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0" yWindow="705" windowWidth="14805" windowHeight="8010"/>
  </bookViews>
  <sheets>
    <sheet name="137" sheetId="29" r:id="rId1"/>
    <sheet name="138" sheetId="2" r:id="rId2"/>
    <sheet name="139" sheetId="3" r:id="rId3"/>
    <sheet name="140" sheetId="57" r:id="rId4"/>
    <sheet name="141" sheetId="58" r:id="rId5"/>
    <sheet name="142" sheetId="59" r:id="rId6"/>
    <sheet name="143" sheetId="60" r:id="rId7"/>
    <sheet name="144" sheetId="61" r:id="rId8"/>
    <sheet name="145" sheetId="62" r:id="rId9"/>
    <sheet name="146" sheetId="63" r:id="rId10"/>
    <sheet name="147" sheetId="64" r:id="rId11"/>
    <sheet name="148" sheetId="66" r:id="rId12"/>
    <sheet name="149" sheetId="67" r:id="rId13"/>
    <sheet name="150" sheetId="65" r:id="rId14"/>
    <sheet name="151" sheetId="68" r:id="rId15"/>
    <sheet name="152" sheetId="69" r:id="rId16"/>
    <sheet name="153" sheetId="70" r:id="rId17"/>
    <sheet name="154" sheetId="71" r:id="rId18"/>
    <sheet name="155" sheetId="72" r:id="rId19"/>
    <sheet name="156" sheetId="73" r:id="rId20"/>
    <sheet name="157" sheetId="74" r:id="rId21"/>
    <sheet name="158" sheetId="75" r:id="rId22"/>
    <sheet name="159" sheetId="76" r:id="rId23"/>
    <sheet name="160" sheetId="77" r:id="rId24"/>
    <sheet name="161" sheetId="78" r:id="rId25"/>
    <sheet name="162" sheetId="79" r:id="rId26"/>
    <sheet name="163" sheetId="80" r:id="rId27"/>
    <sheet name="164" sheetId="81" r:id="rId28"/>
    <sheet name="Sheet1" sheetId="82" r:id="rId29"/>
  </sheets>
  <externalReferences>
    <externalReference r:id="rId30"/>
  </externalReferences>
  <definedNames>
    <definedName name="_xlnm.Print_Area" localSheetId="0">'137'!$A$1:$BJ$69</definedName>
    <definedName name="_xlnm.Print_Area" localSheetId="1">'138'!$A$1:$BK$58</definedName>
    <definedName name="_xlnm.Print_Area" localSheetId="2">'139'!$A$1:$BK$68</definedName>
    <definedName name="_xlnm.Print_Area" localSheetId="3">'140'!$A$1:$X$83</definedName>
    <definedName name="_xlnm.Print_Area" localSheetId="4">'141'!$A$1:$V$82</definedName>
    <definedName name="_xlnm.Print_Area" localSheetId="5">'142'!$A$1:$Z$71</definedName>
    <definedName name="_xlnm.Print_Area" localSheetId="6">'143'!$A$1:$Z$68</definedName>
    <definedName name="_xlnm.Print_Area" localSheetId="7">'144'!$A$1:$AC$85</definedName>
    <definedName name="_xlnm.Print_Area" localSheetId="8">'145'!$A$1:$AC$78</definedName>
    <definedName name="_xlnm.Print_Area" localSheetId="9">'146'!$A$1:$AA$64</definedName>
    <definedName name="_xlnm.Print_Area" localSheetId="10">'147'!$A$1:$AA$52</definedName>
    <definedName name="_xlnm.Print_Area" localSheetId="11">'148'!$A$1:$BK$75</definedName>
    <definedName name="_xlnm.Print_Area" localSheetId="12">'149'!$A$1:$BK$76</definedName>
    <definedName name="_xlnm.Print_Area" localSheetId="13">'150'!$A$1:$BK$68</definedName>
    <definedName name="_xlnm.Print_Area" localSheetId="14">'151'!$A$1:$BK$53</definedName>
    <definedName name="_xlnm.Print_Area" localSheetId="15">'152'!$A$1:$BK$66</definedName>
    <definedName name="_xlnm.Print_Area" localSheetId="16">'153'!$A$1:$BK$72</definedName>
    <definedName name="_xlnm.Print_Area" localSheetId="17">'154'!$A$1:$BK$71</definedName>
    <definedName name="_xlnm.Print_Area" localSheetId="18">'155'!$A$1:$BK$71</definedName>
    <definedName name="_xlnm.Print_Area" localSheetId="19">'156'!$A$1:$BK$69</definedName>
    <definedName name="_xlnm.Print_Area" localSheetId="20">'157'!$A$1:$BK$67</definedName>
    <definedName name="_xlnm.Print_Area" localSheetId="21">'158'!$A$1:$BK$64</definedName>
    <definedName name="_xlnm.Print_Area" localSheetId="22">'159'!$A$1:$BK$68</definedName>
    <definedName name="_xlnm.Print_Area" localSheetId="23">'160'!$A$1:$BL$63</definedName>
    <definedName name="_xlnm.Print_Area" localSheetId="24">'161'!$A$1:$BK$54</definedName>
    <definedName name="_xlnm.Print_Area" localSheetId="25">'162'!$A$1:$BK$70</definedName>
    <definedName name="_xlnm.Print_Area" localSheetId="26">'163'!$A$1:$BK$63</definedName>
    <definedName name="_xlnm.Print_Area" localSheetId="27">'164'!$A$1:$BK$67</definedName>
  </definedNames>
  <calcPr calcId="145621"/>
</workbook>
</file>

<file path=xl/calcChain.xml><?xml version="1.0" encoding="utf-8"?>
<calcChain xmlns="http://schemas.openxmlformats.org/spreadsheetml/2006/main">
  <c r="J31" i="3" l="1"/>
  <c r="J29" i="3" l="1"/>
  <c r="O48" i="57" l="1"/>
  <c r="BB11" i="67" l="1"/>
  <c r="AA11" i="67" l="1"/>
  <c r="AS48" i="74" l="1"/>
  <c r="BF41" i="74"/>
  <c r="BA41" i="74"/>
  <c r="AV41" i="74"/>
  <c r="AS26" i="74"/>
  <c r="AS25" i="74"/>
  <c r="AS24" i="74"/>
  <c r="BF18" i="74"/>
  <c r="AV16" i="74"/>
  <c r="BF14" i="74"/>
  <c r="BA14" i="74"/>
  <c r="AV14" i="74"/>
  <c r="BF13" i="74"/>
  <c r="BA13" i="74"/>
  <c r="AV13" i="74"/>
  <c r="BF12" i="74"/>
  <c r="BA12" i="74"/>
  <c r="AV12" i="74"/>
  <c r="W14" i="57" l="1"/>
  <c r="U14" i="57"/>
  <c r="S14" i="57"/>
  <c r="Q14" i="57"/>
  <c r="W52" i="57"/>
  <c r="W50" i="57"/>
  <c r="W48" i="57"/>
  <c r="W46" i="57"/>
  <c r="W44" i="57"/>
  <c r="W42" i="57"/>
  <c r="W40" i="57"/>
  <c r="W38" i="57"/>
  <c r="W36" i="57"/>
  <c r="W34" i="57"/>
  <c r="W32" i="57"/>
  <c r="W30" i="57"/>
  <c r="W28" i="57"/>
  <c r="W26" i="57"/>
  <c r="W24" i="57"/>
  <c r="W22" i="57"/>
  <c r="W20" i="57"/>
  <c r="W18" i="57"/>
  <c r="W16" i="57"/>
  <c r="U52" i="57"/>
  <c r="U50" i="57"/>
  <c r="U48" i="57"/>
  <c r="U46" i="57"/>
  <c r="U44" i="57"/>
  <c r="U42" i="57"/>
  <c r="U40" i="57"/>
  <c r="U38" i="57"/>
  <c r="U36" i="57"/>
  <c r="U34" i="57"/>
  <c r="U32" i="57"/>
  <c r="U30" i="57"/>
  <c r="U28" i="57"/>
  <c r="U26" i="57"/>
  <c r="U24" i="57"/>
  <c r="U22" i="57"/>
  <c r="U20" i="57"/>
  <c r="U18" i="57"/>
  <c r="U16" i="57"/>
  <c r="S52" i="57"/>
  <c r="S50" i="57"/>
  <c r="S48" i="57"/>
  <c r="S46" i="57"/>
  <c r="S44" i="57"/>
  <c r="S42" i="57"/>
  <c r="S40" i="57"/>
  <c r="S38" i="57"/>
  <c r="S36" i="57"/>
  <c r="S34" i="57"/>
  <c r="S32" i="57"/>
  <c r="S30" i="57"/>
  <c r="S28" i="57"/>
  <c r="S26" i="57"/>
  <c r="S24" i="57"/>
  <c r="S22" i="57"/>
  <c r="S20" i="57"/>
  <c r="S18" i="57"/>
  <c r="S16" i="57"/>
  <c r="Q52" i="57"/>
  <c r="Q50" i="57"/>
  <c r="Q48" i="57"/>
  <c r="Q46" i="57"/>
  <c r="Q44" i="57"/>
  <c r="Q42" i="57"/>
  <c r="Q40" i="57"/>
  <c r="Q38" i="57"/>
  <c r="Q36" i="57"/>
  <c r="Q34" i="57"/>
  <c r="Q32" i="57"/>
  <c r="Q30" i="57"/>
  <c r="Q28" i="57"/>
  <c r="Q26" i="57"/>
  <c r="Q24" i="57"/>
  <c r="Q22" i="57"/>
  <c r="Q20" i="57"/>
  <c r="Q18" i="57"/>
  <c r="Q16" i="57"/>
  <c r="O52" i="57"/>
  <c r="O50" i="57"/>
  <c r="O46" i="57"/>
  <c r="O44" i="57"/>
  <c r="O42" i="57"/>
  <c r="O40" i="57"/>
  <c r="O38" i="57"/>
  <c r="O36" i="57"/>
  <c r="O34" i="57"/>
  <c r="O32" i="57"/>
  <c r="O30" i="57"/>
  <c r="O28" i="57"/>
  <c r="O26" i="57"/>
  <c r="O24" i="57"/>
  <c r="O22" i="57"/>
  <c r="O20" i="57"/>
  <c r="O18" i="57"/>
  <c r="O16" i="57"/>
  <c r="O14" i="57"/>
  <c r="J13" i="3"/>
  <c r="J21" i="3"/>
  <c r="J19" i="3"/>
  <c r="J17" i="3"/>
  <c r="J15" i="3"/>
  <c r="W39" i="65"/>
  <c r="N39" i="65" s="1"/>
  <c r="W37" i="65"/>
  <c r="N37" i="65"/>
  <c r="BM31" i="65"/>
  <c r="AM10" i="78" l="1"/>
  <c r="AV11" i="76"/>
  <c r="BA11" i="76"/>
  <c r="BF11" i="76"/>
  <c r="AV12" i="76"/>
  <c r="BA12" i="76"/>
  <c r="BF12" i="76"/>
  <c r="AS18" i="76"/>
  <c r="AS19" i="76"/>
  <c r="BB19" i="76"/>
  <c r="AV30" i="76"/>
  <c r="BA30" i="76"/>
  <c r="BF30" i="76"/>
  <c r="AV31" i="76"/>
  <c r="BA31" i="76"/>
  <c r="BF31" i="76"/>
  <c r="AV32" i="76"/>
  <c r="BA32" i="76"/>
  <c r="BF32" i="76"/>
  <c r="AS38" i="76"/>
  <c r="AS39" i="76"/>
  <c r="AS40" i="76"/>
  <c r="BB40" i="76"/>
  <c r="AV11" i="75"/>
  <c r="BA11" i="75"/>
  <c r="BF11" i="75"/>
  <c r="AV12" i="75"/>
  <c r="BA12" i="75"/>
  <c r="BF12" i="75"/>
  <c r="AS18" i="75"/>
  <c r="AS19" i="75"/>
  <c r="AV30" i="75"/>
  <c r="BA30" i="75"/>
  <c r="BF30" i="75"/>
  <c r="AV31" i="75"/>
  <c r="BA31" i="75"/>
  <c r="BF31" i="75"/>
  <c r="AS37" i="75"/>
  <c r="AS38" i="75"/>
  <c r="BB38" i="75"/>
  <c r="AV49" i="75"/>
  <c r="BA49" i="75"/>
  <c r="BF49" i="75"/>
  <c r="AV50" i="75"/>
  <c r="BA50" i="75"/>
  <c r="BF50" i="75"/>
  <c r="AS56" i="75"/>
  <c r="AS57" i="75"/>
  <c r="BA16" i="74"/>
  <c r="BF16" i="74"/>
  <c r="AV17" i="74"/>
  <c r="BA17" i="74"/>
  <c r="BF17" i="74"/>
  <c r="AV18" i="74"/>
  <c r="BA18" i="74"/>
  <c r="AS28" i="74"/>
  <c r="AS29" i="74"/>
  <c r="AS30" i="74"/>
  <c r="AV42" i="74"/>
  <c r="BA42" i="74"/>
  <c r="BF42" i="74"/>
  <c r="AS49" i="74"/>
  <c r="AV58" i="74"/>
  <c r="BA58" i="74"/>
  <c r="BF58" i="74"/>
  <c r="AV59" i="74"/>
  <c r="BA59" i="74"/>
  <c r="BF59" i="74"/>
  <c r="AS65" i="74"/>
  <c r="O14" i="73"/>
  <c r="AM14" i="73"/>
  <c r="O16" i="73"/>
  <c r="AM16" i="73"/>
  <c r="O18" i="73"/>
  <c r="BO19" i="73"/>
  <c r="W11" i="69"/>
  <c r="AM11" i="69"/>
  <c r="AU11" i="69"/>
  <c r="BC11" i="69"/>
  <c r="AE13" i="69"/>
  <c r="AE15" i="69"/>
  <c r="AE17" i="69"/>
  <c r="AE19" i="69"/>
  <c r="AE21" i="69"/>
  <c r="AE23" i="69"/>
  <c r="AE25" i="69"/>
  <c r="AE27" i="69"/>
  <c r="AE29" i="69"/>
  <c r="BA1" i="68"/>
  <c r="A1" i="69" s="1"/>
  <c r="AZ1" i="70" s="1"/>
  <c r="A1" i="71" s="1"/>
  <c r="AZ1" i="72" s="1"/>
  <c r="A1" i="73" s="1"/>
  <c r="AZ1" i="74" s="1"/>
  <c r="A1" i="75" s="1"/>
  <c r="AZ1" i="76" s="1"/>
  <c r="A1" i="77" s="1"/>
  <c r="AZ1" i="78" s="1"/>
  <c r="A1" i="79" s="1"/>
  <c r="A1" i="81" s="1"/>
  <c r="O33" i="68"/>
  <c r="O31" i="68" s="1"/>
  <c r="AM33" i="68"/>
  <c r="AM31" i="68" s="1"/>
  <c r="O37" i="68"/>
  <c r="AM37" i="68"/>
  <c r="AY37" i="68"/>
  <c r="O41" i="68"/>
  <c r="AM41" i="68"/>
  <c r="AY41" i="68"/>
  <c r="O45" i="68"/>
  <c r="AM45" i="68"/>
  <c r="AY45" i="68"/>
  <c r="R11" i="67"/>
  <c r="AJ11" i="67"/>
  <c r="AS11" i="67"/>
  <c r="AA11" i="66"/>
  <c r="BB11" i="66"/>
  <c r="R35" i="66"/>
  <c r="R11" i="66" s="1"/>
  <c r="R37" i="66"/>
  <c r="AE11" i="69" l="1"/>
  <c r="W12" i="64"/>
  <c r="W25" i="64"/>
  <c r="W24" i="64" s="1"/>
  <c r="W34" i="64"/>
  <c r="W12" i="63"/>
  <c r="W27" i="63"/>
  <c r="W36" i="63"/>
  <c r="W41" i="63"/>
  <c r="Z43" i="63"/>
  <c r="W50" i="63"/>
  <c r="Y12" i="62"/>
  <c r="Y12" i="61"/>
  <c r="W26" i="63" l="1"/>
  <c r="A1" i="2"/>
  <c r="BA1" i="3" l="1"/>
  <c r="A1" i="57" s="1"/>
  <c r="A1" i="61" s="1"/>
  <c r="AA1" i="62" s="1"/>
  <c r="A1" i="63" s="1"/>
</calcChain>
</file>

<file path=xl/comments1.xml><?xml version="1.0" encoding="utf-8"?>
<comments xmlns="http://schemas.openxmlformats.org/spreadsheetml/2006/main">
  <authors>
    <author>作成者</author>
  </authors>
  <commentList>
    <comment ref="AS18" authorId="0">
      <text>
        <r>
          <rPr>
            <sz val="8"/>
            <color indexed="81"/>
            <rFont val="ＭＳ Ｐゴシック"/>
            <family val="3"/>
            <charset val="128"/>
          </rPr>
          <t>石神井台４－１５－８は24年以前も公示されていたが、
24年度までと25年度以降では地番、地籍等が異なっており、
別地点である。</t>
        </r>
      </text>
    </comment>
  </commentList>
</comments>
</file>

<file path=xl/sharedStrings.xml><?xml version="1.0" encoding="utf-8"?>
<sst xmlns="http://schemas.openxmlformats.org/spreadsheetml/2006/main" count="1695" uniqueCount="703">
  <si>
    <t>白　紙　ペ　ー　ジ</t>
    <rPh sb="0" eb="1">
      <t>シロ</t>
    </rPh>
    <rPh sb="2" eb="3">
      <t>カミ</t>
    </rPh>
    <phoneticPr fontId="10"/>
  </si>
  <si>
    <t>資料</t>
    <rPh sb="0" eb="2">
      <t>シリョウ</t>
    </rPh>
    <phoneticPr fontId="10"/>
  </si>
  <si>
    <t>：</t>
    <phoneticPr fontId="10"/>
  </si>
  <si>
    <t>企画部財政課</t>
    <rPh sb="0" eb="2">
      <t>キカク</t>
    </rPh>
    <rPh sb="2" eb="3">
      <t>ブ</t>
    </rPh>
    <rPh sb="3" eb="6">
      <t>ザイセイカ</t>
    </rPh>
    <phoneticPr fontId="10"/>
  </si>
  <si>
    <t>年度</t>
    <rPh sb="0" eb="2">
      <t>ネンド</t>
    </rPh>
    <phoneticPr fontId="10"/>
  </si>
  <si>
    <t>平成</t>
    <rPh sb="0" eb="2">
      <t>ヘイセイ</t>
    </rPh>
    <phoneticPr fontId="10"/>
  </si>
  <si>
    <t>総額</t>
    <rPh sb="0" eb="2">
      <t>ソウガク</t>
    </rPh>
    <phoneticPr fontId="10"/>
  </si>
  <si>
    <t>一般会計</t>
    <rPh sb="0" eb="2">
      <t>イッパン</t>
    </rPh>
    <rPh sb="2" eb="4">
      <t>カイケイ</t>
    </rPh>
    <phoneticPr fontId="10"/>
  </si>
  <si>
    <t>特別会計</t>
    <rPh sb="0" eb="2">
      <t>トクベツ</t>
    </rPh>
    <rPh sb="2" eb="4">
      <t>カイケイ</t>
    </rPh>
    <phoneticPr fontId="10"/>
  </si>
  <si>
    <t>国民健康</t>
    <rPh sb="0" eb="2">
      <t>コクミン</t>
    </rPh>
    <rPh sb="2" eb="4">
      <t>ケンコウ</t>
    </rPh>
    <phoneticPr fontId="10"/>
  </si>
  <si>
    <t>保険事業</t>
    <rPh sb="0" eb="2">
      <t>ホケン</t>
    </rPh>
    <rPh sb="2" eb="4">
      <t>ジギョウ</t>
    </rPh>
    <phoneticPr fontId="10"/>
  </si>
  <si>
    <t>会　　計</t>
    <rPh sb="0" eb="1">
      <t>カイ</t>
    </rPh>
    <rPh sb="3" eb="4">
      <t>ケイ</t>
    </rPh>
    <phoneticPr fontId="10"/>
  </si>
  <si>
    <t>介護保険
会　　計</t>
    <rPh sb="0" eb="2">
      <t>カイゴ</t>
    </rPh>
    <rPh sb="2" eb="4">
      <t>ホケン</t>
    </rPh>
    <rPh sb="5" eb="6">
      <t>カイ</t>
    </rPh>
    <rPh sb="8" eb="9">
      <t>ケイ</t>
    </rPh>
    <phoneticPr fontId="10"/>
  </si>
  <si>
    <t>後期高齢者
医 療 会 計</t>
    <rPh sb="0" eb="2">
      <t>コウキ</t>
    </rPh>
    <rPh sb="2" eb="5">
      <t>コウレイシャ</t>
    </rPh>
    <rPh sb="6" eb="7">
      <t>イ</t>
    </rPh>
    <rPh sb="8" eb="9">
      <t>イヤス</t>
    </rPh>
    <rPh sb="10" eb="11">
      <t>カイ</t>
    </rPh>
    <rPh sb="12" eb="13">
      <t>ケイ</t>
    </rPh>
    <phoneticPr fontId="10"/>
  </si>
  <si>
    <t>老人医療
会　　計</t>
    <rPh sb="0" eb="2">
      <t>ロウジン</t>
    </rPh>
    <rPh sb="2" eb="4">
      <t>イリョウ</t>
    </rPh>
    <rPh sb="5" eb="6">
      <t>カイ</t>
    </rPh>
    <rPh sb="8" eb="9">
      <t>ケイ</t>
    </rPh>
    <phoneticPr fontId="10"/>
  </si>
  <si>
    <t>公　　共</t>
    <rPh sb="0" eb="1">
      <t>コウ</t>
    </rPh>
    <rPh sb="3" eb="4">
      <t>トモ</t>
    </rPh>
    <phoneticPr fontId="10"/>
  </si>
  <si>
    <t>駐 車 場</t>
    <rPh sb="0" eb="1">
      <t>チュウ</t>
    </rPh>
    <rPh sb="2" eb="3">
      <t>クルマ</t>
    </rPh>
    <rPh sb="4" eb="5">
      <t>バ</t>
    </rPh>
    <phoneticPr fontId="10"/>
  </si>
  <si>
    <t>学校給食
会　　計</t>
    <rPh sb="0" eb="2">
      <t>ガッコウ</t>
    </rPh>
    <rPh sb="2" eb="4">
      <t>キュウショク</t>
    </rPh>
    <rPh sb="5" eb="6">
      <t>カイ</t>
    </rPh>
    <rPh sb="8" eb="9">
      <t>ケイ</t>
    </rPh>
    <phoneticPr fontId="10"/>
  </si>
  <si>
    <t>(各年度末現在)</t>
    <rPh sb="1" eb="2">
      <t>カク</t>
    </rPh>
    <rPh sb="2" eb="5">
      <t>ネンドマツ</t>
    </rPh>
    <rPh sb="5" eb="7">
      <t>ゲンザイ</t>
    </rPh>
    <phoneticPr fontId="10"/>
  </si>
  <si>
    <t>注</t>
    <rPh sb="0" eb="1">
      <t>チュウ</t>
    </rPh>
    <phoneticPr fontId="10"/>
  </si>
  <si>
    <t>公有財産は、行政財産、普通財産を合計した数値である。</t>
    <rPh sb="0" eb="2">
      <t>コウユウ</t>
    </rPh>
    <rPh sb="2" eb="4">
      <t>ザイサン</t>
    </rPh>
    <rPh sb="6" eb="8">
      <t>ギョウセイ</t>
    </rPh>
    <rPh sb="8" eb="10">
      <t>ザイサン</t>
    </rPh>
    <rPh sb="11" eb="13">
      <t>フツウ</t>
    </rPh>
    <rPh sb="13" eb="15">
      <t>ザイサン</t>
    </rPh>
    <rPh sb="16" eb="18">
      <t>ゴウケイ</t>
    </rPh>
    <rPh sb="20" eb="22">
      <t>スウチ</t>
    </rPh>
    <phoneticPr fontId="10"/>
  </si>
  <si>
    <t>物品は、特別整理備品の取得金額の合計である。</t>
    <rPh sb="0" eb="2">
      <t>ブッピン</t>
    </rPh>
    <rPh sb="4" eb="6">
      <t>トクベツ</t>
    </rPh>
    <rPh sb="6" eb="8">
      <t>セイリ</t>
    </rPh>
    <rPh sb="8" eb="10">
      <t>ビヒン</t>
    </rPh>
    <rPh sb="11" eb="13">
      <t>シュトク</t>
    </rPh>
    <rPh sb="13" eb="15">
      <t>キンガク</t>
    </rPh>
    <rPh sb="16" eb="18">
      <t>ゴウケイ</t>
    </rPh>
    <phoneticPr fontId="10"/>
  </si>
  <si>
    <t>総務部経理用地課、会計管理室</t>
    <rPh sb="0" eb="2">
      <t>ソウム</t>
    </rPh>
    <rPh sb="2" eb="3">
      <t>ブ</t>
    </rPh>
    <rPh sb="3" eb="5">
      <t>ケイリ</t>
    </rPh>
    <rPh sb="5" eb="8">
      <t>ヨウチカ</t>
    </rPh>
    <rPh sb="9" eb="11">
      <t>カイケイ</t>
    </rPh>
    <rPh sb="11" eb="13">
      <t>カンリ</t>
    </rPh>
    <rPh sb="13" eb="14">
      <t>シツ</t>
    </rPh>
    <phoneticPr fontId="10"/>
  </si>
  <si>
    <t>公有財産</t>
    <rPh sb="0" eb="2">
      <t>コウユウ</t>
    </rPh>
    <rPh sb="2" eb="4">
      <t>ザイサン</t>
    </rPh>
    <phoneticPr fontId="10"/>
  </si>
  <si>
    <t>有価証券</t>
    <rPh sb="0" eb="2">
      <t>ユウカ</t>
    </rPh>
    <rPh sb="2" eb="4">
      <t>ショウケン</t>
    </rPh>
    <phoneticPr fontId="10"/>
  </si>
  <si>
    <t>物品</t>
    <rPh sb="0" eb="2">
      <t>ブッピン</t>
    </rPh>
    <phoneticPr fontId="10"/>
  </si>
  <si>
    <t>債権</t>
    <rPh sb="0" eb="2">
      <t>サイケン</t>
    </rPh>
    <phoneticPr fontId="10"/>
  </si>
  <si>
    <t>基金</t>
    <rPh sb="0" eb="2">
      <t>キキン</t>
    </rPh>
    <phoneticPr fontId="10"/>
  </si>
  <si>
    <t>計</t>
    <rPh sb="0" eb="1">
      <t>ケイ</t>
    </rPh>
    <phoneticPr fontId="10"/>
  </si>
  <si>
    <t>土地</t>
    <rPh sb="0" eb="2">
      <t>トチ</t>
    </rPh>
    <phoneticPr fontId="10"/>
  </si>
  <si>
    <t>建物</t>
    <rPh sb="0" eb="2">
      <t>タテモノ</t>
    </rPh>
    <phoneticPr fontId="10"/>
  </si>
  <si>
    <t>価格</t>
    <rPh sb="0" eb="2">
      <t>カカク</t>
    </rPh>
    <phoneticPr fontId="10"/>
  </si>
  <si>
    <t>面積</t>
    <rPh sb="0" eb="2">
      <t>メンセキ</t>
    </rPh>
    <phoneticPr fontId="10"/>
  </si>
  <si>
    <t>土地、建物、工作物の価格は、推定金額である。</t>
    <rPh sb="0" eb="2">
      <t>トチ</t>
    </rPh>
    <rPh sb="3" eb="5">
      <t>タテモノ</t>
    </rPh>
    <rPh sb="6" eb="9">
      <t>コウサクブツ</t>
    </rPh>
    <rPh sb="10" eb="12">
      <t>カカク</t>
    </rPh>
    <rPh sb="14" eb="16">
      <t>スイテイ</t>
    </rPh>
    <rPh sb="16" eb="18">
      <t>キンガク</t>
    </rPh>
    <phoneticPr fontId="10"/>
  </si>
  <si>
    <t>出資による
権　　　　　利</t>
    <rPh sb="0" eb="2">
      <t>シュッシ</t>
    </rPh>
    <rPh sb="6" eb="7">
      <t>ケン</t>
    </rPh>
    <rPh sb="12" eb="13">
      <t>リ</t>
    </rPh>
    <phoneticPr fontId="10"/>
  </si>
  <si>
    <t>会計管理室</t>
    <rPh sb="0" eb="2">
      <t>カイケイ</t>
    </rPh>
    <rPh sb="2" eb="4">
      <t>カンリ</t>
    </rPh>
    <rPh sb="4" eb="5">
      <t>シツ</t>
    </rPh>
    <phoneticPr fontId="10"/>
  </si>
  <si>
    <t>工作物等</t>
    <rPh sb="0" eb="3">
      <t>コウサクブツ</t>
    </rPh>
    <rPh sb="3" eb="4">
      <t>トウ</t>
    </rPh>
    <phoneticPr fontId="10"/>
  </si>
  <si>
    <t>千円</t>
    <rPh sb="0" eb="2">
      <t>センエン</t>
    </rPh>
    <phoneticPr fontId="10"/>
  </si>
  <si>
    <t>経常収支比率</t>
    <rPh sb="0" eb="2">
      <t>ケイジョウ</t>
    </rPh>
    <rPh sb="2" eb="4">
      <t>シュウシ</t>
    </rPh>
    <rPh sb="4" eb="6">
      <t>ヒリツ</t>
    </rPh>
    <phoneticPr fontId="10"/>
  </si>
  <si>
    <t>実質収支比率</t>
    <rPh sb="0" eb="2">
      <t>ジッシツ</t>
    </rPh>
    <rPh sb="2" eb="4">
      <t>シュウシ</t>
    </rPh>
    <rPh sb="4" eb="6">
      <t>ヒリツ</t>
    </rPh>
    <phoneticPr fontId="10"/>
  </si>
  <si>
    <t>公債費比率</t>
    <rPh sb="0" eb="3">
      <t>コウサイヒ</t>
    </rPh>
    <rPh sb="3" eb="5">
      <t>ヒリツ</t>
    </rPh>
    <phoneticPr fontId="10"/>
  </si>
  <si>
    <t>財政力指数</t>
    <rPh sb="0" eb="3">
      <t>ザイセイリョク</t>
    </rPh>
    <rPh sb="3" eb="5">
      <t>シスウ</t>
    </rPh>
    <phoneticPr fontId="10"/>
  </si>
  <si>
    <t>「経常収支比率」財政の弾力性（ゆとり）を示す指標。適正値は70～80％程度。</t>
    <rPh sb="1" eb="3">
      <t>ケイジョウ</t>
    </rPh>
    <rPh sb="3" eb="5">
      <t>シュウシ</t>
    </rPh>
    <rPh sb="5" eb="7">
      <t>ヒリツ</t>
    </rPh>
    <rPh sb="8" eb="10">
      <t>ザイセイ</t>
    </rPh>
    <rPh sb="11" eb="14">
      <t>ダンリョクセイ</t>
    </rPh>
    <rPh sb="20" eb="21">
      <t>シメ</t>
    </rPh>
    <rPh sb="22" eb="24">
      <t>シヒョウ</t>
    </rPh>
    <rPh sb="25" eb="27">
      <t>テキセイ</t>
    </rPh>
    <rPh sb="27" eb="28">
      <t>チ</t>
    </rPh>
    <rPh sb="35" eb="37">
      <t>テイド</t>
    </rPh>
    <phoneticPr fontId="10"/>
  </si>
  <si>
    <t>（2）</t>
  </si>
  <si>
    <t>「実質収支比率」純粋な収支のバランスを示す指標。適正値は3～5％程度。</t>
    <rPh sb="1" eb="3">
      <t>ジッシツ</t>
    </rPh>
    <rPh sb="3" eb="5">
      <t>シュウシ</t>
    </rPh>
    <rPh sb="5" eb="7">
      <t>ヒリツ</t>
    </rPh>
    <rPh sb="8" eb="10">
      <t>ジュンスイ</t>
    </rPh>
    <rPh sb="11" eb="13">
      <t>シュウシ</t>
    </rPh>
    <rPh sb="19" eb="20">
      <t>シメ</t>
    </rPh>
    <rPh sb="21" eb="23">
      <t>シヒョウ</t>
    </rPh>
    <rPh sb="24" eb="26">
      <t>テキセイ</t>
    </rPh>
    <rPh sb="26" eb="27">
      <t>チ</t>
    </rPh>
    <rPh sb="32" eb="34">
      <t>テイド</t>
    </rPh>
    <phoneticPr fontId="10"/>
  </si>
  <si>
    <t>（3）</t>
  </si>
  <si>
    <t>「公債費比率」財政の弾力性（ゆとり）と将来負担を示す指標。適正値は10％以下。</t>
    <rPh sb="1" eb="4">
      <t>コウサイヒ</t>
    </rPh>
    <rPh sb="4" eb="6">
      <t>ヒリツ</t>
    </rPh>
    <rPh sb="7" eb="9">
      <t>ザイセイ</t>
    </rPh>
    <rPh sb="10" eb="13">
      <t>ダンリョクセイ</t>
    </rPh>
    <rPh sb="19" eb="21">
      <t>ショウライ</t>
    </rPh>
    <rPh sb="21" eb="23">
      <t>フタン</t>
    </rPh>
    <rPh sb="24" eb="25">
      <t>シメ</t>
    </rPh>
    <rPh sb="26" eb="28">
      <t>シヒョウ</t>
    </rPh>
    <rPh sb="29" eb="31">
      <t>テキセイ</t>
    </rPh>
    <rPh sb="31" eb="32">
      <t>チ</t>
    </rPh>
    <rPh sb="36" eb="38">
      <t>イカ</t>
    </rPh>
    <phoneticPr fontId="10"/>
  </si>
  <si>
    <t>（4）</t>
  </si>
  <si>
    <t>「財政力指数」自治体の財政力を示す指標。１に近いほど財政力が高いことを示す。</t>
    <rPh sb="1" eb="4">
      <t>ザイセイリョク</t>
    </rPh>
    <rPh sb="4" eb="6">
      <t>シスウ</t>
    </rPh>
    <rPh sb="7" eb="9">
      <t>ジチ</t>
    </rPh>
    <rPh sb="9" eb="10">
      <t>タイ</t>
    </rPh>
    <rPh sb="11" eb="14">
      <t>ザイセイリョク</t>
    </rPh>
    <rPh sb="15" eb="16">
      <t>シメ</t>
    </rPh>
    <rPh sb="17" eb="19">
      <t>シヒョウ</t>
    </rPh>
    <rPh sb="22" eb="23">
      <t>チカ</t>
    </rPh>
    <rPh sb="26" eb="29">
      <t>ザイセイリョク</t>
    </rPh>
    <rPh sb="30" eb="31">
      <t>タカ</t>
    </rPh>
    <rPh sb="35" eb="36">
      <t>シメ</t>
    </rPh>
    <phoneticPr fontId="10"/>
  </si>
  <si>
    <t>㎡</t>
    <phoneticPr fontId="10"/>
  </si>
  <si>
    <t>：</t>
    <phoneticPr fontId="10"/>
  </si>
  <si>
    <t>予算額、決算額、選挙別投票・開票状況、情報公開、職員数など</t>
    <rPh sb="0" eb="3">
      <t>ヨサンガク</t>
    </rPh>
    <rPh sb="4" eb="6">
      <t>ケッサン</t>
    </rPh>
    <rPh sb="6" eb="7">
      <t>ガク</t>
    </rPh>
    <rPh sb="8" eb="10">
      <t>センキョ</t>
    </rPh>
    <rPh sb="10" eb="11">
      <t>ベツ</t>
    </rPh>
    <rPh sb="11" eb="13">
      <t>トウヒョウ</t>
    </rPh>
    <rPh sb="14" eb="16">
      <t>カイヒョウ</t>
    </rPh>
    <rPh sb="16" eb="18">
      <t>ジョウキョウ</t>
    </rPh>
    <rPh sb="19" eb="21">
      <t>ジョウホウ</t>
    </rPh>
    <rPh sb="21" eb="23">
      <t>コウカイ</t>
    </rPh>
    <rPh sb="24" eb="27">
      <t>ショクインスウ</t>
    </rPh>
    <phoneticPr fontId="10"/>
  </si>
  <si>
    <t>行財政・議会</t>
    <phoneticPr fontId="24"/>
  </si>
  <si>
    <t>８</t>
    <phoneticPr fontId="24"/>
  </si>
  <si>
    <t>千円</t>
    <rPh sb="0" eb="1">
      <t>セン</t>
    </rPh>
    <rPh sb="1" eb="2">
      <t>エン</t>
    </rPh>
    <phoneticPr fontId="10"/>
  </si>
  <si>
    <t>特別区債</t>
    <rPh sb="0" eb="3">
      <t>トクベツク</t>
    </rPh>
    <rPh sb="3" eb="4">
      <t>サイ</t>
    </rPh>
    <phoneticPr fontId="10"/>
  </si>
  <si>
    <t>諸収入</t>
    <rPh sb="0" eb="1">
      <t>ショ</t>
    </rPh>
    <rPh sb="1" eb="3">
      <t>シュウニュウ</t>
    </rPh>
    <phoneticPr fontId="10"/>
  </si>
  <si>
    <t>繰越金</t>
    <rPh sb="0" eb="2">
      <t>クリコシ</t>
    </rPh>
    <rPh sb="2" eb="3">
      <t>キン</t>
    </rPh>
    <phoneticPr fontId="10"/>
  </si>
  <si>
    <t>繰入金</t>
    <rPh sb="0" eb="2">
      <t>クリイレ</t>
    </rPh>
    <rPh sb="2" eb="3">
      <t>キン</t>
    </rPh>
    <phoneticPr fontId="10"/>
  </si>
  <si>
    <t>寄付金</t>
    <rPh sb="0" eb="3">
      <t>キフキン</t>
    </rPh>
    <phoneticPr fontId="10"/>
  </si>
  <si>
    <t>財産収入</t>
    <rPh sb="0" eb="2">
      <t>ザイサン</t>
    </rPh>
    <rPh sb="2" eb="4">
      <t>シュウニュウ</t>
    </rPh>
    <phoneticPr fontId="10"/>
  </si>
  <si>
    <t>都支出金</t>
    <rPh sb="0" eb="1">
      <t>ト</t>
    </rPh>
    <rPh sb="1" eb="4">
      <t>シシュツキン</t>
    </rPh>
    <phoneticPr fontId="10"/>
  </si>
  <si>
    <t>国庫支出金</t>
    <rPh sb="0" eb="2">
      <t>コッコ</t>
    </rPh>
    <rPh sb="2" eb="5">
      <t>シシュツキン</t>
    </rPh>
    <phoneticPr fontId="10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</si>
  <si>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10"/>
  </si>
  <si>
    <t>分担金及び負担金</t>
    <rPh sb="0" eb="3">
      <t>ブンタンキン</t>
    </rPh>
    <rPh sb="3" eb="4">
      <t>オヨ</t>
    </rPh>
    <rPh sb="5" eb="8">
      <t>フタンキン</t>
    </rPh>
    <phoneticPr fontId="10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</si>
  <si>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0"/>
  </si>
  <si>
    <t>特別区交付金</t>
    <rPh sb="0" eb="3">
      <t>トクベツク</t>
    </rPh>
    <rPh sb="3" eb="6">
      <t>コウフキン</t>
    </rPh>
    <phoneticPr fontId="10"/>
  </si>
  <si>
    <t>地方特例交付金</t>
    <rPh sb="0" eb="2">
      <t>チホウ</t>
    </rPh>
    <rPh sb="2" eb="4">
      <t>トクレイ</t>
    </rPh>
    <rPh sb="4" eb="7">
      <t>コウフキン</t>
    </rPh>
    <phoneticPr fontId="10"/>
  </si>
  <si>
    <t>地方消費税交付金</t>
    <rPh sb="0" eb="2">
      <t>チホウ</t>
    </rPh>
    <rPh sb="2" eb="5">
      <t>ショウヒゼイ</t>
    </rPh>
    <rPh sb="5" eb="8">
      <t>コウフキン</t>
    </rPh>
    <phoneticPr fontId="10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</si>
  <si>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0"/>
  </si>
  <si>
    <t>配当割交付金</t>
    <rPh sb="0" eb="2">
      <t>ハイトウ</t>
    </rPh>
    <rPh sb="2" eb="3">
      <t>ワリ</t>
    </rPh>
    <rPh sb="3" eb="6">
      <t>コウフキン</t>
    </rPh>
    <phoneticPr fontId="10"/>
  </si>
  <si>
    <t>利子割交付金</t>
    <rPh sb="0" eb="2">
      <t>リシ</t>
    </rPh>
    <rPh sb="2" eb="3">
      <t>ワリ</t>
    </rPh>
    <rPh sb="3" eb="6">
      <t>コウフキン</t>
    </rPh>
    <phoneticPr fontId="10"/>
  </si>
  <si>
    <t>地方譲与税</t>
    <rPh sb="0" eb="2">
      <t>チホウ</t>
    </rPh>
    <rPh sb="2" eb="4">
      <t>ジョウヨ</t>
    </rPh>
    <rPh sb="4" eb="5">
      <t>ゼイ</t>
    </rPh>
    <phoneticPr fontId="10"/>
  </si>
  <si>
    <t>特別区税</t>
    <rPh sb="0" eb="3">
      <t>トクベツク</t>
    </rPh>
    <rPh sb="3" eb="4">
      <t>ゼイ</t>
    </rPh>
    <phoneticPr fontId="10"/>
  </si>
  <si>
    <t xml:space="preserve">千円 </t>
    <rPh sb="0" eb="2">
      <t>センエン</t>
    </rPh>
    <phoneticPr fontId="10"/>
  </si>
  <si>
    <t>平成26年度</t>
    <rPh sb="0" eb="2">
      <t>ヘイセイ</t>
    </rPh>
    <rPh sb="4" eb="6">
      <t>ネンド</t>
    </rPh>
    <phoneticPr fontId="24"/>
  </si>
  <si>
    <t>平成25年度</t>
    <rPh sb="0" eb="2">
      <t>ヘイセイ</t>
    </rPh>
    <rPh sb="4" eb="6">
      <t>ネンド</t>
    </rPh>
    <phoneticPr fontId="24"/>
  </si>
  <si>
    <t>平成24年度</t>
    <rPh sb="0" eb="2">
      <t>ヘイセイ</t>
    </rPh>
    <rPh sb="4" eb="6">
      <t>ネンド</t>
    </rPh>
    <phoneticPr fontId="24"/>
  </si>
  <si>
    <t>平成23年度</t>
    <rPh sb="0" eb="2">
      <t>ヘイセイ</t>
    </rPh>
    <rPh sb="4" eb="6">
      <t>ネンド</t>
    </rPh>
    <phoneticPr fontId="24"/>
  </si>
  <si>
    <t>平成22年度</t>
    <rPh sb="0" eb="2">
      <t>ヘイセイ</t>
    </rPh>
    <rPh sb="4" eb="6">
      <t>ネンド</t>
    </rPh>
    <phoneticPr fontId="24"/>
  </si>
  <si>
    <t>科　　　目</t>
    <rPh sb="0" eb="1">
      <t>カ</t>
    </rPh>
    <rPh sb="4" eb="5">
      <t>メ</t>
    </rPh>
    <phoneticPr fontId="10"/>
  </si>
  <si>
    <t>(1)　歳　　入</t>
    <rPh sb="4" eb="5">
      <t>サイ</t>
    </rPh>
    <rPh sb="7" eb="8">
      <t>ニュウ</t>
    </rPh>
    <phoneticPr fontId="10"/>
  </si>
  <si>
    <t>％　</t>
    <phoneticPr fontId="10"/>
  </si>
  <si>
    <t>(2)　歳　　出</t>
    <rPh sb="4" eb="5">
      <t>サイ</t>
    </rPh>
    <rPh sb="7" eb="8">
      <t>デ</t>
    </rPh>
    <phoneticPr fontId="10"/>
  </si>
  <si>
    <t>千円　</t>
    <rPh sb="0" eb="2">
      <t>センエン</t>
    </rPh>
    <phoneticPr fontId="10"/>
  </si>
  <si>
    <t>議会費</t>
    <rPh sb="0" eb="2">
      <t>ギカイ</t>
    </rPh>
    <rPh sb="2" eb="3">
      <t>ヒ</t>
    </rPh>
    <phoneticPr fontId="10"/>
  </si>
  <si>
    <t>総務費</t>
    <rPh sb="0" eb="3">
      <t>ソウムヒ</t>
    </rPh>
    <phoneticPr fontId="10"/>
  </si>
  <si>
    <t>区民費</t>
    <rPh sb="0" eb="2">
      <t>クミン</t>
    </rPh>
    <rPh sb="2" eb="3">
      <t>ヒ</t>
    </rPh>
    <phoneticPr fontId="10"/>
  </si>
  <si>
    <t>産業地域振興費</t>
    <rPh sb="0" eb="2">
      <t>サンギョウ</t>
    </rPh>
    <rPh sb="2" eb="4">
      <t>チイキ</t>
    </rPh>
    <rPh sb="4" eb="6">
      <t>シンコウ</t>
    </rPh>
    <rPh sb="6" eb="7">
      <t>ヒ</t>
    </rPh>
    <phoneticPr fontId="10"/>
  </si>
  <si>
    <t>産業経済費</t>
    <rPh sb="0" eb="2">
      <t>サンギョウ</t>
    </rPh>
    <rPh sb="2" eb="4">
      <t>ケイザイ</t>
    </rPh>
    <rPh sb="4" eb="5">
      <t>ヒ</t>
    </rPh>
    <phoneticPr fontId="10"/>
  </si>
  <si>
    <t>地域文化費</t>
    <rPh sb="0" eb="2">
      <t>チイキ</t>
    </rPh>
    <rPh sb="2" eb="4">
      <t>ブンカ</t>
    </rPh>
    <rPh sb="4" eb="5">
      <t>ヒ</t>
    </rPh>
    <phoneticPr fontId="10"/>
  </si>
  <si>
    <t>保健福祉費</t>
    <rPh sb="0" eb="2">
      <t>ホケン</t>
    </rPh>
    <rPh sb="2" eb="4">
      <t>フクシ</t>
    </rPh>
    <rPh sb="4" eb="5">
      <t>ヒ</t>
    </rPh>
    <phoneticPr fontId="10"/>
  </si>
  <si>
    <t>児童青少年費</t>
    <rPh sb="0" eb="2">
      <t>ジドウ</t>
    </rPh>
    <rPh sb="2" eb="5">
      <t>セイショウネン</t>
    </rPh>
    <rPh sb="5" eb="6">
      <t>ヒ</t>
    </rPh>
    <phoneticPr fontId="10"/>
  </si>
  <si>
    <t>環境費</t>
    <rPh sb="0" eb="2">
      <t>カンキョウ</t>
    </rPh>
    <rPh sb="2" eb="3">
      <t>ヒ</t>
    </rPh>
    <phoneticPr fontId="10"/>
  </si>
  <si>
    <t>都市整備費</t>
    <rPh sb="0" eb="2">
      <t>トシ</t>
    </rPh>
    <rPh sb="2" eb="4">
      <t>セイビ</t>
    </rPh>
    <rPh sb="4" eb="5">
      <t>ヒ</t>
    </rPh>
    <phoneticPr fontId="10"/>
  </si>
  <si>
    <t>土木費</t>
    <rPh sb="0" eb="2">
      <t>ドボク</t>
    </rPh>
    <rPh sb="2" eb="3">
      <t>ヒ</t>
    </rPh>
    <phoneticPr fontId="10"/>
  </si>
  <si>
    <t>教育費</t>
    <rPh sb="0" eb="3">
      <t>キョウイクヒ</t>
    </rPh>
    <phoneticPr fontId="10"/>
  </si>
  <si>
    <t>こども家庭費</t>
    <rPh sb="3" eb="5">
      <t>カテイ</t>
    </rPh>
    <rPh sb="5" eb="6">
      <t>ヒ</t>
    </rPh>
    <phoneticPr fontId="10"/>
  </si>
  <si>
    <t>公債費</t>
    <rPh sb="0" eb="2">
      <t>コウサイ</t>
    </rPh>
    <rPh sb="2" eb="3">
      <t>ヒ</t>
    </rPh>
    <phoneticPr fontId="10"/>
  </si>
  <si>
    <t>諸支出金</t>
    <rPh sb="0" eb="1">
      <t>ショ</t>
    </rPh>
    <rPh sb="1" eb="4">
      <t>シシュツキン</t>
    </rPh>
    <phoneticPr fontId="10"/>
  </si>
  <si>
    <t>予備費</t>
    <rPh sb="0" eb="3">
      <t>ヨビヒ</t>
    </rPh>
    <phoneticPr fontId="10"/>
  </si>
  <si>
    <t>平成24年度に一部の款を廃止、新設した。</t>
    <rPh sb="0" eb="2">
      <t>ヘイセイ</t>
    </rPh>
    <rPh sb="4" eb="6">
      <t>ネンド</t>
    </rPh>
    <rPh sb="7" eb="9">
      <t>イチブ</t>
    </rPh>
    <rPh sb="10" eb="11">
      <t>カン</t>
    </rPh>
    <rPh sb="12" eb="14">
      <t>ハイシ</t>
    </rPh>
    <rPh sb="15" eb="17">
      <t>シンセツ</t>
    </rPh>
    <phoneticPr fontId="35"/>
  </si>
  <si>
    <t>国民健康保険事業会計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phoneticPr fontId="10"/>
  </si>
  <si>
    <t>国民健康保険料</t>
    <rPh sb="0" eb="2">
      <t>コクミン</t>
    </rPh>
    <rPh sb="2" eb="4">
      <t>ケンコウ</t>
    </rPh>
    <rPh sb="4" eb="7">
      <t>ホケンリョウ</t>
    </rPh>
    <phoneticPr fontId="10"/>
  </si>
  <si>
    <t>一部負担金</t>
    <rPh sb="0" eb="2">
      <t>イチブ</t>
    </rPh>
    <rPh sb="2" eb="5">
      <t>フタンキン</t>
    </rPh>
    <phoneticPr fontId="10"/>
  </si>
  <si>
    <t>使用料及び手数料</t>
    <rPh sb="0" eb="3">
      <t>シヨウリョウ</t>
    </rPh>
    <rPh sb="3" eb="4">
      <t>オヨ</t>
    </rPh>
    <rPh sb="5" eb="8">
      <t>テスウリョウ</t>
    </rPh>
    <phoneticPr fontId="10"/>
  </si>
  <si>
    <t>療養給付費交付金</t>
    <rPh sb="0" eb="2">
      <t>リョウヨウ</t>
    </rPh>
    <rPh sb="2" eb="4">
      <t>キュウフ</t>
    </rPh>
    <rPh sb="4" eb="5">
      <t>ヒ</t>
    </rPh>
    <rPh sb="5" eb="8">
      <t>コウフキン</t>
    </rPh>
    <phoneticPr fontId="10"/>
  </si>
  <si>
    <t>前期高齢者交付金</t>
    <rPh sb="0" eb="2">
      <t>ゼンキ</t>
    </rPh>
    <rPh sb="2" eb="5">
      <t>コウレイシャ</t>
    </rPh>
    <rPh sb="5" eb="8">
      <t>コウフキン</t>
    </rPh>
    <phoneticPr fontId="10"/>
  </si>
  <si>
    <t>共同事業交付金</t>
    <rPh sb="0" eb="2">
      <t>キョウドウ</t>
    </rPh>
    <rPh sb="2" eb="4">
      <t>ジギョウ</t>
    </rPh>
    <rPh sb="4" eb="7">
      <t>コウフキン</t>
    </rPh>
    <phoneticPr fontId="10"/>
  </si>
  <si>
    <t>介護保険会計</t>
    <rPh sb="0" eb="2">
      <t>カイゴ</t>
    </rPh>
    <rPh sb="2" eb="4">
      <t>ホケン</t>
    </rPh>
    <rPh sb="4" eb="6">
      <t>カイケイ</t>
    </rPh>
    <phoneticPr fontId="10"/>
  </si>
  <si>
    <t>保険事業勘定</t>
    <rPh sb="0" eb="2">
      <t>ホケン</t>
    </rPh>
    <rPh sb="2" eb="4">
      <t>ジギョウ</t>
    </rPh>
    <rPh sb="4" eb="6">
      <t>カンジョウ</t>
    </rPh>
    <phoneticPr fontId="10"/>
  </si>
  <si>
    <t>介護保険料</t>
    <rPh sb="0" eb="2">
      <t>カイゴ</t>
    </rPh>
    <rPh sb="2" eb="5">
      <t>ホケンリョウ</t>
    </rPh>
    <phoneticPr fontId="10"/>
  </si>
  <si>
    <t>支払基金交付金</t>
    <rPh sb="0" eb="2">
      <t>シハライ</t>
    </rPh>
    <rPh sb="2" eb="4">
      <t>キキン</t>
    </rPh>
    <rPh sb="4" eb="7">
      <t>コウフキン</t>
    </rPh>
    <phoneticPr fontId="10"/>
  </si>
  <si>
    <t>サービス事業勘定</t>
    <rPh sb="4" eb="6">
      <t>ジギョウ</t>
    </rPh>
    <rPh sb="6" eb="8">
      <t>カンジョウ</t>
    </rPh>
    <phoneticPr fontId="10"/>
  </si>
  <si>
    <t>サービス収入</t>
    <rPh sb="4" eb="6">
      <t>シュウニュウ</t>
    </rPh>
    <phoneticPr fontId="10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</si>
  <si>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10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</si>
  <si>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10"/>
  </si>
  <si>
    <t>広域連合支出金</t>
    <rPh sb="0" eb="2">
      <t>コウイキ</t>
    </rPh>
    <rPh sb="2" eb="4">
      <t>レンゴウ</t>
    </rPh>
    <rPh sb="4" eb="7">
      <t>シシュツキン</t>
    </rPh>
    <phoneticPr fontId="10"/>
  </si>
  <si>
    <t>公共駐車場会計</t>
    <rPh sb="0" eb="2">
      <t>コウキョウ</t>
    </rPh>
    <rPh sb="2" eb="5">
      <t>チュウシャジョウ</t>
    </rPh>
    <rPh sb="5" eb="7">
      <t>カイケイ</t>
    </rPh>
    <phoneticPr fontId="10"/>
  </si>
  <si>
    <t>学校給食会計</t>
    <rPh sb="0" eb="2">
      <t>ガッコウ</t>
    </rPh>
    <rPh sb="2" eb="4">
      <t>キュウショク</t>
    </rPh>
    <rPh sb="4" eb="6">
      <t>カイケイ</t>
    </rPh>
    <phoneticPr fontId="10"/>
  </si>
  <si>
    <t>給食費</t>
    <rPh sb="0" eb="3">
      <t>キュウショクヒ</t>
    </rPh>
    <phoneticPr fontId="10"/>
  </si>
  <si>
    <t>老人医療会計</t>
    <rPh sb="0" eb="2">
      <t>ロウジン</t>
    </rPh>
    <rPh sb="2" eb="4">
      <t>イリョウ</t>
    </rPh>
    <rPh sb="4" eb="6">
      <t>カイケイ</t>
    </rPh>
    <phoneticPr fontId="10"/>
  </si>
  <si>
    <t>都支出金</t>
    <rPh sb="0" eb="1">
      <t>ト</t>
    </rPh>
    <rPh sb="1" eb="3">
      <t>シシュツ</t>
    </rPh>
    <rPh sb="3" eb="4">
      <t>キン</t>
    </rPh>
    <phoneticPr fontId="10"/>
  </si>
  <si>
    <t>(2)　歳　　出</t>
    <rPh sb="7" eb="8">
      <t>デ</t>
    </rPh>
    <phoneticPr fontId="24"/>
  </si>
  <si>
    <t>科目</t>
    <rPh sb="0" eb="2">
      <t>カモク</t>
    </rPh>
    <phoneticPr fontId="10"/>
  </si>
  <si>
    <t>保険給付費</t>
    <rPh sb="0" eb="2">
      <t>ホケン</t>
    </rPh>
    <rPh sb="2" eb="4">
      <t>キュウフ</t>
    </rPh>
    <rPh sb="4" eb="5">
      <t>ヒ</t>
    </rPh>
    <phoneticPr fontId="10"/>
  </si>
  <si>
    <t>後期高齢者支援金等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phoneticPr fontId="10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</si>
  <si>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10"/>
  </si>
  <si>
    <t>老人保健拠出金</t>
    <rPh sb="0" eb="2">
      <t>ロウジン</t>
    </rPh>
    <rPh sb="2" eb="4">
      <t>ホケン</t>
    </rPh>
    <rPh sb="4" eb="7">
      <t>キョシュツキン</t>
    </rPh>
    <phoneticPr fontId="10"/>
  </si>
  <si>
    <t>介護納付金</t>
    <rPh sb="0" eb="2">
      <t>カイゴ</t>
    </rPh>
    <rPh sb="2" eb="5">
      <t>ノウフキン</t>
    </rPh>
    <phoneticPr fontId="10"/>
  </si>
  <si>
    <t>共同事業拠出金</t>
    <rPh sb="0" eb="2">
      <t>キョウドウ</t>
    </rPh>
    <rPh sb="2" eb="4">
      <t>ジギョウ</t>
    </rPh>
    <rPh sb="4" eb="7">
      <t>キョシュツキン</t>
    </rPh>
    <phoneticPr fontId="10"/>
  </si>
  <si>
    <t>保健事業費</t>
    <rPh sb="0" eb="2">
      <t>ホケン</t>
    </rPh>
    <rPh sb="2" eb="5">
      <t>ジギョウヒ</t>
    </rPh>
    <phoneticPr fontId="10"/>
  </si>
  <si>
    <t>財政安定化基金拠出金</t>
    <rPh sb="0" eb="2">
      <t>ザイセイ</t>
    </rPh>
    <rPh sb="2" eb="5">
      <t>アンテイカ</t>
    </rPh>
    <rPh sb="5" eb="7">
      <t>キキン</t>
    </rPh>
    <rPh sb="7" eb="10">
      <t>キョシュツキン</t>
    </rPh>
    <phoneticPr fontId="10"/>
  </si>
  <si>
    <t>地域支援事業費</t>
    <rPh sb="0" eb="2">
      <t>チイキ</t>
    </rPh>
    <rPh sb="2" eb="4">
      <t>シエン</t>
    </rPh>
    <rPh sb="4" eb="7">
      <t>ジギョウヒ</t>
    </rPh>
    <phoneticPr fontId="10"/>
  </si>
  <si>
    <t>基金積立金</t>
    <rPh sb="0" eb="2">
      <t>キキン</t>
    </rPh>
    <rPh sb="2" eb="4">
      <t>ツミタテ</t>
    </rPh>
    <rPh sb="4" eb="5">
      <t>キン</t>
    </rPh>
    <phoneticPr fontId="10"/>
  </si>
  <si>
    <t>サービス事業費</t>
    <rPh sb="4" eb="7">
      <t>ジギョウヒ</t>
    </rPh>
    <phoneticPr fontId="10"/>
  </si>
  <si>
    <t>広域連合拠出金</t>
    <rPh sb="0" eb="2">
      <t>コウイキ</t>
    </rPh>
    <rPh sb="2" eb="4">
      <t>レンゴウ</t>
    </rPh>
    <rPh sb="4" eb="7">
      <t>キョシュツキン</t>
    </rPh>
    <phoneticPr fontId="10"/>
  </si>
  <si>
    <t>葬祭費</t>
    <rPh sb="0" eb="2">
      <t>ソウサイ</t>
    </rPh>
    <rPh sb="2" eb="3">
      <t>ヒ</t>
    </rPh>
    <phoneticPr fontId="10"/>
  </si>
  <si>
    <t>公共駐車場事業費</t>
    <rPh sb="0" eb="2">
      <t>コウキョウ</t>
    </rPh>
    <rPh sb="2" eb="5">
      <t>チュウシャジョウ</t>
    </rPh>
    <rPh sb="5" eb="8">
      <t>ジギョウヒ</t>
    </rPh>
    <phoneticPr fontId="10"/>
  </si>
  <si>
    <t>学校給食費</t>
    <rPh sb="0" eb="2">
      <t>ガッコウ</t>
    </rPh>
    <rPh sb="2" eb="4">
      <t>キュウショク</t>
    </rPh>
    <rPh sb="4" eb="5">
      <t>ヒ</t>
    </rPh>
    <phoneticPr fontId="10"/>
  </si>
  <si>
    <t>医療諸費</t>
    <rPh sb="0" eb="2">
      <t>イリョウ</t>
    </rPh>
    <rPh sb="2" eb="4">
      <t>ショヒ</t>
    </rPh>
    <phoneticPr fontId="10"/>
  </si>
  <si>
    <t>特別区債</t>
    <rPh sb="0" eb="2">
      <t>トクベツ</t>
    </rPh>
    <rPh sb="2" eb="3">
      <t>ク</t>
    </rPh>
    <rPh sb="3" eb="4">
      <t>サイ</t>
    </rPh>
    <phoneticPr fontId="10"/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</si>
  <si>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10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</si>
  <si>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10"/>
  </si>
  <si>
    <t>特別区税</t>
    <rPh sb="0" eb="2">
      <t>トクベツ</t>
    </rPh>
    <rPh sb="2" eb="3">
      <t>ク</t>
    </rPh>
    <rPh sb="3" eb="4">
      <t>ゼイ</t>
    </rPh>
    <phoneticPr fontId="10"/>
  </si>
  <si>
    <t>総額</t>
    <rPh sb="0" eb="1">
      <t>ソウ</t>
    </rPh>
    <rPh sb="1" eb="2">
      <t>ガク</t>
    </rPh>
    <phoneticPr fontId="10"/>
  </si>
  <si>
    <t>円　</t>
    <rPh sb="0" eb="1">
      <t>エン</t>
    </rPh>
    <phoneticPr fontId="10"/>
  </si>
  <si>
    <t>収入率</t>
    <rPh sb="0" eb="2">
      <t>シュウニュウ</t>
    </rPh>
    <rPh sb="2" eb="3">
      <t>リツ</t>
    </rPh>
    <phoneticPr fontId="10"/>
  </si>
  <si>
    <t>収入済額</t>
    <rPh sb="0" eb="2">
      <t>シュウニュウ</t>
    </rPh>
    <rPh sb="2" eb="3">
      <t>ズミ</t>
    </rPh>
    <rPh sb="3" eb="4">
      <t>ガク</t>
    </rPh>
    <phoneticPr fontId="10"/>
  </si>
  <si>
    <t>平成21年度</t>
    <rPh sb="0" eb="2">
      <t>ヘイセイ</t>
    </rPh>
    <rPh sb="4" eb="6">
      <t>ネンド</t>
    </rPh>
    <phoneticPr fontId="24"/>
  </si>
  <si>
    <t>諸支出金</t>
    <rPh sb="0" eb="1">
      <t>ショ</t>
    </rPh>
    <rPh sb="1" eb="3">
      <t>シシュツ</t>
    </rPh>
    <rPh sb="3" eb="4">
      <t>キン</t>
    </rPh>
    <phoneticPr fontId="10"/>
  </si>
  <si>
    <t>執行率</t>
    <rPh sb="0" eb="2">
      <t>シッコウ</t>
    </rPh>
    <rPh sb="2" eb="3">
      <t>リツ</t>
    </rPh>
    <phoneticPr fontId="10"/>
  </si>
  <si>
    <t>支出済額</t>
    <rPh sb="0" eb="2">
      <t>シシュツ</t>
    </rPh>
    <rPh sb="2" eb="3">
      <t>ズミ</t>
    </rPh>
    <rPh sb="3" eb="4">
      <t>ガク</t>
    </rPh>
    <phoneticPr fontId="10"/>
  </si>
  <si>
    <t>円</t>
    <rPh sb="0" eb="1">
      <t>エン</t>
    </rPh>
    <phoneticPr fontId="10"/>
  </si>
  <si>
    <t>：</t>
    <phoneticPr fontId="10"/>
  </si>
  <si>
    <t>：</t>
    <phoneticPr fontId="10"/>
  </si>
  <si>
    <t>％　</t>
    <phoneticPr fontId="10"/>
  </si>
  <si>
    <t xml:space="preserve">％ </t>
    <phoneticPr fontId="10"/>
  </si>
  <si>
    <t>％　</t>
    <phoneticPr fontId="10"/>
  </si>
  <si>
    <t xml:space="preserve">％ </t>
    <phoneticPr fontId="10"/>
  </si>
  <si>
    <t>％　</t>
    <phoneticPr fontId="10"/>
  </si>
  <si>
    <t>(1)　歳　　入</t>
    <phoneticPr fontId="24"/>
  </si>
  <si>
    <t>％　</t>
    <phoneticPr fontId="10"/>
  </si>
  <si>
    <t>(1)　歳　　入</t>
    <phoneticPr fontId="24"/>
  </si>
  <si>
    <t>％　</t>
    <phoneticPr fontId="10"/>
  </si>
  <si>
    <t>％　</t>
    <phoneticPr fontId="10"/>
  </si>
  <si>
    <t>：</t>
    <phoneticPr fontId="10"/>
  </si>
  <si>
    <t>（1）</t>
    <phoneticPr fontId="10"/>
  </si>
  <si>
    <t>％</t>
    <phoneticPr fontId="10"/>
  </si>
  <si>
    <t>企画部財政課「財務書類」</t>
    <rPh sb="0" eb="2">
      <t>キカク</t>
    </rPh>
    <rPh sb="2" eb="3">
      <t>ブ</t>
    </rPh>
    <rPh sb="3" eb="6">
      <t>ザイセイカ</t>
    </rPh>
    <rPh sb="7" eb="9">
      <t>ザイム</t>
    </rPh>
    <rPh sb="9" eb="11">
      <t>ショルイ</t>
    </rPh>
    <phoneticPr fontId="10"/>
  </si>
  <si>
    <t>「介護従事者処遇改善臨時特例交付金基金」は平成23年度限りで廃止されている。</t>
    <rPh sb="21" eb="23">
      <t>ヘイセイ</t>
    </rPh>
    <rPh sb="25" eb="27">
      <t>ネンド</t>
    </rPh>
    <rPh sb="27" eb="28">
      <t>カギ</t>
    </rPh>
    <rPh sb="30" eb="32">
      <t>ハイシ</t>
    </rPh>
    <phoneticPr fontId="10"/>
  </si>
  <si>
    <t>「大江戸線延伸推進基金」は平成23年度に新設された。</t>
    <rPh sb="1" eb="4">
      <t>オオエド</t>
    </rPh>
    <rPh sb="4" eb="5">
      <t>セン</t>
    </rPh>
    <rPh sb="5" eb="7">
      <t>エンシン</t>
    </rPh>
    <rPh sb="7" eb="9">
      <t>スイシン</t>
    </rPh>
    <rPh sb="9" eb="11">
      <t>キキン</t>
    </rPh>
    <rPh sb="13" eb="15">
      <t>ヘイセイ</t>
    </rPh>
    <rPh sb="17" eb="19">
      <t>ネンド</t>
    </rPh>
    <rPh sb="20" eb="22">
      <t>シンセツ</t>
    </rPh>
    <phoneticPr fontId="10"/>
  </si>
  <si>
    <t>介護従事者処遇改善
臨時特例交付金基金</t>
    <rPh sb="0" eb="2">
      <t>カイゴ</t>
    </rPh>
    <rPh sb="2" eb="5">
      <t>ジュウジシャ</t>
    </rPh>
    <rPh sb="5" eb="7">
      <t>ショグウ</t>
    </rPh>
    <rPh sb="7" eb="9">
      <t>カイゼン</t>
    </rPh>
    <rPh sb="10" eb="12">
      <t>リンジ</t>
    </rPh>
    <rPh sb="12" eb="14">
      <t>トクレイ</t>
    </rPh>
    <rPh sb="14" eb="17">
      <t>コウフキン</t>
    </rPh>
    <rPh sb="17" eb="19">
      <t>キキン</t>
    </rPh>
    <phoneticPr fontId="24"/>
  </si>
  <si>
    <t>介護保険給付準備基金</t>
    <rPh sb="0" eb="2">
      <t>カイゴ</t>
    </rPh>
    <rPh sb="2" eb="4">
      <t>ホケン</t>
    </rPh>
    <rPh sb="4" eb="6">
      <t>キュウフ</t>
    </rPh>
    <rPh sb="6" eb="8">
      <t>ジュンビ</t>
    </rPh>
    <rPh sb="8" eb="10">
      <t>キキン</t>
    </rPh>
    <phoneticPr fontId="24"/>
  </si>
  <si>
    <t>大江戸線延伸推進基金</t>
    <rPh sb="0" eb="3">
      <t>オオエド</t>
    </rPh>
    <rPh sb="3" eb="4">
      <t>セン</t>
    </rPh>
    <rPh sb="4" eb="6">
      <t>エンシン</t>
    </rPh>
    <rPh sb="6" eb="8">
      <t>スイシン</t>
    </rPh>
    <rPh sb="8" eb="10">
      <t>キキン</t>
    </rPh>
    <phoneticPr fontId="24"/>
  </si>
  <si>
    <t>美術作品取得基金</t>
    <rPh sb="0" eb="2">
      <t>ビジュツ</t>
    </rPh>
    <rPh sb="2" eb="4">
      <t>サクヒン</t>
    </rPh>
    <rPh sb="4" eb="6">
      <t>シュトク</t>
    </rPh>
    <rPh sb="6" eb="8">
      <t>キキン</t>
    </rPh>
    <phoneticPr fontId="10"/>
  </si>
  <si>
    <t>用地取得基金</t>
    <rPh sb="0" eb="2">
      <t>ヨウチ</t>
    </rPh>
    <rPh sb="2" eb="4">
      <t>シュトク</t>
    </rPh>
    <rPh sb="4" eb="6">
      <t>キキン</t>
    </rPh>
    <phoneticPr fontId="10"/>
  </si>
  <si>
    <t>施設整備基金</t>
    <rPh sb="0" eb="2">
      <t>シセツ</t>
    </rPh>
    <rPh sb="2" eb="4">
      <t>セイビ</t>
    </rPh>
    <rPh sb="4" eb="6">
      <t>キキン</t>
    </rPh>
    <phoneticPr fontId="10"/>
  </si>
  <si>
    <t>みどりを育む基金</t>
    <rPh sb="4" eb="5">
      <t>ハグク</t>
    </rPh>
    <rPh sb="6" eb="8">
      <t>キキン</t>
    </rPh>
    <phoneticPr fontId="10"/>
  </si>
  <si>
    <t>福祉基金</t>
    <rPh sb="0" eb="2">
      <t>フクシ</t>
    </rPh>
    <rPh sb="2" eb="4">
      <t>キキン</t>
    </rPh>
    <phoneticPr fontId="10"/>
  </si>
  <si>
    <t>芸術作品設置基金</t>
    <rPh sb="0" eb="2">
      <t>ゲイジュツ</t>
    </rPh>
    <rPh sb="2" eb="4">
      <t>サクヒン</t>
    </rPh>
    <rPh sb="4" eb="6">
      <t>セッチ</t>
    </rPh>
    <rPh sb="6" eb="8">
      <t>キキン</t>
    </rPh>
    <phoneticPr fontId="10"/>
  </si>
  <si>
    <t>区営住宅整備基金</t>
    <rPh sb="0" eb="2">
      <t>クエイ</t>
    </rPh>
    <rPh sb="1" eb="2">
      <t>エイ</t>
    </rPh>
    <rPh sb="2" eb="4">
      <t>ジュウタク</t>
    </rPh>
    <rPh sb="4" eb="6">
      <t>セイビ</t>
    </rPh>
    <rPh sb="6" eb="8">
      <t>キキン</t>
    </rPh>
    <phoneticPr fontId="10"/>
  </si>
  <si>
    <t>まちづくり基金</t>
    <rPh sb="5" eb="7">
      <t>キキン</t>
    </rPh>
    <phoneticPr fontId="10"/>
  </si>
  <si>
    <t>減債基金</t>
    <rPh sb="0" eb="2">
      <t>ゲンサイ</t>
    </rPh>
    <rPh sb="2" eb="4">
      <t>キキン</t>
    </rPh>
    <phoneticPr fontId="10"/>
  </si>
  <si>
    <t>財政調整基金</t>
    <rPh sb="0" eb="2">
      <t>ザイセイ</t>
    </rPh>
    <rPh sb="2" eb="4">
      <t>チョウセイ</t>
    </rPh>
    <rPh sb="4" eb="6">
      <t>キキン</t>
    </rPh>
    <phoneticPr fontId="10"/>
  </si>
  <si>
    <t>：</t>
    <phoneticPr fontId="10"/>
  </si>
  <si>
    <t>平成24年度に行った予算科目の改廃に伴い、一部の公債について新設、組み替えを行った。</t>
    <rPh sb="0" eb="2">
      <t>ヘイセイ</t>
    </rPh>
    <rPh sb="4" eb="6">
      <t>ネンド</t>
    </rPh>
    <rPh sb="7" eb="8">
      <t>オコナ</t>
    </rPh>
    <rPh sb="10" eb="12">
      <t>ヨサン</t>
    </rPh>
    <rPh sb="12" eb="14">
      <t>カモク</t>
    </rPh>
    <rPh sb="15" eb="17">
      <t>カイハイ</t>
    </rPh>
    <rPh sb="18" eb="19">
      <t>トモナ</t>
    </rPh>
    <rPh sb="21" eb="23">
      <t>イチブ</t>
    </rPh>
    <rPh sb="24" eb="26">
      <t>コウサイ</t>
    </rPh>
    <rPh sb="30" eb="32">
      <t>シンセツ</t>
    </rPh>
    <rPh sb="33" eb="34">
      <t>ク</t>
    </rPh>
    <rPh sb="35" eb="36">
      <t>カ</t>
    </rPh>
    <rPh sb="38" eb="39">
      <t>オコナ</t>
    </rPh>
    <phoneticPr fontId="41"/>
  </si>
  <si>
    <t>土木債（公共駐車場会計）</t>
    <rPh sb="0" eb="2">
      <t>ドボク</t>
    </rPh>
    <rPh sb="2" eb="3">
      <t>サイ</t>
    </rPh>
    <rPh sb="4" eb="6">
      <t>コウキョウ</t>
    </rPh>
    <rPh sb="6" eb="9">
      <t>チュウシャジョウ</t>
    </rPh>
    <rPh sb="9" eb="11">
      <t>カイケイ</t>
    </rPh>
    <phoneticPr fontId="24"/>
  </si>
  <si>
    <t>減税補てん債</t>
    <rPh sb="0" eb="2">
      <t>ゲンゼイ</t>
    </rPh>
    <rPh sb="2" eb="3">
      <t>ホ</t>
    </rPh>
    <rPh sb="5" eb="6">
      <t>サイ</t>
    </rPh>
    <phoneticPr fontId="10"/>
  </si>
  <si>
    <t>こども家庭債</t>
    <rPh sb="3" eb="5">
      <t>カテイ</t>
    </rPh>
    <rPh sb="5" eb="6">
      <t>サイ</t>
    </rPh>
    <phoneticPr fontId="24"/>
  </si>
  <si>
    <t>教育債</t>
    <rPh sb="0" eb="2">
      <t>キョウイク</t>
    </rPh>
    <rPh sb="2" eb="3">
      <t>サイ</t>
    </rPh>
    <phoneticPr fontId="10"/>
  </si>
  <si>
    <t>土木債</t>
    <rPh sb="0" eb="2">
      <t>ドボク</t>
    </rPh>
    <rPh sb="2" eb="3">
      <t>サイ</t>
    </rPh>
    <phoneticPr fontId="10"/>
  </si>
  <si>
    <t>都市整備債</t>
    <rPh sb="0" eb="2">
      <t>トシ</t>
    </rPh>
    <rPh sb="2" eb="4">
      <t>セイビ</t>
    </rPh>
    <rPh sb="4" eb="5">
      <t>サイ</t>
    </rPh>
    <phoneticPr fontId="10"/>
  </si>
  <si>
    <t>環境債</t>
    <rPh sb="0" eb="2">
      <t>カンキョウ</t>
    </rPh>
    <rPh sb="2" eb="3">
      <t>サイ</t>
    </rPh>
    <phoneticPr fontId="10"/>
  </si>
  <si>
    <t>児童青少年債</t>
    <rPh sb="0" eb="2">
      <t>ジドウ</t>
    </rPh>
    <rPh sb="2" eb="5">
      <t>セイショウネン</t>
    </rPh>
    <rPh sb="5" eb="6">
      <t>サイ</t>
    </rPh>
    <phoneticPr fontId="10"/>
  </si>
  <si>
    <t>保健福祉債</t>
    <rPh sb="0" eb="2">
      <t>ホケン</t>
    </rPh>
    <rPh sb="2" eb="4">
      <t>フクシ</t>
    </rPh>
    <rPh sb="4" eb="5">
      <t>サイ</t>
    </rPh>
    <phoneticPr fontId="10"/>
  </si>
  <si>
    <t>地域文化債</t>
    <rPh sb="0" eb="2">
      <t>チイキ</t>
    </rPh>
    <rPh sb="2" eb="4">
      <t>ブンカ</t>
    </rPh>
    <rPh sb="4" eb="5">
      <t>サイ</t>
    </rPh>
    <phoneticPr fontId="24"/>
  </si>
  <si>
    <t>産業経済債</t>
    <rPh sb="0" eb="2">
      <t>サンギョウ</t>
    </rPh>
    <rPh sb="2" eb="4">
      <t>ケイザイ</t>
    </rPh>
    <rPh sb="4" eb="5">
      <t>サイ</t>
    </rPh>
    <phoneticPr fontId="24"/>
  </si>
  <si>
    <t>産業地域振興債</t>
    <rPh sb="0" eb="2">
      <t>サンギョウ</t>
    </rPh>
    <rPh sb="2" eb="4">
      <t>チイキ</t>
    </rPh>
    <rPh sb="4" eb="6">
      <t>シンコウ</t>
    </rPh>
    <rPh sb="6" eb="7">
      <t>サイ</t>
    </rPh>
    <phoneticPr fontId="10"/>
  </si>
  <si>
    <t>区民債</t>
    <rPh sb="0" eb="2">
      <t>クミン</t>
    </rPh>
    <rPh sb="2" eb="3">
      <t>サイ</t>
    </rPh>
    <phoneticPr fontId="10"/>
  </si>
  <si>
    <t>総務債</t>
    <rPh sb="0" eb="2">
      <t>ソウム</t>
    </rPh>
    <rPh sb="2" eb="3">
      <t>サイ</t>
    </rPh>
    <phoneticPr fontId="10"/>
  </si>
  <si>
    <t>公債</t>
    <rPh sb="0" eb="2">
      <t>コウサイ</t>
    </rPh>
    <phoneticPr fontId="10"/>
  </si>
  <si>
    <t>区民部税務課</t>
    <rPh sb="0" eb="2">
      <t>クミン</t>
    </rPh>
    <rPh sb="2" eb="3">
      <t>ブ</t>
    </rPh>
    <rPh sb="3" eb="5">
      <t>ゼイム</t>
    </rPh>
    <rPh sb="5" eb="6">
      <t>カ</t>
    </rPh>
    <phoneticPr fontId="10"/>
  </si>
  <si>
    <t>滞納繰越分</t>
    <rPh sb="0" eb="2">
      <t>タイノウ</t>
    </rPh>
    <rPh sb="2" eb="4">
      <t>クリコシ</t>
    </rPh>
    <rPh sb="4" eb="5">
      <t>ブン</t>
    </rPh>
    <phoneticPr fontId="10"/>
  </si>
  <si>
    <t>現年課税分</t>
    <rPh sb="0" eb="2">
      <t>ゲンネン</t>
    </rPh>
    <rPh sb="2" eb="4">
      <t>カゼイ</t>
    </rPh>
    <rPh sb="4" eb="5">
      <t>ブン</t>
    </rPh>
    <phoneticPr fontId="10"/>
  </si>
  <si>
    <t>入湯税</t>
    <rPh sb="0" eb="2">
      <t>ニュウトウ</t>
    </rPh>
    <rPh sb="2" eb="3">
      <t>ゼイ</t>
    </rPh>
    <phoneticPr fontId="10"/>
  </si>
  <si>
    <t>特別区たばこ税</t>
    <rPh sb="0" eb="3">
      <t>トクベツク</t>
    </rPh>
    <rPh sb="6" eb="7">
      <t>ゼイ</t>
    </rPh>
    <phoneticPr fontId="10"/>
  </si>
  <si>
    <t>軽自動車税</t>
    <rPh sb="0" eb="4">
      <t>ケイジドウシャ</t>
    </rPh>
    <rPh sb="4" eb="5">
      <t>ゼイ</t>
    </rPh>
    <phoneticPr fontId="10"/>
  </si>
  <si>
    <t>現年課税分</t>
    <rPh sb="0" eb="2">
      <t>ゲンネン</t>
    </rPh>
    <rPh sb="2" eb="3">
      <t>カ</t>
    </rPh>
    <rPh sb="3" eb="4">
      <t>ゼイ</t>
    </rPh>
    <rPh sb="4" eb="5">
      <t>ブン</t>
    </rPh>
    <phoneticPr fontId="10"/>
  </si>
  <si>
    <t>特別区民税</t>
    <rPh sb="0" eb="2">
      <t>トクベツ</t>
    </rPh>
    <rPh sb="2" eb="4">
      <t>クミン</t>
    </rPh>
    <rPh sb="4" eb="5">
      <t>ゼイ</t>
    </rPh>
    <phoneticPr fontId="10"/>
  </si>
  <si>
    <t>平成25年度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</si>
  <si>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</si>
  <si>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収入額</t>
    <rPh sb="0" eb="2">
      <t>シュウニュウ</t>
    </rPh>
    <rPh sb="2" eb="3">
      <t>ガク</t>
    </rPh>
    <phoneticPr fontId="10"/>
  </si>
  <si>
    <t>調定額</t>
    <rPh sb="0" eb="3">
      <t>チョウテイガク</t>
    </rPh>
    <phoneticPr fontId="10"/>
  </si>
  <si>
    <t>税目</t>
    <rPh sb="0" eb="2">
      <t>ゼイモク</t>
    </rPh>
    <phoneticPr fontId="10"/>
  </si>
  <si>
    <t>区民部税務課</t>
    <rPh sb="0" eb="2">
      <t>クミン</t>
    </rPh>
    <rPh sb="2" eb="3">
      <t>ブ</t>
    </rPh>
    <rPh sb="3" eb="6">
      <t>ゼイムカ</t>
    </rPh>
    <phoneticPr fontId="10"/>
  </si>
  <si>
    <t>未収入額</t>
    <rPh sb="0" eb="3">
      <t>ミシュウニュウ</t>
    </rPh>
    <rPh sb="3" eb="4">
      <t>ガク</t>
    </rPh>
    <phoneticPr fontId="10"/>
  </si>
  <si>
    <t>不納欠損額</t>
    <rPh sb="0" eb="1">
      <t>フ</t>
    </rPh>
    <rPh sb="1" eb="2">
      <t>ノウ</t>
    </rPh>
    <rPh sb="2" eb="4">
      <t>ケッソン</t>
    </rPh>
    <rPh sb="4" eb="5">
      <t>ガク</t>
    </rPh>
    <phoneticPr fontId="10"/>
  </si>
  <si>
    <t>予算現額</t>
    <rPh sb="0" eb="2">
      <t>ヨサン</t>
    </rPh>
    <rPh sb="2" eb="4">
      <t>ゲンガク</t>
    </rPh>
    <phoneticPr fontId="10"/>
  </si>
  <si>
    <t>練馬都税事務所</t>
    <rPh sb="0" eb="2">
      <t>ネリマ</t>
    </rPh>
    <rPh sb="2" eb="7">
      <t>トゼイジムショ</t>
    </rPh>
    <phoneticPr fontId="10"/>
  </si>
  <si>
    <t>数値は、練馬都税事務所扱いの都税に限る。</t>
    <rPh sb="0" eb="2">
      <t>スウチ</t>
    </rPh>
    <rPh sb="4" eb="6">
      <t>ネリマ</t>
    </rPh>
    <rPh sb="6" eb="11">
      <t>トゼイジムショ</t>
    </rPh>
    <rPh sb="11" eb="12">
      <t>アツカ</t>
    </rPh>
    <rPh sb="14" eb="16">
      <t>トゼイ</t>
    </rPh>
    <rPh sb="17" eb="18">
      <t>カギ</t>
    </rPh>
    <phoneticPr fontId="10"/>
  </si>
  <si>
    <t>都市計画税</t>
    <rPh sb="0" eb="2">
      <t>トシ</t>
    </rPh>
    <rPh sb="2" eb="4">
      <t>ケイカク</t>
    </rPh>
    <rPh sb="4" eb="5">
      <t>ゼイ</t>
    </rPh>
    <phoneticPr fontId="10"/>
  </si>
  <si>
    <t>事業所税</t>
    <rPh sb="0" eb="3">
      <t>ジギョウショ</t>
    </rPh>
    <rPh sb="3" eb="4">
      <t>ゼイ</t>
    </rPh>
    <phoneticPr fontId="10"/>
  </si>
  <si>
    <t>軽油引取税</t>
    <rPh sb="0" eb="2">
      <t>ケイユ</t>
    </rPh>
    <rPh sb="2" eb="4">
      <t>ヒキトリ</t>
    </rPh>
    <rPh sb="4" eb="5">
      <t>ゼイ</t>
    </rPh>
    <phoneticPr fontId="10"/>
  </si>
  <si>
    <t>自動車取得税</t>
    <rPh sb="0" eb="3">
      <t>ジドウシャ</t>
    </rPh>
    <rPh sb="3" eb="5">
      <t>シュトク</t>
    </rPh>
    <rPh sb="5" eb="6">
      <t>ゼイ</t>
    </rPh>
    <phoneticPr fontId="10"/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</si>
  <si>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10"/>
  </si>
  <si>
    <t>固定資産税( 償却資産 )</t>
    <rPh sb="0" eb="2">
      <t>コテイ</t>
    </rPh>
    <rPh sb="2" eb="5">
      <t>シサンゼイ</t>
    </rPh>
    <rPh sb="7" eb="9">
      <t>ショウキャク</t>
    </rPh>
    <rPh sb="9" eb="11">
      <t>シサン</t>
    </rPh>
    <phoneticPr fontId="10"/>
  </si>
  <si>
    <t>固定資産税(土地・家屋)</t>
    <rPh sb="0" eb="2">
      <t>コテイ</t>
    </rPh>
    <rPh sb="2" eb="5">
      <t>シサンゼイ</t>
    </rPh>
    <rPh sb="6" eb="8">
      <t>トチ</t>
    </rPh>
    <rPh sb="9" eb="11">
      <t>カオク</t>
    </rPh>
    <phoneticPr fontId="10"/>
  </si>
  <si>
    <t>自動車税</t>
    <rPh sb="0" eb="3">
      <t>ジドウシャ</t>
    </rPh>
    <rPh sb="3" eb="4">
      <t>ゼイ</t>
    </rPh>
    <phoneticPr fontId="10"/>
  </si>
  <si>
    <t>特別地方消費税</t>
    <rPh sb="0" eb="2">
      <t>トクベツ</t>
    </rPh>
    <rPh sb="2" eb="4">
      <t>チホウ</t>
    </rPh>
    <rPh sb="4" eb="7">
      <t>ショウヒゼイ</t>
    </rPh>
    <phoneticPr fontId="10"/>
  </si>
  <si>
    <t>不動産取得税</t>
    <rPh sb="0" eb="3">
      <t>フドウサン</t>
    </rPh>
    <rPh sb="3" eb="5">
      <t>シュトク</t>
    </rPh>
    <rPh sb="5" eb="6">
      <t>ゼイ</t>
    </rPh>
    <phoneticPr fontId="10"/>
  </si>
  <si>
    <t xml:space="preserve"> 　〃　 　(法人)</t>
    <rPh sb="7" eb="9">
      <t>ホウジン</t>
    </rPh>
    <phoneticPr fontId="10"/>
  </si>
  <si>
    <t>事業税(個人)</t>
    <rPh sb="0" eb="2">
      <t>ジギョウ</t>
    </rPh>
    <rPh sb="2" eb="3">
      <t>ゼイ</t>
    </rPh>
    <rPh sb="4" eb="6">
      <t>コジン</t>
    </rPh>
    <phoneticPr fontId="10"/>
  </si>
  <si>
    <t>都民税(個人)</t>
    <rPh sb="0" eb="2">
      <t>トミン</t>
    </rPh>
    <rPh sb="2" eb="3">
      <t>ゼイ</t>
    </rPh>
    <rPh sb="4" eb="6">
      <t>コジン</t>
    </rPh>
    <phoneticPr fontId="10"/>
  </si>
  <si>
    <t>平成25年度</t>
    <rPh sb="0" eb="2">
      <t>ヘイセイ</t>
    </rPh>
    <rPh sb="4" eb="6">
      <t>ネンド</t>
    </rPh>
    <phoneticPr fontId="10"/>
  </si>
  <si>
    <t>平成24年度</t>
    <rPh sb="0" eb="2">
      <t>ヘイセイ</t>
    </rPh>
    <rPh sb="4" eb="6">
      <t>ネンド</t>
    </rPh>
    <phoneticPr fontId="10"/>
  </si>
  <si>
    <t>：</t>
    <phoneticPr fontId="10"/>
  </si>
  <si>
    <t>総所得(A)の内訳は、「総所得」「山林所得」「退職所得(総合課税分)」である。</t>
    <rPh sb="0" eb="3">
      <t>ソウショトク</t>
    </rPh>
    <rPh sb="7" eb="9">
      <t>ウチワケ</t>
    </rPh>
    <rPh sb="12" eb="15">
      <t>ソウショトク</t>
    </rPh>
    <rPh sb="17" eb="19">
      <t>サンリン</t>
    </rPh>
    <rPh sb="19" eb="21">
      <t>ショトク</t>
    </rPh>
    <rPh sb="23" eb="25">
      <t>タイショク</t>
    </rPh>
    <rPh sb="25" eb="27">
      <t>ショトク</t>
    </rPh>
    <rPh sb="28" eb="30">
      <t>ソウゴウ</t>
    </rPh>
    <rPh sb="30" eb="32">
      <t>カゼイ</t>
    </rPh>
    <rPh sb="32" eb="33">
      <t>ブン</t>
    </rPh>
    <phoneticPr fontId="10"/>
  </si>
  <si>
    <t>万円を超える金額</t>
    <rPh sb="0" eb="2">
      <t>マンエン</t>
    </rPh>
    <rPh sb="3" eb="4">
      <t>コ</t>
    </rPh>
    <rPh sb="6" eb="8">
      <t>キンガク</t>
    </rPh>
    <phoneticPr fontId="10"/>
  </si>
  <si>
    <t>〃</t>
    <phoneticPr fontId="10"/>
  </si>
  <si>
    <t>万円</t>
    <rPh sb="0" eb="2">
      <t>マンエン</t>
    </rPh>
    <phoneticPr fontId="10"/>
  </si>
  <si>
    <t>超え</t>
    <rPh sb="0" eb="1">
      <t>コ</t>
    </rPh>
    <phoneticPr fontId="10"/>
  </si>
  <si>
    <t>万円を</t>
    <rPh sb="0" eb="2">
      <t>マンエン</t>
    </rPh>
    <phoneticPr fontId="10"/>
  </si>
  <si>
    <t>以下</t>
    <rPh sb="0" eb="2">
      <t>イカ</t>
    </rPh>
    <phoneticPr fontId="10"/>
  </si>
  <si>
    <t>万円以下の金額</t>
    <rPh sb="0" eb="2">
      <t>マンエン</t>
    </rPh>
    <rPh sb="2" eb="4">
      <t>イカ</t>
    </rPh>
    <rPh sb="5" eb="7">
      <t>キンガク</t>
    </rPh>
    <phoneticPr fontId="10"/>
  </si>
  <si>
    <t>分 離 課 税
所得（Ｂ）</t>
    <rPh sb="0" eb="1">
      <t>ブン</t>
    </rPh>
    <rPh sb="2" eb="3">
      <t>ハナレ</t>
    </rPh>
    <rPh sb="4" eb="5">
      <t>カ</t>
    </rPh>
    <rPh sb="6" eb="7">
      <t>ゼイ</t>
    </rPh>
    <rPh sb="8" eb="10">
      <t>ショトク</t>
    </rPh>
    <phoneticPr fontId="10"/>
  </si>
  <si>
    <t>総所得
（Ａ）</t>
    <rPh sb="0" eb="3">
      <t>ソウショトク</t>
    </rPh>
    <phoneticPr fontId="10"/>
  </si>
  <si>
    <t>総　　額
（Ａ＋Ｂ）</t>
    <rPh sb="0" eb="1">
      <t>ソウ</t>
    </rPh>
    <rPh sb="3" eb="4">
      <t>ガク</t>
    </rPh>
    <phoneticPr fontId="10"/>
  </si>
  <si>
    <t>所得割額</t>
    <rPh sb="0" eb="2">
      <t>ショトク</t>
    </rPh>
    <rPh sb="2" eb="3">
      <t>ワリ</t>
    </rPh>
    <rPh sb="3" eb="4">
      <t>ガク</t>
    </rPh>
    <phoneticPr fontId="10"/>
  </si>
  <si>
    <t>所得金額</t>
    <rPh sb="0" eb="2">
      <t>ショトク</t>
    </rPh>
    <rPh sb="2" eb="4">
      <t>キンガク</t>
    </rPh>
    <phoneticPr fontId="10"/>
  </si>
  <si>
    <t>納税義務者数</t>
    <rPh sb="0" eb="2">
      <t>ノウゼイ</t>
    </rPh>
    <rPh sb="2" eb="5">
      <t>ギムシャ</t>
    </rPh>
    <rPh sb="5" eb="6">
      <t>スウ</t>
    </rPh>
    <phoneticPr fontId="10"/>
  </si>
  <si>
    <t>総所得(Ａ)に対する
課 税 標 準 額 の 段階</t>
    <rPh sb="0" eb="3">
      <t>ソウショトク</t>
    </rPh>
    <rPh sb="7" eb="8">
      <t>タイ</t>
    </rPh>
    <rPh sb="11" eb="12">
      <t>カ</t>
    </rPh>
    <rPh sb="13" eb="14">
      <t>ゼイ</t>
    </rPh>
    <rPh sb="15" eb="16">
      <t>シルベ</t>
    </rPh>
    <rPh sb="17" eb="18">
      <t>ジュン</t>
    </rPh>
    <rPh sb="19" eb="20">
      <t>ガク</t>
    </rPh>
    <rPh sb="23" eb="24">
      <t>ダン</t>
    </rPh>
    <rPh sb="24" eb="25">
      <t>カイ</t>
    </rPh>
    <phoneticPr fontId="10"/>
  </si>
  <si>
    <t>(平成26年７月１日現在)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0"/>
  </si>
  <si>
    <t>東京国税局</t>
    <rPh sb="0" eb="2">
      <t>トウキョウ</t>
    </rPh>
    <rPh sb="2" eb="5">
      <t>コクゼイキョク</t>
    </rPh>
    <phoneticPr fontId="10"/>
  </si>
  <si>
    <t>「その他」には、印紙収入、自動車重量税、石油ガス税等を含む。</t>
    <rPh sb="3" eb="4">
      <t>タ</t>
    </rPh>
    <rPh sb="25" eb="26">
      <t>トウ</t>
    </rPh>
    <rPh sb="27" eb="28">
      <t>フク</t>
    </rPh>
    <phoneticPr fontId="10"/>
  </si>
  <si>
    <t>「相続税」には贈与税を含む。</t>
    <rPh sb="1" eb="4">
      <t>ソウゾクゼイ</t>
    </rPh>
    <rPh sb="7" eb="10">
      <t>ゾウヨゼイ</t>
    </rPh>
    <rPh sb="11" eb="12">
      <t>フク</t>
    </rPh>
    <phoneticPr fontId="10"/>
  </si>
  <si>
    <t>その他</t>
    <rPh sb="2" eb="3">
      <t>タ</t>
    </rPh>
    <phoneticPr fontId="10"/>
  </si>
  <si>
    <t>消費税および地方消費税</t>
  </si>
  <si>
    <t>消費税(旧消費税　３％)</t>
  </si>
  <si>
    <t>相続税</t>
  </si>
  <si>
    <t>復興特別法人税</t>
    <rPh sb="0" eb="2">
      <t>フッコウ</t>
    </rPh>
    <rPh sb="2" eb="4">
      <t>トクベツ</t>
    </rPh>
    <phoneticPr fontId="10"/>
  </si>
  <si>
    <t>法人税</t>
    <phoneticPr fontId="10"/>
  </si>
  <si>
    <t>申告所得税及復興特別所得税</t>
    <rPh sb="5" eb="6">
      <t>オヨ</t>
    </rPh>
    <rPh sb="6" eb="8">
      <t>フッコウ</t>
    </rPh>
    <rPh sb="8" eb="10">
      <t>トクベツ</t>
    </rPh>
    <rPh sb="10" eb="13">
      <t>ショトクゼイ</t>
    </rPh>
    <phoneticPr fontId="10"/>
  </si>
  <si>
    <t>申告所得税</t>
    <phoneticPr fontId="10"/>
  </si>
  <si>
    <t>源泉所得税及復興特別所得税</t>
    <rPh sb="0" eb="2">
      <t>ゲンセン</t>
    </rPh>
    <rPh sb="2" eb="5">
      <t>ショトクゼイ</t>
    </rPh>
    <rPh sb="5" eb="6">
      <t>オヨ</t>
    </rPh>
    <rPh sb="6" eb="8">
      <t>フッコウ</t>
    </rPh>
    <rPh sb="8" eb="10">
      <t>トクベツ</t>
    </rPh>
    <rPh sb="10" eb="13">
      <t>ショトクゼイ</t>
    </rPh>
    <phoneticPr fontId="10"/>
  </si>
  <si>
    <t>源泉所得税</t>
    <rPh sb="0" eb="2">
      <t>ゲンセン</t>
    </rPh>
    <rPh sb="2" eb="5">
      <t>ショトクゼイ</t>
    </rPh>
    <phoneticPr fontId="10"/>
  </si>
  <si>
    <t>平成23年度</t>
    <rPh sb="0" eb="2">
      <t>ヘイセイ</t>
    </rPh>
    <rPh sb="4" eb="6">
      <t>ネンド</t>
    </rPh>
    <phoneticPr fontId="10"/>
  </si>
  <si>
    <t>平成22年度</t>
    <rPh sb="0" eb="2">
      <t>ヘイセイ</t>
    </rPh>
    <rPh sb="4" eb="6">
      <t>ネンド</t>
    </rPh>
    <phoneticPr fontId="10"/>
  </si>
  <si>
    <t>平成21年度</t>
    <rPh sb="0" eb="2">
      <t>ヘイセイ</t>
    </rPh>
    <rPh sb="4" eb="6">
      <t>ネンド</t>
    </rPh>
    <phoneticPr fontId="10"/>
  </si>
  <si>
    <t>平成20年度</t>
    <rPh sb="0" eb="2">
      <t>ヘイセイ</t>
    </rPh>
    <rPh sb="4" eb="6">
      <t>ネンド</t>
    </rPh>
    <phoneticPr fontId="10"/>
  </si>
  <si>
    <t>(1)　徴　収　決　定　済　額</t>
    <rPh sb="4" eb="5">
      <t>チョウ</t>
    </rPh>
    <rPh sb="6" eb="7">
      <t>オサム</t>
    </rPh>
    <rPh sb="8" eb="9">
      <t>ケッ</t>
    </rPh>
    <rPh sb="10" eb="11">
      <t>テイ</t>
    </rPh>
    <rPh sb="12" eb="13">
      <t>ズミ</t>
    </rPh>
    <rPh sb="14" eb="15">
      <t>ガク</t>
    </rPh>
    <phoneticPr fontId="10"/>
  </si>
  <si>
    <t>北町７－１１－２０</t>
  </si>
  <si>
    <t>中村北２－２４－１１</t>
  </si>
  <si>
    <t>大泉町１－２６－１０</t>
  </si>
  <si>
    <t>大泉学園町５－３－１４</t>
  </si>
  <si>
    <t>高松４－７－２２</t>
  </si>
  <si>
    <t>三原台１－２５－３６</t>
  </si>
  <si>
    <t>石神井町６－２－５</t>
  </si>
  <si>
    <t>関町南２－２５－１５</t>
  </si>
  <si>
    <t>東大泉６－２５－１</t>
  </si>
  <si>
    <t>石神井台３－２－３９</t>
  </si>
  <si>
    <t>関町北２－９－５</t>
  </si>
  <si>
    <t>旭町１－１８－２</t>
  </si>
  <si>
    <t>桜台６－３０－１４</t>
  </si>
  <si>
    <t>高野台３－３０－１４</t>
  </si>
  <si>
    <t>下石神井５－１８－１５</t>
  </si>
  <si>
    <t>氷川台３－２４－２１</t>
  </si>
  <si>
    <t>貫井３－３８－５</t>
  </si>
  <si>
    <t>谷原４－１６－１４</t>
  </si>
  <si>
    <t>向山３－１５－２７</t>
  </si>
  <si>
    <t>中村南２－２４－４</t>
  </si>
  <si>
    <t>練馬２－１６－９</t>
  </si>
  <si>
    <t>豊玉上１－１６－１１</t>
  </si>
  <si>
    <t>田柄５－１８－１４</t>
  </si>
  <si>
    <t>西大泉２－１８－３５</t>
  </si>
  <si>
    <t>錦１－２８－５</t>
  </si>
  <si>
    <t>豊玉北２－５－１１</t>
  </si>
  <si>
    <t>田柄３－２２－４</t>
  </si>
  <si>
    <t>平和台３－８－１５</t>
  </si>
  <si>
    <t>田柄２－３５－２０</t>
  </si>
  <si>
    <t>早宮２－２０－２</t>
  </si>
  <si>
    <t>土支田２－３８－２３</t>
  </si>
  <si>
    <t>大泉学園町４－３１－１０</t>
  </si>
  <si>
    <t>南大泉３－２１－４</t>
  </si>
  <si>
    <t>春日町１－３６－５</t>
  </si>
  <si>
    <t>石神井町８－２８－１０</t>
  </si>
  <si>
    <t>大泉学園町６－１３－２４</t>
  </si>
  <si>
    <t>練馬４－２３－７</t>
  </si>
  <si>
    <t>上石神井１－３０－２４</t>
  </si>
  <si>
    <t>春日町３－１０－２</t>
  </si>
  <si>
    <t>氷川台４－４５－１８</t>
  </si>
  <si>
    <t>平和台４－２３－１８</t>
  </si>
  <si>
    <t>平和台２－２２－３</t>
  </si>
  <si>
    <t>石神井台４－１５－８</t>
  </si>
  <si>
    <t>南大泉１－６－４６</t>
  </si>
  <si>
    <t>南田中４－２０－１６</t>
  </si>
  <si>
    <t>（住宅地）</t>
    <phoneticPr fontId="24"/>
  </si>
  <si>
    <t>練馬区全域</t>
    <rPh sb="0" eb="3">
      <t>ネリマク</t>
    </rPh>
    <rPh sb="3" eb="5">
      <t>ゼンイキ</t>
    </rPh>
    <phoneticPr fontId="24"/>
  </si>
  <si>
    <t>区部全域</t>
    <rPh sb="0" eb="2">
      <t>クブ</t>
    </rPh>
    <rPh sb="2" eb="4">
      <t>ゼンイキ</t>
    </rPh>
    <phoneticPr fontId="24"/>
  </si>
  <si>
    <t>都全域</t>
    <rPh sb="0" eb="1">
      <t>ト</t>
    </rPh>
    <rPh sb="1" eb="3">
      <t>ゼンイキ</t>
    </rPh>
    <phoneticPr fontId="24"/>
  </si>
  <si>
    <t>《住宅地》</t>
    <rPh sb="1" eb="4">
      <t>ジュウタクチ</t>
    </rPh>
    <phoneticPr fontId="24"/>
  </si>
  <si>
    <t>％</t>
    <phoneticPr fontId="24"/>
  </si>
  <si>
    <t>円/㎡</t>
    <phoneticPr fontId="24"/>
  </si>
  <si>
    <t>変動率</t>
    <phoneticPr fontId="10"/>
  </si>
  <si>
    <t>地価</t>
    <rPh sb="0" eb="2">
      <t>チカ</t>
    </rPh>
    <phoneticPr fontId="10"/>
  </si>
  <si>
    <t>変動率</t>
    <phoneticPr fontId="10"/>
  </si>
  <si>
    <t>平成26年</t>
    <rPh sb="0" eb="2">
      <t>ヘイセイ</t>
    </rPh>
    <rPh sb="4" eb="5">
      <t>ネン</t>
    </rPh>
    <phoneticPr fontId="10"/>
  </si>
  <si>
    <t>平成25年</t>
    <rPh sb="0" eb="2">
      <t>ヘイセイ</t>
    </rPh>
    <rPh sb="4" eb="5">
      <t>ネン</t>
    </rPh>
    <phoneticPr fontId="10"/>
  </si>
  <si>
    <t>平成24年</t>
    <rPh sb="0" eb="2">
      <t>ヘイセイ</t>
    </rPh>
    <rPh sb="4" eb="5">
      <t>ネン</t>
    </rPh>
    <phoneticPr fontId="10"/>
  </si>
  <si>
    <t>平成23年</t>
    <rPh sb="0" eb="2">
      <t>ヘイセイ</t>
    </rPh>
    <rPh sb="4" eb="5">
      <t>ネン</t>
    </rPh>
    <phoneticPr fontId="10"/>
  </si>
  <si>
    <t>平成22年</t>
    <rPh sb="0" eb="2">
      <t>ヘイセイ</t>
    </rPh>
    <rPh sb="4" eb="5">
      <t>ネン</t>
    </rPh>
    <phoneticPr fontId="10"/>
  </si>
  <si>
    <t>地点（全域・個別）</t>
    <rPh sb="0" eb="1">
      <t>チ</t>
    </rPh>
    <rPh sb="1" eb="2">
      <t>テン</t>
    </rPh>
    <rPh sb="3" eb="5">
      <t>ゼンイキ</t>
    </rPh>
    <rPh sb="6" eb="8">
      <t>コベツ</t>
    </rPh>
    <phoneticPr fontId="10"/>
  </si>
  <si>
    <t>東京都財務局財産運用部評価測量課</t>
    <rPh sb="0" eb="3">
      <t>トウキョウト</t>
    </rPh>
    <phoneticPr fontId="10"/>
  </si>
  <si>
    <t>：</t>
    <phoneticPr fontId="10"/>
  </si>
  <si>
    <t>個別地点の所在は、住居表示により表している。（地番とは異なる）</t>
    <rPh sb="0" eb="2">
      <t>コベツ</t>
    </rPh>
    <rPh sb="2" eb="4">
      <t>チテン</t>
    </rPh>
    <rPh sb="5" eb="7">
      <t>ショザイ</t>
    </rPh>
    <rPh sb="9" eb="11">
      <t>ジュウキョ</t>
    </rPh>
    <rPh sb="11" eb="13">
      <t>ヒョウジ</t>
    </rPh>
    <rPh sb="16" eb="17">
      <t>アラワ</t>
    </rPh>
    <rPh sb="23" eb="25">
      <t>チバン</t>
    </rPh>
    <rPh sb="27" eb="28">
      <t>コト</t>
    </rPh>
    <phoneticPr fontId="10"/>
  </si>
  <si>
    <t>個別地点は、最新の１月１日時点の価格が公示されている地点を掲載している。</t>
    <rPh sb="0" eb="2">
      <t>コベツ</t>
    </rPh>
    <rPh sb="2" eb="4">
      <t>チテン</t>
    </rPh>
    <rPh sb="6" eb="8">
      <t>サイシン</t>
    </rPh>
    <rPh sb="10" eb="11">
      <t>ガツ</t>
    </rPh>
    <rPh sb="12" eb="13">
      <t>ニチ</t>
    </rPh>
    <rPh sb="13" eb="15">
      <t>ジテン</t>
    </rPh>
    <rPh sb="16" eb="18">
      <t>カカク</t>
    </rPh>
    <rPh sb="19" eb="21">
      <t>コウジ</t>
    </rPh>
    <rPh sb="26" eb="28">
      <t>チテン</t>
    </rPh>
    <rPh sb="29" eb="31">
      <t>ケイサイ</t>
    </rPh>
    <phoneticPr fontId="10"/>
  </si>
  <si>
    <t>都全域、区部全域、練馬区全域の数値は、平均価格とその変動率である。</t>
    <rPh sb="12" eb="14">
      <t>ゼンイキ</t>
    </rPh>
    <phoneticPr fontId="10"/>
  </si>
  <si>
    <t>一般の土地の取引価格の指標等として公表されるものである。</t>
    <phoneticPr fontId="24"/>
  </si>
  <si>
    <t>公示地価とは、地価公示法に基づき、国土交通省の土地鑑定委員会が選定した地点について、毎年１月１日現在の調査を行い、</t>
    <rPh sb="0" eb="2">
      <t>コウジ</t>
    </rPh>
    <rPh sb="2" eb="4">
      <t>チカ</t>
    </rPh>
    <rPh sb="7" eb="9">
      <t>チカ</t>
    </rPh>
    <rPh sb="9" eb="11">
      <t>コウジ</t>
    </rPh>
    <rPh sb="11" eb="12">
      <t>ホウ</t>
    </rPh>
    <rPh sb="13" eb="14">
      <t>モト</t>
    </rPh>
    <rPh sb="17" eb="19">
      <t>コクド</t>
    </rPh>
    <rPh sb="19" eb="22">
      <t>コウツウショウ</t>
    </rPh>
    <rPh sb="23" eb="25">
      <t>トチ</t>
    </rPh>
    <rPh sb="25" eb="27">
      <t>カンテイ</t>
    </rPh>
    <rPh sb="27" eb="30">
      <t>イインカイ</t>
    </rPh>
    <rPh sb="31" eb="33">
      <t>センテイ</t>
    </rPh>
    <rPh sb="35" eb="37">
      <t>チテン</t>
    </rPh>
    <rPh sb="42" eb="44">
      <t>マイトシ</t>
    </rPh>
    <rPh sb="45" eb="46">
      <t>ガツ</t>
    </rPh>
    <rPh sb="47" eb="48">
      <t>ニチ</t>
    </rPh>
    <rPh sb="48" eb="50">
      <t>ゲンザイ</t>
    </rPh>
    <rPh sb="51" eb="53">
      <t>チョウサ</t>
    </rPh>
    <rPh sb="54" eb="55">
      <t>オコナ</t>
    </rPh>
    <phoneticPr fontId="24"/>
  </si>
  <si>
    <t>早宮２－１７－４１</t>
  </si>
  <si>
    <t>豊玉中２－２７－１４</t>
  </si>
  <si>
    <t>高野台１－７－７</t>
  </si>
  <si>
    <t>向山２－１１－２</t>
  </si>
  <si>
    <t>北町８－３７－２２</t>
  </si>
  <si>
    <t>石神井町７－１３－１</t>
  </si>
  <si>
    <t>中村北４－８－３０</t>
  </si>
  <si>
    <t>桜台４－１２－２３</t>
  </si>
  <si>
    <t>春日町１－１４－１</t>
  </si>
  <si>
    <t>関町南４－７－２９</t>
  </si>
  <si>
    <t>早宮１－１－１</t>
  </si>
  <si>
    <t>高松５－１２－６</t>
  </si>
  <si>
    <t>東大泉１－３０－７</t>
  </si>
  <si>
    <t>栄町６－８</t>
  </si>
  <si>
    <t>関町北２－２７－１２</t>
  </si>
  <si>
    <t>石神井町３－２５－５</t>
  </si>
  <si>
    <t>豊玉北６－１－８</t>
  </si>
  <si>
    <t>（商業地）</t>
    <rPh sb="1" eb="3">
      <t>ショウギョウ</t>
    </rPh>
    <phoneticPr fontId="24"/>
  </si>
  <si>
    <t>《商業地》</t>
    <rPh sb="1" eb="4">
      <t>ショウギョウチ</t>
    </rPh>
    <phoneticPr fontId="24"/>
  </si>
  <si>
    <t>豊玉北４－２５－５</t>
  </si>
  <si>
    <t>大泉町６－１４－１２</t>
  </si>
  <si>
    <t>東大泉４－２０－１８</t>
  </si>
  <si>
    <t>桜台２－２６－３</t>
  </si>
  <si>
    <t>大泉町２－４４－１１</t>
  </si>
  <si>
    <t>旭町３－１－７</t>
  </si>
  <si>
    <t>大泉学園町２－２３－４６</t>
  </si>
  <si>
    <t>東大泉３－２４－２</t>
  </si>
  <si>
    <t>西大泉４－１３－１０</t>
  </si>
  <si>
    <t>小竹町１－５１－９</t>
  </si>
  <si>
    <t>春日町２－２６－２３</t>
  </si>
  <si>
    <t>南田中３－２３－４</t>
  </si>
  <si>
    <t>小竹町２－１４－２</t>
  </si>
  <si>
    <t>高野台２－８－１</t>
  </si>
  <si>
    <t>南大泉５－１０－４</t>
  </si>
  <si>
    <t>高松６－３３－９</t>
  </si>
  <si>
    <t>富士見台３－６２－１４</t>
  </si>
  <si>
    <t>関町北４－２１－１７</t>
  </si>
  <si>
    <t>豊玉北６－１６－１３</t>
  </si>
  <si>
    <t>上石神井２－４－１２</t>
  </si>
  <si>
    <t>貫井２－２１－９</t>
  </si>
  <si>
    <t>練馬１－４０－１１</t>
  </si>
  <si>
    <t>％</t>
    <phoneticPr fontId="24"/>
  </si>
  <si>
    <t>円/㎡</t>
    <phoneticPr fontId="24"/>
  </si>
  <si>
    <t>(各年１月１日現在)</t>
    <rPh sb="1" eb="3">
      <t>カクネン</t>
    </rPh>
    <rPh sb="4" eb="5">
      <t>ガツ</t>
    </rPh>
    <rPh sb="6" eb="7">
      <t>ニチ</t>
    </rPh>
    <rPh sb="7" eb="9">
      <t>ゲンザイ</t>
    </rPh>
    <phoneticPr fontId="10"/>
  </si>
  <si>
    <t>地　　価</t>
    <rPh sb="0" eb="1">
      <t>チ</t>
    </rPh>
    <rPh sb="3" eb="4">
      <t>アタイ</t>
    </rPh>
    <phoneticPr fontId="10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</si>
  <si>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10"/>
  </si>
  <si>
    <t>：</t>
    <phoneticPr fontId="10"/>
  </si>
  <si>
    <t>区議会議員補欠選挙</t>
    <rPh sb="0" eb="3">
      <t>クギカイ</t>
    </rPh>
    <rPh sb="3" eb="5">
      <t>ギイン</t>
    </rPh>
    <rPh sb="5" eb="7">
      <t>ホケツ</t>
    </rPh>
    <rPh sb="7" eb="9">
      <t>センキョ</t>
    </rPh>
    <phoneticPr fontId="10"/>
  </si>
  <si>
    <t>平成23年４月24日</t>
    <rPh sb="0" eb="2">
      <t>ヘイセイ</t>
    </rPh>
    <rPh sb="4" eb="5">
      <t>ネン</t>
    </rPh>
    <rPh sb="6" eb="7">
      <t>ガツ</t>
    </rPh>
    <rPh sb="9" eb="10">
      <t>ニチ</t>
    </rPh>
    <phoneticPr fontId="10"/>
  </si>
  <si>
    <t>平成19年４月22日</t>
    <rPh sb="0" eb="2">
      <t>ヘイセイ</t>
    </rPh>
    <rPh sb="4" eb="5">
      <t>ネン</t>
    </rPh>
    <rPh sb="6" eb="7">
      <t>ガツ</t>
    </rPh>
    <rPh sb="9" eb="10">
      <t>ニチ</t>
    </rPh>
    <phoneticPr fontId="10"/>
  </si>
  <si>
    <t>区議会議員選挙</t>
    <rPh sb="0" eb="3">
      <t>クギカイ</t>
    </rPh>
    <rPh sb="3" eb="5">
      <t>ギイン</t>
    </rPh>
    <rPh sb="5" eb="7">
      <t>センキョ</t>
    </rPh>
    <phoneticPr fontId="10"/>
  </si>
  <si>
    <t>平成25年６月23日</t>
    <rPh sb="0" eb="2">
      <t>ヘイセイ</t>
    </rPh>
    <rPh sb="4" eb="5">
      <t>ネン</t>
    </rPh>
    <rPh sb="6" eb="7">
      <t>ガツ</t>
    </rPh>
    <rPh sb="9" eb="10">
      <t>ニチ</t>
    </rPh>
    <phoneticPr fontId="10"/>
  </si>
  <si>
    <t>平成21年７月12日</t>
    <rPh sb="0" eb="2">
      <t>ヘイセイ</t>
    </rPh>
    <rPh sb="4" eb="5">
      <t>ネン</t>
    </rPh>
    <rPh sb="6" eb="7">
      <t>ガツ</t>
    </rPh>
    <rPh sb="9" eb="10">
      <t>ニチ</t>
    </rPh>
    <phoneticPr fontId="10"/>
  </si>
  <si>
    <t>都議会議員選挙</t>
    <rPh sb="0" eb="3">
      <t>トギカイ</t>
    </rPh>
    <rPh sb="3" eb="5">
      <t>ギイン</t>
    </rPh>
    <rPh sb="5" eb="7">
      <t>センキョ</t>
    </rPh>
    <phoneticPr fontId="10"/>
  </si>
  <si>
    <t>比例代表選出</t>
    <rPh sb="0" eb="2">
      <t>ヒレイ</t>
    </rPh>
    <rPh sb="2" eb="4">
      <t>ダイヒョウ</t>
    </rPh>
    <rPh sb="4" eb="6">
      <t>センシュツ</t>
    </rPh>
    <phoneticPr fontId="10"/>
  </si>
  <si>
    <t>東京都選出</t>
    <rPh sb="0" eb="3">
      <t>トウキョウト</t>
    </rPh>
    <rPh sb="3" eb="5">
      <t>センシュツ</t>
    </rPh>
    <phoneticPr fontId="10"/>
  </si>
  <si>
    <t>平成25年７月21日</t>
    <rPh sb="0" eb="2">
      <t>ヘイセイ</t>
    </rPh>
    <rPh sb="4" eb="5">
      <t>ネン</t>
    </rPh>
    <rPh sb="6" eb="7">
      <t>ガツ</t>
    </rPh>
    <rPh sb="9" eb="10">
      <t>ニチ</t>
    </rPh>
    <phoneticPr fontId="10"/>
  </si>
  <si>
    <t>平成22年７月11日</t>
    <rPh sb="0" eb="2">
      <t>ヘイセイ</t>
    </rPh>
    <rPh sb="4" eb="5">
      <t>ネン</t>
    </rPh>
    <rPh sb="6" eb="7">
      <t>ガツ</t>
    </rPh>
    <rPh sb="9" eb="10">
      <t>ニチ</t>
    </rPh>
    <phoneticPr fontId="10"/>
  </si>
  <si>
    <t>参議院議員選挙</t>
    <rPh sb="0" eb="3">
      <t>サンギイン</t>
    </rPh>
    <rPh sb="3" eb="5">
      <t>ギイン</t>
    </rPh>
    <rPh sb="5" eb="7">
      <t>センキョ</t>
    </rPh>
    <phoneticPr fontId="10"/>
  </si>
  <si>
    <t>小選挙区選出・第10区</t>
    <rPh sb="0" eb="4">
      <t>ショウセンキョク</t>
    </rPh>
    <rPh sb="4" eb="6">
      <t>センシュツ</t>
    </rPh>
    <rPh sb="7" eb="8">
      <t>ダイ</t>
    </rPh>
    <rPh sb="10" eb="11">
      <t>ク</t>
    </rPh>
    <phoneticPr fontId="10"/>
  </si>
  <si>
    <t>小選挙区選出・第９区</t>
    <rPh sb="0" eb="4">
      <t>ショウセンキョク</t>
    </rPh>
    <rPh sb="4" eb="6">
      <t>センシュツ</t>
    </rPh>
    <rPh sb="7" eb="8">
      <t>ダイ</t>
    </rPh>
    <rPh sb="9" eb="10">
      <t>ク</t>
    </rPh>
    <phoneticPr fontId="10"/>
  </si>
  <si>
    <t>平成24年12月16日</t>
    <rPh sb="0" eb="2">
      <t>ヘイセイ</t>
    </rPh>
    <rPh sb="4" eb="5">
      <t>ネン</t>
    </rPh>
    <rPh sb="7" eb="8">
      <t>ガツ</t>
    </rPh>
    <rPh sb="10" eb="11">
      <t>ニチ</t>
    </rPh>
    <phoneticPr fontId="10"/>
  </si>
  <si>
    <t>衆議院議員選挙</t>
    <rPh sb="0" eb="3">
      <t>シュウギイン</t>
    </rPh>
    <rPh sb="3" eb="5">
      <t>ギイン</t>
    </rPh>
    <rPh sb="5" eb="7">
      <t>センキョ</t>
    </rPh>
    <phoneticPr fontId="10"/>
  </si>
  <si>
    <t>％</t>
    <phoneticPr fontId="10"/>
  </si>
  <si>
    <t>選挙名・執行年月日</t>
    <rPh sb="0" eb="2">
      <t>センキョ</t>
    </rPh>
    <rPh sb="2" eb="3">
      <t>メイ</t>
    </rPh>
    <rPh sb="4" eb="6">
      <t>シッコウ</t>
    </rPh>
    <rPh sb="6" eb="9">
      <t>ネンガッピ</t>
    </rPh>
    <phoneticPr fontId="10"/>
  </si>
  <si>
    <t>無所属
その他</t>
    <rPh sb="0" eb="3">
      <t>ムショゾク</t>
    </rPh>
    <rPh sb="6" eb="7">
      <t>タ</t>
    </rPh>
    <phoneticPr fontId="10"/>
  </si>
  <si>
    <t>みんなの党</t>
    <rPh sb="4" eb="5">
      <t>トウ</t>
    </rPh>
    <phoneticPr fontId="10"/>
  </si>
  <si>
    <r>
      <t xml:space="preserve">生　活　者
</t>
    </r>
    <r>
      <rPr>
        <sz val="8"/>
        <color indexed="8"/>
        <rFont val="ＭＳ 明朝"/>
        <family val="1"/>
        <charset val="128"/>
      </rPr>
      <t>ネットワーク</t>
    </r>
    <rPh sb="0" eb="1">
      <t>ナマ</t>
    </rPh>
    <rPh sb="2" eb="3">
      <t>カツ</t>
    </rPh>
    <rPh sb="4" eb="5">
      <t>シャ</t>
    </rPh>
    <phoneticPr fontId="10"/>
  </si>
  <si>
    <r>
      <t>社</t>
    </r>
    <r>
      <rPr>
        <sz val="9"/>
        <color indexed="9"/>
        <rFont val="ＭＳ 明朝"/>
        <family val="1"/>
        <charset val="128"/>
      </rPr>
      <t>あ</t>
    </r>
    <r>
      <rPr>
        <sz val="9"/>
        <color indexed="8"/>
        <rFont val="ＭＳ 明朝"/>
        <family val="1"/>
        <charset val="128"/>
      </rPr>
      <t>会
民主党</t>
    </r>
    <rPh sb="0" eb="1">
      <t>シャ</t>
    </rPh>
    <rPh sb="2" eb="3">
      <t>カイ</t>
    </rPh>
    <rPh sb="4" eb="7">
      <t>ミンシュトウ</t>
    </rPh>
    <phoneticPr fontId="10"/>
  </si>
  <si>
    <r>
      <t>日</t>
    </r>
    <r>
      <rPr>
        <sz val="9"/>
        <color indexed="9"/>
        <rFont val="ＭＳ 明朝"/>
        <family val="1"/>
        <charset val="128"/>
      </rPr>
      <t>あ</t>
    </r>
    <r>
      <rPr>
        <sz val="9"/>
        <color indexed="8"/>
        <rFont val="ＭＳ 明朝"/>
        <family val="1"/>
        <charset val="128"/>
      </rPr>
      <t>本
共産党</t>
    </r>
    <rPh sb="0" eb="1">
      <t>ヒ</t>
    </rPh>
    <rPh sb="2" eb="3">
      <t>ホン</t>
    </rPh>
    <rPh sb="4" eb="7">
      <t>キョウサントウ</t>
    </rPh>
    <phoneticPr fontId="10"/>
  </si>
  <si>
    <t>民主党</t>
    <rPh sb="0" eb="3">
      <t>ミンシュトウ</t>
    </rPh>
    <phoneticPr fontId="10"/>
  </si>
  <si>
    <t>公明党</t>
    <rPh sb="0" eb="3">
      <t>コウメイトウ</t>
    </rPh>
    <phoneticPr fontId="10"/>
  </si>
  <si>
    <r>
      <t>自</t>
    </r>
    <r>
      <rPr>
        <sz val="9"/>
        <color indexed="9"/>
        <rFont val="ＭＳ 明朝"/>
        <family val="1"/>
        <charset val="128"/>
      </rPr>
      <t>あ</t>
    </r>
    <r>
      <rPr>
        <sz val="9"/>
        <color indexed="8"/>
        <rFont val="ＭＳ 明朝"/>
        <family val="1"/>
        <charset val="128"/>
      </rPr>
      <t>由
民主党</t>
    </r>
    <rPh sb="0" eb="1">
      <t>ジ</t>
    </rPh>
    <rPh sb="2" eb="3">
      <t>ヨシ</t>
    </rPh>
    <rPh sb="4" eb="7">
      <t>ミンシュトウ</t>
    </rPh>
    <phoneticPr fontId="10"/>
  </si>
  <si>
    <t>得票率</t>
    <rPh sb="0" eb="2">
      <t>トクヒョウ</t>
    </rPh>
    <rPh sb="2" eb="3">
      <t>リツ</t>
    </rPh>
    <phoneticPr fontId="10"/>
  </si>
  <si>
    <t>有効投票数</t>
    <rPh sb="0" eb="2">
      <t>ユウコウ</t>
    </rPh>
    <rPh sb="2" eb="4">
      <t>トウヒョウ</t>
    </rPh>
    <rPh sb="4" eb="5">
      <t>スウ</t>
    </rPh>
    <phoneticPr fontId="10"/>
  </si>
  <si>
    <t>年</t>
    <rPh sb="0" eb="1">
      <t>ネン</t>
    </rPh>
    <phoneticPr fontId="10"/>
  </si>
  <si>
    <t>女</t>
    <rPh sb="0" eb="1">
      <t>オンナ</t>
    </rPh>
    <phoneticPr fontId="10"/>
  </si>
  <si>
    <t>男</t>
    <rPh sb="0" eb="1">
      <t>オトコ</t>
    </rPh>
    <phoneticPr fontId="10"/>
  </si>
  <si>
    <t>対前年比増加数</t>
    <rPh sb="0" eb="1">
      <t>タイ</t>
    </rPh>
    <rPh sb="1" eb="4">
      <t>ゼンネンヒ</t>
    </rPh>
    <rPh sb="4" eb="7">
      <t>ゾウカスウ</t>
    </rPh>
    <phoneticPr fontId="10"/>
  </si>
  <si>
    <t>登録者数</t>
    <rPh sb="0" eb="2">
      <t>トウロク</t>
    </rPh>
    <rPh sb="2" eb="3">
      <t>シャ</t>
    </rPh>
    <rPh sb="3" eb="4">
      <t>スウ</t>
    </rPh>
    <phoneticPr fontId="10"/>
  </si>
  <si>
    <t>年</t>
    <rPh sb="0" eb="1">
      <t>トシ</t>
    </rPh>
    <phoneticPr fontId="10"/>
  </si>
  <si>
    <t>(各年９月２日現在)</t>
    <rPh sb="1" eb="3">
      <t>カクネン</t>
    </rPh>
    <rPh sb="4" eb="5">
      <t>ガツ</t>
    </rPh>
    <rPh sb="6" eb="7">
      <t>ニチ</t>
    </rPh>
    <rPh sb="7" eb="9">
      <t>ゲンザイ</t>
    </rPh>
    <phoneticPr fontId="10"/>
  </si>
  <si>
    <t>％</t>
    <phoneticPr fontId="10"/>
  </si>
  <si>
    <t>無効投票率</t>
    <rPh sb="0" eb="2">
      <t>ムコウ</t>
    </rPh>
    <rPh sb="2" eb="4">
      <t>トウヒョウ</t>
    </rPh>
    <rPh sb="4" eb="5">
      <t>リツ</t>
    </rPh>
    <phoneticPr fontId="10"/>
  </si>
  <si>
    <t>無効投票</t>
    <rPh sb="0" eb="2">
      <t>ムコウ</t>
    </rPh>
    <rPh sb="2" eb="4">
      <t>トウヒョウ</t>
    </rPh>
    <phoneticPr fontId="10"/>
  </si>
  <si>
    <t>有効投票</t>
    <rPh sb="0" eb="2">
      <t>ユウコウ</t>
    </rPh>
    <rPh sb="2" eb="4">
      <t>トウヒョウ</t>
    </rPh>
    <phoneticPr fontId="10"/>
  </si>
  <si>
    <t>投票総数</t>
    <rPh sb="0" eb="2">
      <t>トウヒョウ</t>
    </rPh>
    <rPh sb="2" eb="4">
      <t>ソウスウ</t>
    </rPh>
    <phoneticPr fontId="10"/>
  </si>
  <si>
    <t>期日前・不在者・
在外投票</t>
    <rPh sb="0" eb="2">
      <t>キジツ</t>
    </rPh>
    <rPh sb="2" eb="3">
      <t>マエ</t>
    </rPh>
    <rPh sb="4" eb="7">
      <t>フザイシャ</t>
    </rPh>
    <rPh sb="9" eb="11">
      <t>ザイガイ</t>
    </rPh>
    <rPh sb="11" eb="13">
      <t>トウヒョウ</t>
    </rPh>
    <phoneticPr fontId="10"/>
  </si>
  <si>
    <t>開票結果</t>
    <rPh sb="0" eb="2">
      <t>カイヒョウ</t>
    </rPh>
    <rPh sb="2" eb="4">
      <t>ケッカ</t>
    </rPh>
    <phoneticPr fontId="10"/>
  </si>
  <si>
    <t>執行年月日</t>
    <rPh sb="0" eb="2">
      <t>シッコウ</t>
    </rPh>
    <rPh sb="2" eb="5">
      <t>ネンガッピ</t>
    </rPh>
    <phoneticPr fontId="10"/>
  </si>
  <si>
    <t>平均</t>
    <rPh sb="0" eb="2">
      <t>ヘイキン</t>
    </rPh>
    <phoneticPr fontId="10"/>
  </si>
  <si>
    <t>投票率</t>
    <rPh sb="0" eb="2">
      <t>トウヒョウ</t>
    </rPh>
    <rPh sb="2" eb="3">
      <t>リツ</t>
    </rPh>
    <phoneticPr fontId="10"/>
  </si>
  <si>
    <t>投票者数</t>
    <rPh sb="0" eb="2">
      <t>トウヒョウ</t>
    </rPh>
    <rPh sb="2" eb="3">
      <t>シャ</t>
    </rPh>
    <rPh sb="3" eb="4">
      <t>スウ</t>
    </rPh>
    <phoneticPr fontId="10"/>
  </si>
  <si>
    <t>有権者数</t>
    <rPh sb="0" eb="2">
      <t>ユウケン</t>
    </rPh>
    <rPh sb="2" eb="3">
      <t>シャ</t>
    </rPh>
    <rPh sb="3" eb="4">
      <t>スウ</t>
    </rPh>
    <phoneticPr fontId="10"/>
  </si>
  <si>
    <t>(3)　参　議　院　議　員　選　挙　(東　京　都　選　出)</t>
    <rPh sb="4" eb="5">
      <t>サン</t>
    </rPh>
    <rPh sb="6" eb="7">
      <t>ギ</t>
    </rPh>
    <rPh sb="8" eb="9">
      <t>イン</t>
    </rPh>
    <rPh sb="10" eb="11">
      <t>ギ</t>
    </rPh>
    <rPh sb="12" eb="13">
      <t>イン</t>
    </rPh>
    <rPh sb="14" eb="15">
      <t>セン</t>
    </rPh>
    <rPh sb="16" eb="17">
      <t>コゾル</t>
    </rPh>
    <rPh sb="19" eb="20">
      <t>ヒガシ</t>
    </rPh>
    <rPh sb="21" eb="22">
      <t>キョウ</t>
    </rPh>
    <rPh sb="23" eb="24">
      <t>ト</t>
    </rPh>
    <rPh sb="25" eb="26">
      <t>セン</t>
    </rPh>
    <rPh sb="27" eb="28">
      <t>デ</t>
    </rPh>
    <phoneticPr fontId="10"/>
  </si>
  <si>
    <t>：</t>
    <phoneticPr fontId="10"/>
  </si>
  <si>
    <t>％</t>
    <phoneticPr fontId="10"/>
  </si>
  <si>
    <t>期日前・不在者・
在外投票</t>
    <rPh sb="0" eb="2">
      <t>キジツ</t>
    </rPh>
    <rPh sb="2" eb="3">
      <t>マエ</t>
    </rPh>
    <rPh sb="4" eb="6">
      <t>フザイ</t>
    </rPh>
    <rPh sb="6" eb="7">
      <t>シャ</t>
    </rPh>
    <rPh sb="9" eb="11">
      <t>ザイガイ</t>
    </rPh>
    <rPh sb="11" eb="13">
      <t>トウヒョウ</t>
    </rPh>
    <phoneticPr fontId="10"/>
  </si>
  <si>
    <t>(2)　衆　議　院　議　員　選　挙　(比　例　代　表　選　出)</t>
    <rPh sb="4" eb="5">
      <t>シュウ</t>
    </rPh>
    <rPh sb="6" eb="7">
      <t>ギ</t>
    </rPh>
    <rPh sb="8" eb="9">
      <t>イン</t>
    </rPh>
    <rPh sb="10" eb="11">
      <t>ギ</t>
    </rPh>
    <rPh sb="12" eb="13">
      <t>イン</t>
    </rPh>
    <rPh sb="14" eb="15">
      <t>セン</t>
    </rPh>
    <rPh sb="16" eb="17">
      <t>コゾル</t>
    </rPh>
    <rPh sb="19" eb="20">
      <t>ヒ</t>
    </rPh>
    <rPh sb="21" eb="22">
      <t>レイ</t>
    </rPh>
    <rPh sb="23" eb="24">
      <t>ダイ</t>
    </rPh>
    <rPh sb="25" eb="26">
      <t>ヒョウ</t>
    </rPh>
    <rPh sb="27" eb="28">
      <t>セン</t>
    </rPh>
    <rPh sb="29" eb="30">
      <t>デ</t>
    </rPh>
    <phoneticPr fontId="10"/>
  </si>
  <si>
    <t>投票者数と投票総数との差は、投票用紙の不受理・持ち帰りによるものである。(以下の表についても同じ)</t>
    <rPh sb="0" eb="2">
      <t>トウヒョウ</t>
    </rPh>
    <rPh sb="2" eb="3">
      <t>シャ</t>
    </rPh>
    <rPh sb="3" eb="4">
      <t>スウ</t>
    </rPh>
    <rPh sb="5" eb="7">
      <t>トウヒョウ</t>
    </rPh>
    <rPh sb="7" eb="9">
      <t>ソウスウ</t>
    </rPh>
    <rPh sb="11" eb="12">
      <t>サ</t>
    </rPh>
    <rPh sb="14" eb="16">
      <t>トウヒョウ</t>
    </rPh>
    <rPh sb="16" eb="18">
      <t>ヨウシ</t>
    </rPh>
    <rPh sb="19" eb="22">
      <t>フジュリ</t>
    </rPh>
    <rPh sb="23" eb="24">
      <t>モ</t>
    </rPh>
    <rPh sb="25" eb="26">
      <t>カエ</t>
    </rPh>
    <rPh sb="37" eb="39">
      <t>イカ</t>
    </rPh>
    <rPh sb="40" eb="41">
      <t>ヒョウ</t>
    </rPh>
    <rPh sb="46" eb="47">
      <t>オナ</t>
    </rPh>
    <phoneticPr fontId="10"/>
  </si>
  <si>
    <t>第10区</t>
    <rPh sb="0" eb="1">
      <t>ダイ</t>
    </rPh>
    <rPh sb="3" eb="4">
      <t>ク</t>
    </rPh>
    <phoneticPr fontId="10"/>
  </si>
  <si>
    <t>第９区</t>
    <rPh sb="0" eb="1">
      <t>ダイ</t>
    </rPh>
    <rPh sb="2" eb="3">
      <t>ク</t>
    </rPh>
    <phoneticPr fontId="10"/>
  </si>
  <si>
    <t>(1)　衆　議　院　議　員　選　挙　(小　選　挙　区　選　出)</t>
    <rPh sb="4" eb="5">
      <t>シュウ</t>
    </rPh>
    <rPh sb="6" eb="7">
      <t>ギ</t>
    </rPh>
    <rPh sb="8" eb="9">
      <t>イン</t>
    </rPh>
    <rPh sb="10" eb="11">
      <t>ギ</t>
    </rPh>
    <rPh sb="12" eb="13">
      <t>イン</t>
    </rPh>
    <rPh sb="14" eb="15">
      <t>セン</t>
    </rPh>
    <rPh sb="16" eb="17">
      <t>コゾル</t>
    </rPh>
    <rPh sb="19" eb="20">
      <t>ショウ</t>
    </rPh>
    <rPh sb="21" eb="22">
      <t>セン</t>
    </rPh>
    <rPh sb="23" eb="24">
      <t>コゾル</t>
    </rPh>
    <rPh sb="25" eb="26">
      <t>ク</t>
    </rPh>
    <rPh sb="27" eb="28">
      <t>セン</t>
    </rPh>
    <rPh sb="29" eb="30">
      <t>デ</t>
    </rPh>
    <phoneticPr fontId="10"/>
  </si>
  <si>
    <t>期日前投票
・
不在者投票</t>
    <rPh sb="0" eb="2">
      <t>キジツ</t>
    </rPh>
    <rPh sb="2" eb="3">
      <t>マエ</t>
    </rPh>
    <rPh sb="3" eb="5">
      <t>トウヒョウ</t>
    </rPh>
    <rPh sb="8" eb="11">
      <t>フザイシャ</t>
    </rPh>
    <rPh sb="11" eb="13">
      <t>トウヒョウ</t>
    </rPh>
    <phoneticPr fontId="10"/>
  </si>
  <si>
    <t>(6)　都　議　会　議　員　選　挙</t>
    <rPh sb="4" eb="5">
      <t>ト</t>
    </rPh>
    <rPh sb="6" eb="7">
      <t>ギ</t>
    </rPh>
    <rPh sb="8" eb="9">
      <t>カイ</t>
    </rPh>
    <rPh sb="10" eb="11">
      <t>ギ</t>
    </rPh>
    <rPh sb="12" eb="13">
      <t>イン</t>
    </rPh>
    <rPh sb="14" eb="15">
      <t>セン</t>
    </rPh>
    <rPh sb="16" eb="17">
      <t>コゾル</t>
    </rPh>
    <phoneticPr fontId="10"/>
  </si>
  <si>
    <t>(5)　都　知　事　選　挙</t>
    <rPh sb="4" eb="5">
      <t>ト</t>
    </rPh>
    <rPh sb="6" eb="7">
      <t>チ</t>
    </rPh>
    <rPh sb="8" eb="9">
      <t>ジ</t>
    </rPh>
    <rPh sb="10" eb="11">
      <t>セン</t>
    </rPh>
    <rPh sb="12" eb="13">
      <t>コゾル</t>
    </rPh>
    <phoneticPr fontId="10"/>
  </si>
  <si>
    <t>(4)　参　議　院　議　員　選　挙　(比　例　代　表　選　出)</t>
    <rPh sb="4" eb="5">
      <t>サン</t>
    </rPh>
    <rPh sb="6" eb="7">
      <t>ギ</t>
    </rPh>
    <rPh sb="8" eb="9">
      <t>イン</t>
    </rPh>
    <rPh sb="10" eb="11">
      <t>ギ</t>
    </rPh>
    <rPh sb="12" eb="13">
      <t>イン</t>
    </rPh>
    <rPh sb="14" eb="15">
      <t>セン</t>
    </rPh>
    <rPh sb="16" eb="17">
      <t>コゾル</t>
    </rPh>
    <rPh sb="19" eb="20">
      <t>ヒ</t>
    </rPh>
    <rPh sb="21" eb="22">
      <t>レイ</t>
    </rPh>
    <rPh sb="23" eb="24">
      <t>ダイ</t>
    </rPh>
    <rPh sb="25" eb="26">
      <t>ヒョウ</t>
    </rPh>
    <rPh sb="27" eb="28">
      <t>セン</t>
    </rPh>
    <rPh sb="29" eb="30">
      <t>デ</t>
    </rPh>
    <phoneticPr fontId="10"/>
  </si>
  <si>
    <t>平成26年4月20日執行の選挙は区議会議員補欠選挙である。</t>
    <rPh sb="0" eb="2">
      <t>ヘイセイ</t>
    </rPh>
    <rPh sb="4" eb="5">
      <t>ネン</t>
    </rPh>
    <rPh sb="6" eb="7">
      <t>ガツ</t>
    </rPh>
    <rPh sb="9" eb="10">
      <t>カ</t>
    </rPh>
    <rPh sb="10" eb="12">
      <t>シッコウ</t>
    </rPh>
    <rPh sb="13" eb="15">
      <t>センキョ</t>
    </rPh>
    <rPh sb="16" eb="19">
      <t>クギカイ</t>
    </rPh>
    <rPh sb="19" eb="21">
      <t>ギイン</t>
    </rPh>
    <rPh sb="21" eb="23">
      <t>ホケツ</t>
    </rPh>
    <rPh sb="23" eb="25">
      <t>センキョ</t>
    </rPh>
    <phoneticPr fontId="10"/>
  </si>
  <si>
    <t>(8)　区　議　会　議　員　選　挙</t>
    <rPh sb="4" eb="5">
      <t>ク</t>
    </rPh>
    <rPh sb="6" eb="7">
      <t>ギ</t>
    </rPh>
    <rPh sb="8" eb="9">
      <t>カイ</t>
    </rPh>
    <rPh sb="10" eb="11">
      <t>ギ</t>
    </rPh>
    <rPh sb="12" eb="13">
      <t>イン</t>
    </rPh>
    <rPh sb="14" eb="15">
      <t>セン</t>
    </rPh>
    <rPh sb="16" eb="17">
      <t>コゾル</t>
    </rPh>
    <phoneticPr fontId="10"/>
  </si>
  <si>
    <t>(7)　区　長　選　挙</t>
    <rPh sb="4" eb="5">
      <t>ク</t>
    </rPh>
    <rPh sb="6" eb="7">
      <t>ナガ</t>
    </rPh>
    <rPh sb="8" eb="9">
      <t>セン</t>
    </rPh>
    <rPh sb="10" eb="11">
      <t>コゾル</t>
    </rPh>
    <phoneticPr fontId="10"/>
  </si>
  <si>
    <t>区議会事務局</t>
    <rPh sb="0" eb="3">
      <t>クギカイ</t>
    </rPh>
    <rPh sb="3" eb="6">
      <t>ジムキョク</t>
    </rPh>
    <phoneticPr fontId="10"/>
  </si>
  <si>
    <t>その他の会議</t>
    <rPh sb="2" eb="3">
      <t>タ</t>
    </rPh>
    <rPh sb="4" eb="6">
      <t>カイギ</t>
    </rPh>
    <phoneticPr fontId="10"/>
  </si>
  <si>
    <t>議会運営委員会</t>
    <rPh sb="0" eb="2">
      <t>ギカイ</t>
    </rPh>
    <rPh sb="2" eb="4">
      <t>ウンエイ</t>
    </rPh>
    <rPh sb="4" eb="7">
      <t>イインカイ</t>
    </rPh>
    <phoneticPr fontId="10"/>
  </si>
  <si>
    <t>(平成25年)</t>
    <rPh sb="1" eb="3">
      <t>ヘイセイ</t>
    </rPh>
    <rPh sb="5" eb="6">
      <t>ネン</t>
    </rPh>
    <phoneticPr fontId="10"/>
  </si>
  <si>
    <t>(ウ)　そ　　の　　他</t>
    <rPh sb="10" eb="11">
      <t>タ</t>
    </rPh>
    <phoneticPr fontId="10"/>
  </si>
  <si>
    <t>決　　算</t>
    <rPh sb="0" eb="1">
      <t>ケツ</t>
    </rPh>
    <rPh sb="3" eb="4">
      <t>サン</t>
    </rPh>
    <phoneticPr fontId="10"/>
  </si>
  <si>
    <t>予　　算</t>
    <rPh sb="0" eb="1">
      <t>ヨ</t>
    </rPh>
    <rPh sb="3" eb="4">
      <t>サン</t>
    </rPh>
    <phoneticPr fontId="10"/>
  </si>
  <si>
    <t>交通対策等</t>
    <rPh sb="0" eb="2">
      <t>コウツウ</t>
    </rPh>
    <rPh sb="2" eb="4">
      <t>タイサク</t>
    </rPh>
    <rPh sb="4" eb="5">
      <t>トウ</t>
    </rPh>
    <phoneticPr fontId="10"/>
  </si>
  <si>
    <t>清掃リサイクル等</t>
    <rPh sb="0" eb="2">
      <t>セイソウ</t>
    </rPh>
    <rPh sb="7" eb="8">
      <t>トウ</t>
    </rPh>
    <phoneticPr fontId="10"/>
  </si>
  <si>
    <t>医療・高齢者等</t>
    <phoneticPr fontId="10"/>
  </si>
  <si>
    <t>総合・災害対策等</t>
    <rPh sb="0" eb="2">
      <t>ソウゴウ</t>
    </rPh>
    <rPh sb="3" eb="5">
      <t>サイガイ</t>
    </rPh>
    <rPh sb="5" eb="7">
      <t>タイサク</t>
    </rPh>
    <phoneticPr fontId="10"/>
  </si>
  <si>
    <t>災害対策等</t>
    <rPh sb="0" eb="2">
      <t>サイガイ</t>
    </rPh>
    <rPh sb="2" eb="4">
      <t>タイサク</t>
    </rPh>
    <rPh sb="4" eb="5">
      <t>トウ</t>
    </rPh>
    <phoneticPr fontId="10"/>
  </si>
  <si>
    <t>総　　数</t>
    <rPh sb="0" eb="1">
      <t>ソウ</t>
    </rPh>
    <rPh sb="3" eb="4">
      <t>スウ</t>
    </rPh>
    <phoneticPr fontId="10"/>
  </si>
  <si>
    <t>(イ)　特　別　委　員　会</t>
    <rPh sb="4" eb="5">
      <t>トク</t>
    </rPh>
    <rPh sb="6" eb="7">
      <t>ベツ</t>
    </rPh>
    <rPh sb="8" eb="9">
      <t>イ</t>
    </rPh>
    <rPh sb="10" eb="11">
      <t>イン</t>
    </rPh>
    <rPh sb="12" eb="13">
      <t>カイ</t>
    </rPh>
    <phoneticPr fontId="10"/>
  </si>
  <si>
    <t>文教児童青少年</t>
    <phoneticPr fontId="10"/>
  </si>
  <si>
    <t>環　　　境
まちづくり</t>
    <rPh sb="0" eb="1">
      <t>ワ</t>
    </rPh>
    <rPh sb="4" eb="5">
      <t>サカイ</t>
    </rPh>
    <phoneticPr fontId="10"/>
  </si>
  <si>
    <t>健康福祉</t>
    <rPh sb="0" eb="2">
      <t>ケンコウ</t>
    </rPh>
    <rPh sb="2" eb="4">
      <t>フクシ</t>
    </rPh>
    <phoneticPr fontId="10"/>
  </si>
  <si>
    <t>区民生活</t>
    <rPh sb="0" eb="2">
      <t>クミン</t>
    </rPh>
    <rPh sb="2" eb="4">
      <t>セイカツ</t>
    </rPh>
    <phoneticPr fontId="10"/>
  </si>
  <si>
    <t>企画総務</t>
    <rPh sb="0" eb="2">
      <t>キカク</t>
    </rPh>
    <rPh sb="2" eb="4">
      <t>ソウム</t>
    </rPh>
    <phoneticPr fontId="10"/>
  </si>
  <si>
    <t>(ア)　常　任　委　員　会</t>
    <rPh sb="4" eb="5">
      <t>ツネ</t>
    </rPh>
    <rPh sb="6" eb="7">
      <t>ニン</t>
    </rPh>
    <rPh sb="8" eb="9">
      <t>イ</t>
    </rPh>
    <rPh sb="10" eb="11">
      <t>イン</t>
    </rPh>
    <rPh sb="12" eb="13">
      <t>カイ</t>
    </rPh>
    <phoneticPr fontId="10"/>
  </si>
  <si>
    <t>(3)　委　員　会　等　会　議　開　催　数</t>
    <rPh sb="4" eb="5">
      <t>イ</t>
    </rPh>
    <rPh sb="6" eb="7">
      <t>イン</t>
    </rPh>
    <rPh sb="8" eb="9">
      <t>カイ</t>
    </rPh>
    <rPh sb="10" eb="11">
      <t>トウ</t>
    </rPh>
    <rPh sb="12" eb="13">
      <t>カイ</t>
    </rPh>
    <rPh sb="14" eb="15">
      <t>ギ</t>
    </rPh>
    <rPh sb="16" eb="17">
      <t>カイ</t>
    </rPh>
    <rPh sb="18" eb="19">
      <t>サイ</t>
    </rPh>
    <rPh sb="20" eb="21">
      <t>スウ</t>
    </rPh>
    <phoneticPr fontId="10"/>
  </si>
  <si>
    <t>12月</t>
  </si>
  <si>
    <t>～</t>
  </si>
  <si>
    <t>11月</t>
  </si>
  <si>
    <t>第四回定例会</t>
    <rPh sb="0" eb="1">
      <t>ダイ</t>
    </rPh>
    <rPh sb="1" eb="3">
      <t>ヨンカイ</t>
    </rPh>
    <rPh sb="3" eb="6">
      <t>テイレイカイ</t>
    </rPh>
    <phoneticPr fontId="10"/>
  </si>
  <si>
    <t>10月</t>
  </si>
  <si>
    <t>9月</t>
  </si>
  <si>
    <t>第三回定例会</t>
    <rPh sb="0" eb="1">
      <t>ダイ</t>
    </rPh>
    <rPh sb="1" eb="3">
      <t>サンカイ</t>
    </rPh>
    <rPh sb="3" eb="6">
      <t>テイレイカイ</t>
    </rPh>
    <phoneticPr fontId="10"/>
  </si>
  <si>
    <t>6月</t>
  </si>
  <si>
    <t>第二回定例会</t>
    <rPh sb="0" eb="1">
      <t>ダイ</t>
    </rPh>
    <rPh sb="1" eb="3">
      <t>ニカイ</t>
    </rPh>
    <rPh sb="3" eb="6">
      <t>テイレイカイ</t>
    </rPh>
    <phoneticPr fontId="10"/>
  </si>
  <si>
    <t>3月</t>
  </si>
  <si>
    <t>8日</t>
    <phoneticPr fontId="10"/>
  </si>
  <si>
    <t>2月</t>
  </si>
  <si>
    <t>第一回定例会</t>
    <rPh sb="0" eb="1">
      <t>ダイ</t>
    </rPh>
    <rPh sb="1" eb="3">
      <t>イッカイ</t>
    </rPh>
    <rPh sb="3" eb="6">
      <t>テイレイカイ</t>
    </rPh>
    <phoneticPr fontId="10"/>
  </si>
  <si>
    <t>総数</t>
    <rPh sb="0" eb="2">
      <t>ソウスウ</t>
    </rPh>
    <phoneticPr fontId="10"/>
  </si>
  <si>
    <t>本会議日数</t>
    <rPh sb="0" eb="3">
      <t>ホンカイギ</t>
    </rPh>
    <rPh sb="3" eb="5">
      <t>ニッスウ</t>
    </rPh>
    <phoneticPr fontId="10"/>
  </si>
  <si>
    <t>会期日数</t>
    <rPh sb="0" eb="2">
      <t>カイキ</t>
    </rPh>
    <rPh sb="2" eb="4">
      <t>ニッスウ</t>
    </rPh>
    <phoneticPr fontId="10"/>
  </si>
  <si>
    <t>会　　　　　期</t>
    <rPh sb="0" eb="1">
      <t>カイ</t>
    </rPh>
    <rPh sb="6" eb="7">
      <t>キ</t>
    </rPh>
    <phoneticPr fontId="10"/>
  </si>
  <si>
    <t>区　　　　　分</t>
    <rPh sb="0" eb="1">
      <t>ク</t>
    </rPh>
    <rPh sb="6" eb="7">
      <t>ブン</t>
    </rPh>
    <phoneticPr fontId="10"/>
  </si>
  <si>
    <t>(2)　定　例　会　等　開　催　状　況</t>
    <rPh sb="4" eb="5">
      <t>サダム</t>
    </rPh>
    <rPh sb="6" eb="7">
      <t>レイ</t>
    </rPh>
    <rPh sb="8" eb="9">
      <t>カイ</t>
    </rPh>
    <rPh sb="10" eb="11">
      <t>トウ</t>
    </rPh>
    <rPh sb="12" eb="13">
      <t>カイ</t>
    </rPh>
    <rPh sb="14" eb="15">
      <t>サイ</t>
    </rPh>
    <rPh sb="16" eb="17">
      <t>ジョウ</t>
    </rPh>
    <rPh sb="18" eb="19">
      <t>キョウ</t>
    </rPh>
    <phoneticPr fontId="10"/>
  </si>
  <si>
    <t>（　）内の数値は女性の議員数で、内数である。</t>
    <rPh sb="3" eb="4">
      <t>ナイ</t>
    </rPh>
    <rPh sb="5" eb="7">
      <t>スウチ</t>
    </rPh>
    <rPh sb="8" eb="10">
      <t>ジョセイ</t>
    </rPh>
    <rPh sb="11" eb="13">
      <t>ギイン</t>
    </rPh>
    <rPh sb="13" eb="14">
      <t>スウ</t>
    </rPh>
    <rPh sb="16" eb="17">
      <t>ナイ</t>
    </rPh>
    <rPh sb="17" eb="18">
      <t>スウ</t>
    </rPh>
    <phoneticPr fontId="10"/>
  </si>
  <si>
    <t>(－)</t>
  </si>
  <si>
    <t>練馬刷新
の会</t>
    <rPh sb="0" eb="2">
      <t>ネリマ</t>
    </rPh>
    <rPh sb="2" eb="4">
      <t>サッシン</t>
    </rPh>
    <rPh sb="6" eb="7">
      <t>カイ</t>
    </rPh>
    <phoneticPr fontId="10"/>
  </si>
  <si>
    <t>爽志会</t>
    <rPh sb="0" eb="3">
      <t>ソ</t>
    </rPh>
    <phoneticPr fontId="10"/>
  </si>
  <si>
    <t>練馬区議会
民権のちから</t>
    <rPh sb="0" eb="3">
      <t>ネ</t>
    </rPh>
    <rPh sb="3" eb="5">
      <t>ギカイ</t>
    </rPh>
    <rPh sb="6" eb="8">
      <t>ミンケン</t>
    </rPh>
    <phoneticPr fontId="10"/>
  </si>
  <si>
    <t>練馬区議会
みんなの党</t>
    <rPh sb="0" eb="3">
      <t>ネリマク</t>
    </rPh>
    <rPh sb="3" eb="5">
      <t>ギカイ</t>
    </rPh>
    <rPh sb="10" eb="11">
      <t>トウ</t>
    </rPh>
    <phoneticPr fontId="10"/>
  </si>
  <si>
    <t xml:space="preserve">生活者ネット・ふくしフォーラム  </t>
    <rPh sb="0" eb="3">
      <t>セイカツシャ</t>
    </rPh>
    <phoneticPr fontId="10"/>
  </si>
  <si>
    <t>日本共産党
練馬区議団</t>
    <rPh sb="0" eb="2">
      <t>ニホン</t>
    </rPh>
    <rPh sb="2" eb="5">
      <t>キョウサントウ</t>
    </rPh>
    <rPh sb="6" eb="9">
      <t>ネリマク</t>
    </rPh>
    <rPh sb="9" eb="10">
      <t>ギ</t>
    </rPh>
    <rPh sb="10" eb="11">
      <t>ダン</t>
    </rPh>
    <phoneticPr fontId="10"/>
  </si>
  <si>
    <t>練馬区議会
公　明　党</t>
    <rPh sb="0" eb="3">
      <t>ネリマク</t>
    </rPh>
    <rPh sb="3" eb="5">
      <t>ギカイ</t>
    </rPh>
    <rPh sb="6" eb="7">
      <t>コウ</t>
    </rPh>
    <rPh sb="8" eb="9">
      <t>メイ</t>
    </rPh>
    <rPh sb="10" eb="11">
      <t>トウ</t>
    </rPh>
    <phoneticPr fontId="10"/>
  </si>
  <si>
    <t>練馬区議会
自由民主党</t>
    <rPh sb="0" eb="3">
      <t>ネリマク</t>
    </rPh>
    <rPh sb="3" eb="5">
      <t>ギカイ</t>
    </rPh>
    <rPh sb="6" eb="8">
      <t>ジユウ</t>
    </rPh>
    <rPh sb="8" eb="11">
      <t>ミンシュトウ</t>
    </rPh>
    <phoneticPr fontId="10"/>
  </si>
  <si>
    <t>60歳以上</t>
    <rPh sb="2" eb="3">
      <t>サイ</t>
    </rPh>
    <rPh sb="3" eb="5">
      <t>イジョウ</t>
    </rPh>
    <phoneticPr fontId="10"/>
  </si>
  <si>
    <t>50～59歳</t>
    <rPh sb="5" eb="6">
      <t>サイ</t>
    </rPh>
    <phoneticPr fontId="10"/>
  </si>
  <si>
    <t>40～49歳</t>
    <rPh sb="5" eb="6">
      <t>サイ</t>
    </rPh>
    <phoneticPr fontId="10"/>
  </si>
  <si>
    <t>40歳未満</t>
    <rPh sb="2" eb="3">
      <t>サイ</t>
    </rPh>
    <rPh sb="3" eb="5">
      <t>ミマン</t>
    </rPh>
    <phoneticPr fontId="10"/>
  </si>
  <si>
    <t>年齢別</t>
    <rPh sb="0" eb="2">
      <t>ネンレイ</t>
    </rPh>
    <rPh sb="2" eb="3">
      <t>ベツ</t>
    </rPh>
    <phoneticPr fontId="10"/>
  </si>
  <si>
    <t>在職議員数</t>
    <rPh sb="0" eb="2">
      <t>ザイショク</t>
    </rPh>
    <rPh sb="2" eb="5">
      <t>ギインスウ</t>
    </rPh>
    <phoneticPr fontId="10"/>
  </si>
  <si>
    <t>定数</t>
    <rPh sb="0" eb="2">
      <t>テイスウ</t>
    </rPh>
    <phoneticPr fontId="10"/>
  </si>
  <si>
    <t>(平成26年８月１日現在)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0"/>
  </si>
  <si>
    <t>(1)　　議　　員　　数</t>
    <rPh sb="5" eb="6">
      <t>ギ</t>
    </rPh>
    <rPh sb="8" eb="9">
      <t>イン</t>
    </rPh>
    <rPh sb="11" eb="12">
      <t>スウ</t>
    </rPh>
    <phoneticPr fontId="10"/>
  </si>
  <si>
    <t>「採択」・「不採択」・「取り下げ」には、一部採択・一部不採択・一部取り下げを含む。</t>
    <rPh sb="1" eb="3">
      <t>サイタク</t>
    </rPh>
    <rPh sb="6" eb="7">
      <t>フ</t>
    </rPh>
    <rPh sb="7" eb="9">
      <t>サイタク</t>
    </rPh>
    <rPh sb="12" eb="13">
      <t>ト</t>
    </rPh>
    <rPh sb="14" eb="15">
      <t>サ</t>
    </rPh>
    <rPh sb="20" eb="22">
      <t>イチブ</t>
    </rPh>
    <rPh sb="22" eb="24">
      <t>サイタク</t>
    </rPh>
    <rPh sb="25" eb="27">
      <t>イチブ</t>
    </rPh>
    <rPh sb="27" eb="28">
      <t>フ</t>
    </rPh>
    <rPh sb="28" eb="30">
      <t>サイタク</t>
    </rPh>
    <rPh sb="31" eb="33">
      <t>イチブ</t>
    </rPh>
    <rPh sb="33" eb="34">
      <t>ト</t>
    </rPh>
    <rPh sb="35" eb="36">
      <t>サ</t>
    </rPh>
    <rPh sb="38" eb="39">
      <t>フク</t>
    </rPh>
    <phoneticPr fontId="10"/>
  </si>
  <si>
    <t>「請願」・「陳情」には、継続分および分割付託を含む。</t>
    <rPh sb="1" eb="3">
      <t>セイガン</t>
    </rPh>
    <rPh sb="6" eb="8">
      <t>チンジョウ</t>
    </rPh>
    <rPh sb="12" eb="14">
      <t>ケイゾク</t>
    </rPh>
    <rPh sb="14" eb="15">
      <t>ブン</t>
    </rPh>
    <rPh sb="18" eb="20">
      <t>ブンカツ</t>
    </rPh>
    <rPh sb="20" eb="22">
      <t>フタク</t>
    </rPh>
    <rPh sb="23" eb="24">
      <t>フク</t>
    </rPh>
    <phoneticPr fontId="10"/>
  </si>
  <si>
    <t>医療・高齢者等</t>
    <rPh sb="0" eb="2">
      <t>イリョウ</t>
    </rPh>
    <rPh sb="3" eb="6">
      <t>コウレイシャ</t>
    </rPh>
    <rPh sb="6" eb="7">
      <t>トウ</t>
    </rPh>
    <phoneticPr fontId="10"/>
  </si>
  <si>
    <t>総合・災害対策等</t>
    <rPh sb="0" eb="2">
      <t>ソウゴウ</t>
    </rPh>
    <rPh sb="3" eb="5">
      <t>サイガイ</t>
    </rPh>
    <rPh sb="5" eb="7">
      <t>タイサク</t>
    </rPh>
    <rPh sb="7" eb="8">
      <t>トウ</t>
    </rPh>
    <phoneticPr fontId="10"/>
  </si>
  <si>
    <t>議会運営</t>
    <rPh sb="0" eb="2">
      <t>ギカイ</t>
    </rPh>
    <rPh sb="2" eb="4">
      <t>ウンエイ</t>
    </rPh>
    <phoneticPr fontId="10"/>
  </si>
  <si>
    <t>文教児童青少年</t>
    <rPh sb="0" eb="2">
      <t>ブンキョウ</t>
    </rPh>
    <rPh sb="2" eb="7">
      <t>ジ</t>
    </rPh>
    <phoneticPr fontId="10"/>
  </si>
  <si>
    <t>環境まちづくり</t>
    <rPh sb="0" eb="2">
      <t>カンキョウ</t>
    </rPh>
    <phoneticPr fontId="10"/>
  </si>
  <si>
    <t>付託替え</t>
    <rPh sb="0" eb="2">
      <t>フタク</t>
    </rPh>
    <rPh sb="2" eb="3">
      <t>ガ</t>
    </rPh>
    <phoneticPr fontId="10"/>
  </si>
  <si>
    <t>継続審議</t>
    <rPh sb="0" eb="2">
      <t>ケイゾク</t>
    </rPh>
    <rPh sb="2" eb="4">
      <t>シンギ</t>
    </rPh>
    <phoneticPr fontId="10"/>
  </si>
  <si>
    <t>取り下げ</t>
    <rPh sb="0" eb="1">
      <t>ト</t>
    </rPh>
    <rPh sb="2" eb="3">
      <t>サ</t>
    </rPh>
    <phoneticPr fontId="10"/>
  </si>
  <si>
    <t>不採択</t>
    <rPh sb="0" eb="1">
      <t>フ</t>
    </rPh>
    <rPh sb="1" eb="3">
      <t>サイタク</t>
    </rPh>
    <phoneticPr fontId="10"/>
  </si>
  <si>
    <t>採択</t>
    <rPh sb="0" eb="2">
      <t>サイタク</t>
    </rPh>
    <phoneticPr fontId="10"/>
  </si>
  <si>
    <t>処理状況</t>
    <rPh sb="0" eb="2">
      <t>ショリ</t>
    </rPh>
    <rPh sb="2" eb="4">
      <t>ジョウキョウ</t>
    </rPh>
    <phoneticPr fontId="10"/>
  </si>
  <si>
    <t>陳情</t>
    <rPh sb="0" eb="2">
      <t>チンジョウ</t>
    </rPh>
    <phoneticPr fontId="10"/>
  </si>
  <si>
    <t>請願</t>
    <rPh sb="0" eb="2">
      <t>セイガン</t>
    </rPh>
    <phoneticPr fontId="10"/>
  </si>
  <si>
    <t>(5)　請 願 (陳 情) 取 扱 件 数 お よ び 処 理 状 況</t>
    <rPh sb="4" eb="5">
      <t>ショウ</t>
    </rPh>
    <rPh sb="6" eb="7">
      <t>ネガイ</t>
    </rPh>
    <rPh sb="9" eb="10">
      <t>チン</t>
    </rPh>
    <rPh sb="11" eb="12">
      <t>ジョウ</t>
    </rPh>
    <rPh sb="14" eb="15">
      <t>トリ</t>
    </rPh>
    <rPh sb="16" eb="17">
      <t>アツカイ</t>
    </rPh>
    <rPh sb="18" eb="19">
      <t>ケン</t>
    </rPh>
    <rPh sb="20" eb="21">
      <t>スウ</t>
    </rPh>
    <rPh sb="28" eb="29">
      <t>ショ</t>
    </rPh>
    <rPh sb="30" eb="31">
      <t>リ</t>
    </rPh>
    <rPh sb="32" eb="33">
      <t>ジョウ</t>
    </rPh>
    <rPh sb="34" eb="35">
      <t>キョウ</t>
    </rPh>
    <phoneticPr fontId="10"/>
  </si>
  <si>
    <t>人権擁護委員候補者の推薦</t>
    <rPh sb="0" eb="2">
      <t>ジンケン</t>
    </rPh>
    <rPh sb="2" eb="4">
      <t>ヨウゴ</t>
    </rPh>
    <rPh sb="4" eb="6">
      <t>イイン</t>
    </rPh>
    <rPh sb="6" eb="9">
      <t>コウホシャ</t>
    </rPh>
    <rPh sb="10" eb="12">
      <t>スイセン</t>
    </rPh>
    <phoneticPr fontId="10"/>
  </si>
  <si>
    <t>議会における選挙</t>
    <rPh sb="0" eb="2">
      <t>ギカイ</t>
    </rPh>
    <rPh sb="6" eb="8">
      <t>センキョ</t>
    </rPh>
    <phoneticPr fontId="10"/>
  </si>
  <si>
    <t>特別職の任免の同意等</t>
    <rPh sb="0" eb="2">
      <t>トクベツ</t>
    </rPh>
    <rPh sb="2" eb="3">
      <t>ショク</t>
    </rPh>
    <rPh sb="4" eb="6">
      <t>ニンメン</t>
    </rPh>
    <rPh sb="7" eb="9">
      <t>ドウイ</t>
    </rPh>
    <rPh sb="9" eb="10">
      <t>トウ</t>
    </rPh>
    <phoneticPr fontId="10"/>
  </si>
  <si>
    <t>報告</t>
    <rPh sb="0" eb="2">
      <t>ホウコク</t>
    </rPh>
    <phoneticPr fontId="10"/>
  </si>
  <si>
    <t>練馬区議会政務調査費使途基準</t>
    <rPh sb="0" eb="3">
      <t>ネ</t>
    </rPh>
    <rPh sb="3" eb="5">
      <t>ギカイ</t>
    </rPh>
    <rPh sb="5" eb="7">
      <t>セイム</t>
    </rPh>
    <rPh sb="7" eb="10">
      <t>チョウサヒ</t>
    </rPh>
    <rPh sb="10" eb="12">
      <t>シト</t>
    </rPh>
    <rPh sb="12" eb="14">
      <t>キジュン</t>
    </rPh>
    <phoneticPr fontId="10"/>
  </si>
  <si>
    <t>広域連合議会議員候補者の推薦</t>
    <rPh sb="0" eb="2">
      <t>コウイキ</t>
    </rPh>
    <rPh sb="2" eb="4">
      <t>レンゴウ</t>
    </rPh>
    <rPh sb="4" eb="6">
      <t>ギカイ</t>
    </rPh>
    <rPh sb="6" eb="8">
      <t>ギイン</t>
    </rPh>
    <rPh sb="8" eb="11">
      <t>コウホシャ</t>
    </rPh>
    <rPh sb="12" eb="14">
      <t>スイセン</t>
    </rPh>
    <phoneticPr fontId="10"/>
  </si>
  <si>
    <t>特別委員会の設置</t>
    <rPh sb="0" eb="2">
      <t>トクベツ</t>
    </rPh>
    <rPh sb="2" eb="5">
      <t>イインカイ</t>
    </rPh>
    <rPh sb="6" eb="8">
      <t>セッチ</t>
    </rPh>
    <phoneticPr fontId="10"/>
  </si>
  <si>
    <t>決議</t>
    <rPh sb="0" eb="2">
      <t>ケツギ</t>
    </rPh>
    <phoneticPr fontId="10"/>
  </si>
  <si>
    <t>意見書の提出</t>
    <rPh sb="0" eb="3">
      <t>イケンショ</t>
    </rPh>
    <rPh sb="4" eb="6">
      <t>テイシュツ</t>
    </rPh>
    <phoneticPr fontId="10"/>
  </si>
  <si>
    <t>指定管理者の指定</t>
    <rPh sb="0" eb="2">
      <t>シテイ</t>
    </rPh>
    <rPh sb="2" eb="5">
      <t>カンリシャ</t>
    </rPh>
    <rPh sb="6" eb="8">
      <t>シテイ</t>
    </rPh>
    <phoneticPr fontId="10"/>
  </si>
  <si>
    <t>区道の認定・変更・廃止</t>
    <rPh sb="0" eb="2">
      <t>クドウ</t>
    </rPh>
    <rPh sb="3" eb="5">
      <t>ニンテイ</t>
    </rPh>
    <rPh sb="6" eb="8">
      <t>ヘンコウ</t>
    </rPh>
    <rPh sb="9" eb="11">
      <t>ハイシ</t>
    </rPh>
    <phoneticPr fontId="10"/>
  </si>
  <si>
    <t>貸し付け</t>
    <rPh sb="0" eb="1">
      <t>カ</t>
    </rPh>
    <rPh sb="2" eb="3">
      <t>ツ</t>
    </rPh>
    <phoneticPr fontId="10"/>
  </si>
  <si>
    <t>契約・買い入れ</t>
    <rPh sb="0" eb="2">
      <t>ケイヤク</t>
    </rPh>
    <rPh sb="3" eb="6">
      <t>カイイ</t>
    </rPh>
    <phoneticPr fontId="10"/>
  </si>
  <si>
    <t>決算</t>
    <rPh sb="0" eb="2">
      <t>ケッサン</t>
    </rPh>
    <phoneticPr fontId="10"/>
  </si>
  <si>
    <t>予算</t>
    <rPh sb="0" eb="2">
      <t>ヨサン</t>
    </rPh>
    <phoneticPr fontId="10"/>
  </si>
  <si>
    <t>規則</t>
    <rPh sb="0" eb="2">
      <t>キソク</t>
    </rPh>
    <phoneticPr fontId="10"/>
  </si>
  <si>
    <t>条例</t>
    <rPh sb="0" eb="2">
      <t>ジョウレイ</t>
    </rPh>
    <phoneticPr fontId="10"/>
  </si>
  <si>
    <t>第四回
定例会</t>
    <rPh sb="0" eb="1">
      <t>ダイ</t>
    </rPh>
    <rPh sb="1" eb="3">
      <t>ヨンカイ</t>
    </rPh>
    <rPh sb="4" eb="7">
      <t>テイレイカイ</t>
    </rPh>
    <phoneticPr fontId="10"/>
  </si>
  <si>
    <t>第三回
定例会</t>
    <rPh sb="0" eb="1">
      <t>ダイ</t>
    </rPh>
    <rPh sb="1" eb="3">
      <t>サンカイ</t>
    </rPh>
    <rPh sb="4" eb="7">
      <t>テイレイカイ</t>
    </rPh>
    <phoneticPr fontId="10"/>
  </si>
  <si>
    <t>第二回
定例会</t>
    <rPh sb="0" eb="1">
      <t>ダイ</t>
    </rPh>
    <rPh sb="1" eb="3">
      <t>ニカイ</t>
    </rPh>
    <rPh sb="4" eb="7">
      <t>テイレイカイ</t>
    </rPh>
    <phoneticPr fontId="10"/>
  </si>
  <si>
    <t>第一回
定例会</t>
    <rPh sb="0" eb="1">
      <t>ダイ</t>
    </rPh>
    <rPh sb="1" eb="3">
      <t>イッカイ</t>
    </rPh>
    <rPh sb="4" eb="7">
      <t>テイレイカイ</t>
    </rPh>
    <phoneticPr fontId="10"/>
  </si>
  <si>
    <t>区　　　　　　分</t>
    <rPh sb="0" eb="1">
      <t>ク</t>
    </rPh>
    <rPh sb="7" eb="8">
      <t>ブン</t>
    </rPh>
    <phoneticPr fontId="10"/>
  </si>
  <si>
    <t>(4)　議　　決　　件　　数</t>
    <rPh sb="4" eb="5">
      <t>ギ</t>
    </rPh>
    <rPh sb="7" eb="8">
      <t>ケッ</t>
    </rPh>
    <rPh sb="10" eb="11">
      <t>ケン</t>
    </rPh>
    <rPh sb="13" eb="14">
      <t>スウ</t>
    </rPh>
    <phoneticPr fontId="10"/>
  </si>
  <si>
    <t>総務部情報公開課</t>
    <rPh sb="0" eb="2">
      <t>ソウム</t>
    </rPh>
    <rPh sb="2" eb="3">
      <t>ブ</t>
    </rPh>
    <rPh sb="3" eb="5">
      <t>ジョウホウ</t>
    </rPh>
    <rPh sb="5" eb="7">
      <t>コウカイ</t>
    </rPh>
    <rPh sb="7" eb="8">
      <t>カ</t>
    </rPh>
    <phoneticPr fontId="10"/>
  </si>
  <si>
    <t>：</t>
    <phoneticPr fontId="10"/>
  </si>
  <si>
    <t>冊数</t>
    <rPh sb="0" eb="2">
      <t>サツスウ</t>
    </rPh>
    <phoneticPr fontId="10"/>
  </si>
  <si>
    <t>件数</t>
    <rPh sb="0" eb="2">
      <t>ケンスウ</t>
    </rPh>
    <phoneticPr fontId="10"/>
  </si>
  <si>
    <t>図書貸出</t>
    <rPh sb="0" eb="2">
      <t>トショ</t>
    </rPh>
    <rPh sb="2" eb="4">
      <t>カシダシ</t>
    </rPh>
    <phoneticPr fontId="10"/>
  </si>
  <si>
    <t>利用者数</t>
    <rPh sb="0" eb="2">
      <t>リヨウ</t>
    </rPh>
    <rPh sb="2" eb="3">
      <t>シャ</t>
    </rPh>
    <rPh sb="3" eb="4">
      <t>スウ</t>
    </rPh>
    <phoneticPr fontId="10"/>
  </si>
  <si>
    <t>年　　　　　度</t>
    <rPh sb="0" eb="1">
      <t>ネン</t>
    </rPh>
    <rPh sb="6" eb="7">
      <t>ド</t>
    </rPh>
    <phoneticPr fontId="10"/>
  </si>
  <si>
    <t>：</t>
    <phoneticPr fontId="10"/>
  </si>
  <si>
    <t>外部提供の中止の請求</t>
    <rPh sb="0" eb="2">
      <t>ガイブ</t>
    </rPh>
    <rPh sb="2" eb="4">
      <t>テイキョウ</t>
    </rPh>
    <rPh sb="5" eb="7">
      <t>チュウシ</t>
    </rPh>
    <rPh sb="8" eb="10">
      <t>セイキュウ</t>
    </rPh>
    <phoneticPr fontId="10"/>
  </si>
  <si>
    <t>目的外利用の中止の請求</t>
    <rPh sb="0" eb="2">
      <t>モクテキ</t>
    </rPh>
    <rPh sb="2" eb="3">
      <t>ガイ</t>
    </rPh>
    <rPh sb="3" eb="5">
      <t>リヨウ</t>
    </rPh>
    <rPh sb="6" eb="8">
      <t>チュウシ</t>
    </rPh>
    <rPh sb="9" eb="11">
      <t>セイキュウ</t>
    </rPh>
    <phoneticPr fontId="10"/>
  </si>
  <si>
    <t>削除の請求</t>
    <rPh sb="0" eb="2">
      <t>サクジョ</t>
    </rPh>
    <rPh sb="3" eb="5">
      <t>セイキュウ</t>
    </rPh>
    <phoneticPr fontId="10"/>
  </si>
  <si>
    <t>訂正の請求</t>
    <rPh sb="0" eb="2">
      <t>テイセイ</t>
    </rPh>
    <rPh sb="3" eb="5">
      <t>セイキュウ</t>
    </rPh>
    <phoneticPr fontId="10"/>
  </si>
  <si>
    <t>応じられない</t>
    <rPh sb="0" eb="1">
      <t>オウ</t>
    </rPh>
    <phoneticPr fontId="10"/>
  </si>
  <si>
    <t>一部応じる</t>
    <rPh sb="0" eb="2">
      <t>イチブ</t>
    </rPh>
    <rPh sb="2" eb="3">
      <t>オウ</t>
    </rPh>
    <phoneticPr fontId="10"/>
  </si>
  <si>
    <t>応じる</t>
    <rPh sb="0" eb="1">
      <t>オウ</t>
    </rPh>
    <phoneticPr fontId="10"/>
  </si>
  <si>
    <t>請求件数</t>
    <rPh sb="0" eb="2">
      <t>セイキュウ</t>
    </rPh>
    <rPh sb="2" eb="4">
      <t>ケンスウ</t>
    </rPh>
    <phoneticPr fontId="10"/>
  </si>
  <si>
    <t>請求の種類</t>
    <rPh sb="0" eb="2">
      <t>セイキュウ</t>
    </rPh>
    <rPh sb="3" eb="5">
      <t>シュルイ</t>
    </rPh>
    <phoneticPr fontId="10"/>
  </si>
  <si>
    <t>(平成25年度)</t>
    <rPh sb="1" eb="3">
      <t>ヘイセイ</t>
    </rPh>
    <rPh sb="5" eb="7">
      <t>ネンド</t>
    </rPh>
    <phoneticPr fontId="10"/>
  </si>
  <si>
    <t>(2)　訂　正　請　求　な　ど　の　件　数</t>
    <rPh sb="4" eb="5">
      <t>テイ</t>
    </rPh>
    <rPh sb="6" eb="7">
      <t>セイ</t>
    </rPh>
    <rPh sb="8" eb="9">
      <t>ショウ</t>
    </rPh>
    <rPh sb="10" eb="11">
      <t>モトム</t>
    </rPh>
    <rPh sb="18" eb="19">
      <t>ケン</t>
    </rPh>
    <rPh sb="20" eb="21">
      <t>スウ</t>
    </rPh>
    <phoneticPr fontId="10"/>
  </si>
  <si>
    <t>存否応答拒否</t>
    <rPh sb="0" eb="2">
      <t>ソンピ</t>
    </rPh>
    <rPh sb="2" eb="4">
      <t>オウトウ</t>
    </rPh>
    <rPh sb="4" eb="6">
      <t>キョヒ</t>
    </rPh>
    <phoneticPr fontId="10"/>
  </si>
  <si>
    <t>不存在</t>
    <rPh sb="0" eb="3">
      <t>フソンザイ</t>
    </rPh>
    <phoneticPr fontId="10"/>
  </si>
  <si>
    <t>非開示</t>
    <rPh sb="0" eb="3">
      <t>ヒカイジ</t>
    </rPh>
    <phoneticPr fontId="10"/>
  </si>
  <si>
    <t>部分開示</t>
    <rPh sb="0" eb="2">
      <t>ブブン</t>
    </rPh>
    <rPh sb="2" eb="4">
      <t>カイジ</t>
    </rPh>
    <phoneticPr fontId="10"/>
  </si>
  <si>
    <t>全部開示</t>
    <rPh sb="0" eb="2">
      <t>ゼンブ</t>
    </rPh>
    <rPh sb="2" eb="4">
      <t>カイジ</t>
    </rPh>
    <phoneticPr fontId="10"/>
  </si>
  <si>
    <t>開示請求件数</t>
    <rPh sb="0" eb="2">
      <t>カイジ</t>
    </rPh>
    <rPh sb="2" eb="4">
      <t>セイキュウ</t>
    </rPh>
    <rPh sb="4" eb="6">
      <t>ケンスウ</t>
    </rPh>
    <phoneticPr fontId="10"/>
  </si>
  <si>
    <t>(1)　開　示　請　求　件　数</t>
    <rPh sb="4" eb="5">
      <t>カイ</t>
    </rPh>
    <rPh sb="6" eb="7">
      <t>シメス</t>
    </rPh>
    <rPh sb="8" eb="9">
      <t>ショウ</t>
    </rPh>
    <rPh sb="10" eb="11">
      <t>モトム</t>
    </rPh>
    <rPh sb="12" eb="13">
      <t>ケン</t>
    </rPh>
    <rPh sb="14" eb="15">
      <t>スウ</t>
    </rPh>
    <phoneticPr fontId="10"/>
  </si>
  <si>
    <t>非公開</t>
    <rPh sb="0" eb="3">
      <t>ヒコウカイ</t>
    </rPh>
    <phoneticPr fontId="10"/>
  </si>
  <si>
    <t>部分公開</t>
    <rPh sb="0" eb="2">
      <t>ブブン</t>
    </rPh>
    <rPh sb="2" eb="4">
      <t>コウカイ</t>
    </rPh>
    <phoneticPr fontId="10"/>
  </si>
  <si>
    <t>全部公開</t>
    <rPh sb="0" eb="2">
      <t>ゼンブ</t>
    </rPh>
    <rPh sb="2" eb="4">
      <t>コウカイ</t>
    </rPh>
    <phoneticPr fontId="10"/>
  </si>
  <si>
    <t>総務部職員課</t>
    <rPh sb="0" eb="2">
      <t>ソウム</t>
    </rPh>
    <rPh sb="2" eb="3">
      <t>ブ</t>
    </rPh>
    <rPh sb="3" eb="6">
      <t>ショクインカ</t>
    </rPh>
    <phoneticPr fontId="10"/>
  </si>
  <si>
    <t>：</t>
    <phoneticPr fontId="10"/>
  </si>
  <si>
    <t>農業委員会事務局</t>
    <rPh sb="0" eb="2">
      <t>ノウギョウ</t>
    </rPh>
    <rPh sb="2" eb="5">
      <t>イインカイ</t>
    </rPh>
    <rPh sb="5" eb="8">
      <t>ジムキョク</t>
    </rPh>
    <phoneticPr fontId="10"/>
  </si>
  <si>
    <t>監査事務局</t>
    <rPh sb="0" eb="2">
      <t>カンサ</t>
    </rPh>
    <rPh sb="2" eb="5">
      <t>ジムキョク</t>
    </rPh>
    <phoneticPr fontId="10"/>
  </si>
  <si>
    <t>幼稚園</t>
    <rPh sb="0" eb="3">
      <t>ヨウチエン</t>
    </rPh>
    <phoneticPr fontId="10"/>
  </si>
  <si>
    <t>中学校</t>
    <rPh sb="0" eb="3">
      <t>チュウガッコウ</t>
    </rPh>
    <phoneticPr fontId="10"/>
  </si>
  <si>
    <t>小学校</t>
    <rPh sb="0" eb="3">
      <t>ショウガッコウ</t>
    </rPh>
    <phoneticPr fontId="10"/>
  </si>
  <si>
    <t>教育委員会事務局こども家庭部</t>
    <rPh sb="0" eb="2">
      <t>キョウイク</t>
    </rPh>
    <rPh sb="2" eb="5">
      <t>イインカイ</t>
    </rPh>
    <rPh sb="5" eb="8">
      <t>ジムキョク</t>
    </rPh>
    <rPh sb="11" eb="13">
      <t>カテイ</t>
    </rPh>
    <rPh sb="13" eb="14">
      <t>ブ</t>
    </rPh>
    <phoneticPr fontId="10"/>
  </si>
  <si>
    <t>教育委員会事務局教育振興部</t>
    <rPh sb="0" eb="2">
      <t>キョウイク</t>
    </rPh>
    <rPh sb="2" eb="5">
      <t>イインカイ</t>
    </rPh>
    <rPh sb="5" eb="8">
      <t>ジムキョク</t>
    </rPh>
    <rPh sb="8" eb="10">
      <t>キョウイク</t>
    </rPh>
    <rPh sb="10" eb="12">
      <t>シンコウ</t>
    </rPh>
    <rPh sb="12" eb="13">
      <t>ブ</t>
    </rPh>
    <phoneticPr fontId="10"/>
  </si>
  <si>
    <t>土木部</t>
    <rPh sb="0" eb="2">
      <t>ドボク</t>
    </rPh>
    <rPh sb="2" eb="3">
      <t>ブ</t>
    </rPh>
    <phoneticPr fontId="10"/>
  </si>
  <si>
    <t>都市整備部</t>
    <rPh sb="0" eb="2">
      <t>トシ</t>
    </rPh>
    <rPh sb="2" eb="4">
      <t>セイビ</t>
    </rPh>
    <rPh sb="4" eb="5">
      <t>ブ</t>
    </rPh>
    <phoneticPr fontId="10"/>
  </si>
  <si>
    <t>環境部</t>
    <rPh sb="0" eb="3">
      <t>カンキョウブ</t>
    </rPh>
    <phoneticPr fontId="10"/>
  </si>
  <si>
    <t>環境まちづくり事業本部</t>
    <rPh sb="0" eb="2">
      <t>カンキョウ</t>
    </rPh>
    <rPh sb="7" eb="9">
      <t>ジギョウ</t>
    </rPh>
    <rPh sb="9" eb="11">
      <t>ホンブ</t>
    </rPh>
    <phoneticPr fontId="10"/>
  </si>
  <si>
    <t>健康部(練馬区保健所)</t>
    <rPh sb="0" eb="2">
      <t>ケンコウ</t>
    </rPh>
    <rPh sb="2" eb="3">
      <t>ブ</t>
    </rPh>
    <rPh sb="4" eb="7">
      <t>ネリマク</t>
    </rPh>
    <rPh sb="7" eb="10">
      <t>ホケンジョ</t>
    </rPh>
    <phoneticPr fontId="10"/>
  </si>
  <si>
    <t>福祉部</t>
    <rPh sb="0" eb="2">
      <t>フクシ</t>
    </rPh>
    <rPh sb="2" eb="3">
      <t>ブ</t>
    </rPh>
    <phoneticPr fontId="10"/>
  </si>
  <si>
    <t>健康福祉事業本部</t>
    <rPh sb="0" eb="2">
      <t>ケンコウ</t>
    </rPh>
    <rPh sb="2" eb="4">
      <t>フクシ</t>
    </rPh>
    <rPh sb="4" eb="6">
      <t>ジギョウ</t>
    </rPh>
    <rPh sb="6" eb="8">
      <t>ホンブ</t>
    </rPh>
    <phoneticPr fontId="10"/>
  </si>
  <si>
    <t>地域文化部</t>
    <rPh sb="0" eb="2">
      <t>チイキ</t>
    </rPh>
    <rPh sb="2" eb="4">
      <t>ブンカ</t>
    </rPh>
    <rPh sb="4" eb="5">
      <t>ブ</t>
    </rPh>
    <phoneticPr fontId="10"/>
  </si>
  <si>
    <t>産業経済部</t>
    <rPh sb="0" eb="2">
      <t>サンギョウ</t>
    </rPh>
    <rPh sb="2" eb="4">
      <t>ケイザイ</t>
    </rPh>
    <rPh sb="4" eb="5">
      <t>ブ</t>
    </rPh>
    <phoneticPr fontId="10"/>
  </si>
  <si>
    <t>区民部</t>
    <rPh sb="0" eb="2">
      <t>クミン</t>
    </rPh>
    <rPh sb="2" eb="3">
      <t>ブ</t>
    </rPh>
    <phoneticPr fontId="10"/>
  </si>
  <si>
    <t>区民生活事業本部</t>
    <rPh sb="0" eb="2">
      <t>クミン</t>
    </rPh>
    <rPh sb="2" eb="4">
      <t>セイカツ</t>
    </rPh>
    <rPh sb="4" eb="6">
      <t>ジギョウ</t>
    </rPh>
    <rPh sb="6" eb="8">
      <t>ホンブ</t>
    </rPh>
    <phoneticPr fontId="10"/>
  </si>
  <si>
    <t>総務部</t>
    <rPh sb="0" eb="2">
      <t>ソウム</t>
    </rPh>
    <rPh sb="2" eb="3">
      <t>ブ</t>
    </rPh>
    <phoneticPr fontId="10"/>
  </si>
  <si>
    <t>危機管理室</t>
    <rPh sb="0" eb="2">
      <t>キキ</t>
    </rPh>
    <rPh sb="2" eb="4">
      <t>カンリ</t>
    </rPh>
    <rPh sb="4" eb="5">
      <t>シツ</t>
    </rPh>
    <phoneticPr fontId="10"/>
  </si>
  <si>
    <t>企画部</t>
    <rPh sb="0" eb="2">
      <t>キカク</t>
    </rPh>
    <rPh sb="2" eb="3">
      <t>ブ</t>
    </rPh>
    <phoneticPr fontId="10"/>
  </si>
  <si>
    <t>区長室</t>
    <rPh sb="0" eb="2">
      <t>クチョウ</t>
    </rPh>
    <rPh sb="2" eb="3">
      <t>シツ</t>
    </rPh>
    <phoneticPr fontId="10"/>
  </si>
  <si>
    <t>技監</t>
    <rPh sb="0" eb="2">
      <t>ギカン</t>
    </rPh>
    <phoneticPr fontId="10"/>
  </si>
  <si>
    <t>準職員</t>
    <rPh sb="0" eb="3">
      <t>ジュンショクイン</t>
    </rPh>
    <phoneticPr fontId="10"/>
  </si>
  <si>
    <t>幼稚園
教　諭</t>
    <rPh sb="0" eb="3">
      <t>ヨウチエン</t>
    </rPh>
    <rPh sb="4" eb="5">
      <t>キョウ</t>
    </rPh>
    <rPh sb="6" eb="7">
      <t>サトシ</t>
    </rPh>
    <phoneticPr fontId="10"/>
  </si>
  <si>
    <t>技能・
業　務</t>
    <rPh sb="0" eb="2">
      <t>ギノウ</t>
    </rPh>
    <rPh sb="4" eb="5">
      <t>ギョウ</t>
    </rPh>
    <rPh sb="6" eb="7">
      <t>ツトム</t>
    </rPh>
    <phoneticPr fontId="10"/>
  </si>
  <si>
    <t>医療
技術</t>
    <rPh sb="0" eb="2">
      <t>イリョウ</t>
    </rPh>
    <rPh sb="3" eb="5">
      <t>ギジュツ</t>
    </rPh>
    <phoneticPr fontId="10"/>
  </si>
  <si>
    <t>一般
技術</t>
    <rPh sb="0" eb="2">
      <t>イッパン</t>
    </rPh>
    <rPh sb="3" eb="5">
      <t>ギジュツ</t>
    </rPh>
    <phoneticPr fontId="10"/>
  </si>
  <si>
    <t>福祉</t>
    <rPh sb="0" eb="2">
      <t>フクシ</t>
    </rPh>
    <phoneticPr fontId="10"/>
  </si>
  <si>
    <t>事務</t>
    <rPh sb="0" eb="2">
      <t>ジム</t>
    </rPh>
    <phoneticPr fontId="10"/>
  </si>
  <si>
    <t>区　　　　　　　　分</t>
    <rPh sb="0" eb="1">
      <t>ク</t>
    </rPh>
    <rPh sb="9" eb="10">
      <t>ブン</t>
    </rPh>
    <phoneticPr fontId="10"/>
  </si>
  <si>
    <t>(ア)　職　種　別</t>
    <rPh sb="4" eb="5">
      <t>ショク</t>
    </rPh>
    <rPh sb="6" eb="7">
      <t>シュ</t>
    </rPh>
    <rPh sb="8" eb="9">
      <t>ベツ</t>
    </rPh>
    <phoneticPr fontId="10"/>
  </si>
  <si>
    <t>(2)　組　　織　　別</t>
    <rPh sb="4" eb="5">
      <t>クミ</t>
    </rPh>
    <rPh sb="7" eb="8">
      <t>オリ</t>
    </rPh>
    <rPh sb="10" eb="11">
      <t>ベツ</t>
    </rPh>
    <phoneticPr fontId="10"/>
  </si>
  <si>
    <t>「人口」は住民基本台帳上の数値である。</t>
    <rPh sb="1" eb="3">
      <t>ジンコウ</t>
    </rPh>
    <rPh sb="5" eb="7">
      <t>ジュウミン</t>
    </rPh>
    <rPh sb="7" eb="9">
      <t>キホン</t>
    </rPh>
    <rPh sb="9" eb="11">
      <t>ダイチョウ</t>
    </rPh>
    <rPh sb="11" eb="12">
      <t>ジョウ</t>
    </rPh>
    <rPh sb="13" eb="15">
      <t>スウチ</t>
    </rPh>
    <phoneticPr fontId="10"/>
  </si>
  <si>
    <t>「職員数」および「職員１人当たりの人口」の(　)内は学校関係職員を除いた数値である。</t>
    <rPh sb="3" eb="4">
      <t>スウ</t>
    </rPh>
    <rPh sb="9" eb="11">
      <t>ショクイン</t>
    </rPh>
    <rPh sb="12" eb="13">
      <t>ニン</t>
    </rPh>
    <rPh sb="13" eb="14">
      <t>ア</t>
    </rPh>
    <rPh sb="17" eb="19">
      <t>ジンコウ</t>
    </rPh>
    <phoneticPr fontId="10"/>
  </si>
  <si>
    <t>職員１人当たり人口</t>
    <rPh sb="0" eb="2">
      <t>ショクイン</t>
    </rPh>
    <rPh sb="3" eb="4">
      <t>ニン</t>
    </rPh>
    <rPh sb="4" eb="5">
      <t>アタ</t>
    </rPh>
    <rPh sb="7" eb="9">
      <t>ジンコウ</t>
    </rPh>
    <phoneticPr fontId="10"/>
  </si>
  <si>
    <t>人　　　口</t>
    <rPh sb="0" eb="1">
      <t>ヒト</t>
    </rPh>
    <rPh sb="4" eb="5">
      <t>クチ</t>
    </rPh>
    <phoneticPr fontId="10"/>
  </si>
  <si>
    <t>職員数</t>
    <rPh sb="0" eb="3">
      <t>ショクインスウ</t>
    </rPh>
    <phoneticPr fontId="10"/>
  </si>
  <si>
    <t>(各年４月１日現在)</t>
    <rPh sb="1" eb="3">
      <t>カクネン</t>
    </rPh>
    <rPh sb="4" eb="5">
      <t>ガツ</t>
    </rPh>
    <rPh sb="6" eb="7">
      <t>ニチ</t>
    </rPh>
    <rPh sb="7" eb="9">
      <t>ゲンザイ</t>
    </rPh>
    <phoneticPr fontId="10"/>
  </si>
  <si>
    <t>(1)　年　　別</t>
    <rPh sb="4" eb="5">
      <t>ネン</t>
    </rPh>
    <rPh sb="7" eb="8">
      <t>ベツ</t>
    </rPh>
    <phoneticPr fontId="10"/>
  </si>
  <si>
    <t>：</t>
    <phoneticPr fontId="10"/>
  </si>
  <si>
    <t>「係長・次席」には、統括技能長・技能長を含む。</t>
    <rPh sb="1" eb="3">
      <t>カカリチョウ</t>
    </rPh>
    <rPh sb="4" eb="6">
      <t>ジセキ</t>
    </rPh>
    <rPh sb="10" eb="12">
      <t>トウカツ</t>
    </rPh>
    <rPh sb="12" eb="14">
      <t>ギノウ</t>
    </rPh>
    <rPh sb="14" eb="15">
      <t>チョウ</t>
    </rPh>
    <rPh sb="16" eb="18">
      <t>ギノウ</t>
    </rPh>
    <rPh sb="18" eb="19">
      <t>チョウ</t>
    </rPh>
    <rPh sb="20" eb="21">
      <t>フク</t>
    </rPh>
    <phoneticPr fontId="10"/>
  </si>
  <si>
    <t>「副参事」には、幼稚園の園長・副園長を含む。</t>
    <rPh sb="1" eb="4">
      <t>フクサンジ</t>
    </rPh>
    <rPh sb="8" eb="11">
      <t>ヨウチエン</t>
    </rPh>
    <rPh sb="12" eb="14">
      <t>エンチョウ</t>
    </rPh>
    <rPh sb="15" eb="18">
      <t>フクエンチョウ</t>
    </rPh>
    <rPh sb="19" eb="20">
      <t>フク</t>
    </rPh>
    <phoneticPr fontId="10"/>
  </si>
  <si>
    <t>一般職員</t>
    <rPh sb="0" eb="2">
      <t>イッパン</t>
    </rPh>
    <rPh sb="2" eb="4">
      <t>ショクイン</t>
    </rPh>
    <phoneticPr fontId="10"/>
  </si>
  <si>
    <t>係長・次席</t>
    <rPh sb="0" eb="2">
      <t>カカリチョウ</t>
    </rPh>
    <rPh sb="3" eb="5">
      <t>ジセキ</t>
    </rPh>
    <phoneticPr fontId="10"/>
  </si>
  <si>
    <t>主事</t>
    <rPh sb="0" eb="2">
      <t>シュジ</t>
    </rPh>
    <phoneticPr fontId="10"/>
  </si>
  <si>
    <t>副参事</t>
    <rPh sb="0" eb="3">
      <t>フクサンジ</t>
    </rPh>
    <phoneticPr fontId="10"/>
  </si>
  <si>
    <t>参事</t>
    <rPh sb="0" eb="2">
      <t>サンジ</t>
    </rPh>
    <phoneticPr fontId="10"/>
  </si>
  <si>
    <t>(イ)　職　層　別</t>
    <rPh sb="4" eb="5">
      <t>ショク</t>
    </rPh>
    <rPh sb="6" eb="7">
      <t>ソウ</t>
    </rPh>
    <rPh sb="8" eb="9">
      <t>ベツ</t>
    </rPh>
    <phoneticPr fontId="10"/>
  </si>
  <si>
    <t>環境清掃費</t>
    <rPh sb="0" eb="2">
      <t>カンキョウ</t>
    </rPh>
    <rPh sb="2" eb="4">
      <t>セイソウ</t>
    </rPh>
    <rPh sb="4" eb="5">
      <t>ヒ</t>
    </rPh>
    <phoneticPr fontId="10"/>
  </si>
  <si>
    <t>練馬区議会
民 主 党 ・
無所属クラブ</t>
    <rPh sb="0" eb="3">
      <t>ネリマク</t>
    </rPh>
    <rPh sb="3" eb="5">
      <t>ギカイ</t>
    </rPh>
    <rPh sb="6" eb="7">
      <t>ミン</t>
    </rPh>
    <rPh sb="8" eb="9">
      <t>オモ</t>
    </rPh>
    <rPh sb="10" eb="11">
      <t>トウ</t>
    </rPh>
    <rPh sb="14" eb="17">
      <t>ムショゾク</t>
    </rPh>
    <phoneticPr fontId="10"/>
  </si>
  <si>
    <t>性　別</t>
    <rPh sb="0" eb="1">
      <t>セイ</t>
    </rPh>
    <rPh sb="2" eb="3">
      <t>ベツ</t>
    </rPh>
    <phoneticPr fontId="10"/>
  </si>
  <si>
    <r>
      <rPr>
        <sz val="7.8"/>
        <rFont val="ＭＳ 明朝"/>
        <family val="1"/>
        <charset val="128"/>
      </rPr>
      <t>オンブズマン</t>
    </r>
    <r>
      <rPr>
        <sz val="9"/>
        <rFont val="ＭＳ 明朝"/>
        <family val="1"/>
        <charset val="128"/>
      </rPr>
      <t xml:space="preserve">
練　　馬</t>
    </r>
    <phoneticPr fontId="10"/>
  </si>
  <si>
    <t>15日</t>
    <phoneticPr fontId="10"/>
  </si>
  <si>
    <t>3日</t>
    <phoneticPr fontId="10"/>
  </si>
  <si>
    <t>28日</t>
    <phoneticPr fontId="10"/>
  </si>
  <si>
    <t>6日</t>
    <phoneticPr fontId="10"/>
  </si>
  <si>
    <t>16日</t>
    <phoneticPr fontId="10"/>
  </si>
  <si>
    <t>29日</t>
    <phoneticPr fontId="10"/>
  </si>
  <si>
    <t>13日</t>
    <phoneticPr fontId="10"/>
  </si>
  <si>
    <t>「その他の会議」とは、全員協議会、幹事長会、世話人会、代表者会、広報・図書委員会をいう。</t>
    <rPh sb="3" eb="4">
      <t>タ</t>
    </rPh>
    <rPh sb="5" eb="7">
      <t>カイギ</t>
    </rPh>
    <rPh sb="11" eb="13">
      <t>ゼンイン</t>
    </rPh>
    <rPh sb="13" eb="16">
      <t>キョウギカイ</t>
    </rPh>
    <rPh sb="17" eb="20">
      <t>カンジチョウ</t>
    </rPh>
    <rPh sb="20" eb="21">
      <t>カイ</t>
    </rPh>
    <rPh sb="22" eb="24">
      <t>セワ</t>
    </rPh>
    <rPh sb="24" eb="25">
      <t>ニン</t>
    </rPh>
    <rPh sb="25" eb="26">
      <t>カイ</t>
    </rPh>
    <rPh sb="27" eb="30">
      <t>ダイヒョウシャ</t>
    </rPh>
    <rPh sb="30" eb="31">
      <t>カイ</t>
    </rPh>
    <rPh sb="32" eb="34">
      <t>コウホウ</t>
    </rPh>
    <rPh sb="35" eb="37">
      <t>トショ</t>
    </rPh>
    <rPh sb="37" eb="40">
      <t>イインカイ</t>
    </rPh>
    <phoneticPr fontId="10"/>
  </si>
  <si>
    <t>平成</t>
    <rPh sb="0" eb="1">
      <t>ヒラ</t>
    </rPh>
    <rPh sb="1" eb="2">
      <t>シゲル</t>
    </rPh>
    <phoneticPr fontId="10"/>
  </si>
  <si>
    <t>年度</t>
    <rPh sb="0" eb="1">
      <t>トシ</t>
    </rPh>
    <rPh sb="1" eb="2">
      <t>ド</t>
    </rPh>
    <phoneticPr fontId="10"/>
  </si>
  <si>
    <t>用地会計</t>
    <rPh sb="0" eb="2">
      <t>ヨウチ</t>
    </rPh>
    <rPh sb="2" eb="4">
      <t>カイケイ</t>
    </rPh>
    <phoneticPr fontId="10"/>
  </si>
  <si>
    <t>用地会計は平成20年度、老人医療会計は平成22年度、学校給食会計は平成23年度に廃止されている。</t>
    <rPh sb="0" eb="2">
      <t>ヨウチ</t>
    </rPh>
    <rPh sb="2" eb="4">
      <t>カイケイ</t>
    </rPh>
    <rPh sb="5" eb="7">
      <t>ヘイセイ</t>
    </rPh>
    <rPh sb="9" eb="11">
      <t>ネンド</t>
    </rPh>
    <rPh sb="12" eb="14">
      <t>ロウジン</t>
    </rPh>
    <rPh sb="14" eb="16">
      <t>イリョウ</t>
    </rPh>
    <rPh sb="16" eb="18">
      <t>カイケイ</t>
    </rPh>
    <rPh sb="19" eb="21">
      <t>ヘイセイ</t>
    </rPh>
    <rPh sb="23" eb="25">
      <t>ネンド</t>
    </rPh>
    <rPh sb="26" eb="28">
      <t>ガッコウ</t>
    </rPh>
    <rPh sb="28" eb="30">
      <t>キュウショク</t>
    </rPh>
    <rPh sb="30" eb="32">
      <t>カイケイ</t>
    </rPh>
    <rPh sb="33" eb="35">
      <t>ヘイセイ</t>
    </rPh>
    <rPh sb="37" eb="39">
      <t>ネンド</t>
    </rPh>
    <rPh sb="40" eb="42">
      <t>ハイシ</t>
    </rPh>
    <phoneticPr fontId="10"/>
  </si>
  <si>
    <t>後期高齢者医療会計は平成20年度に新設された。</t>
    <rPh sb="0" eb="2">
      <t>コウキ</t>
    </rPh>
    <rPh sb="2" eb="5">
      <t>コウレイシャ</t>
    </rPh>
    <rPh sb="5" eb="7">
      <t>イリョウ</t>
    </rPh>
    <rPh sb="7" eb="9">
      <t>カイケイ</t>
    </rPh>
    <rPh sb="10" eb="12">
      <t>ヘイセイ</t>
    </rPh>
    <rPh sb="14" eb="16">
      <t>ネンド</t>
    </rPh>
    <rPh sb="17" eb="19">
      <t>シンセツ</t>
    </rPh>
    <phoneticPr fontId="10"/>
  </si>
  <si>
    <t>構成比</t>
    <rPh sb="0" eb="3">
      <t>コウセイヒ</t>
    </rPh>
    <phoneticPr fontId="10"/>
  </si>
  <si>
    <t>平成19年４月22日</t>
    <rPh sb="0" eb="2">
      <t>ヘイセイ</t>
    </rPh>
    <rPh sb="4" eb="5">
      <t>ネン</t>
    </rPh>
    <rPh sb="6" eb="7">
      <t>ガツ</t>
    </rPh>
    <rPh sb="9" eb="10">
      <t>ヒ</t>
    </rPh>
    <phoneticPr fontId="24"/>
  </si>
  <si>
    <t>平成26年４月20日</t>
    <rPh sb="0" eb="2">
      <t>ヘイセイ</t>
    </rPh>
    <rPh sb="4" eb="5">
      <t>ネン</t>
    </rPh>
    <rPh sb="6" eb="7">
      <t>ガツ</t>
    </rPh>
    <rPh sb="9" eb="10">
      <t>ヒ</t>
    </rPh>
    <phoneticPr fontId="24"/>
  </si>
  <si>
    <t>表57　予　算　額　(当　初)　の　推　移</t>
    <rPh sb="0" eb="1">
      <t>ヒョウ</t>
    </rPh>
    <rPh sb="4" eb="5">
      <t>ヨ</t>
    </rPh>
    <rPh sb="6" eb="7">
      <t>サン</t>
    </rPh>
    <rPh sb="8" eb="9">
      <t>ガク</t>
    </rPh>
    <rPh sb="11" eb="12">
      <t>トウ</t>
    </rPh>
    <rPh sb="13" eb="14">
      <t>ハツ</t>
    </rPh>
    <rPh sb="18" eb="19">
      <t>スイ</t>
    </rPh>
    <rPh sb="20" eb="21">
      <t>ワタル</t>
    </rPh>
    <phoneticPr fontId="10"/>
  </si>
  <si>
    <t>表58　一　般　会　計　当　初　予　算　額　の　推　移</t>
    <rPh sb="0" eb="1">
      <t>ヒョウ</t>
    </rPh>
    <rPh sb="4" eb="5">
      <t>イチ</t>
    </rPh>
    <rPh sb="6" eb="7">
      <t>ハン</t>
    </rPh>
    <rPh sb="12" eb="13">
      <t>トウ</t>
    </rPh>
    <rPh sb="14" eb="15">
      <t>ハツ</t>
    </rPh>
    <rPh sb="16" eb="17">
      <t>ヨ</t>
    </rPh>
    <rPh sb="24" eb="25">
      <t>スイ</t>
    </rPh>
    <rPh sb="26" eb="27">
      <t>ワタル</t>
    </rPh>
    <phoneticPr fontId="10"/>
  </si>
  <si>
    <t>表59　特 別 会 計 当 初 予 算 額 の 推 移</t>
    <rPh sb="0" eb="1">
      <t>ヒョウ</t>
    </rPh>
    <rPh sb="4" eb="5">
      <t>トク</t>
    </rPh>
    <rPh sb="6" eb="7">
      <t>ベツ</t>
    </rPh>
    <rPh sb="8" eb="9">
      <t>カイ</t>
    </rPh>
    <rPh sb="10" eb="11">
      <t>ケイ</t>
    </rPh>
    <rPh sb="12" eb="13">
      <t>トウ</t>
    </rPh>
    <rPh sb="14" eb="15">
      <t>ハツ</t>
    </rPh>
    <rPh sb="16" eb="17">
      <t>ヨ</t>
    </rPh>
    <rPh sb="18" eb="19">
      <t>サン</t>
    </rPh>
    <rPh sb="20" eb="21">
      <t>ガク</t>
    </rPh>
    <rPh sb="24" eb="25">
      <t>スイ</t>
    </rPh>
    <rPh sb="26" eb="27">
      <t>ワタル</t>
    </rPh>
    <phoneticPr fontId="10"/>
  </si>
  <si>
    <t>表60　一　般　会　計　決　算　額　の　推　移</t>
    <rPh sb="12" eb="13">
      <t>ケツ</t>
    </rPh>
    <phoneticPr fontId="10"/>
  </si>
  <si>
    <t>表61　特　別　会　計　決　算　額　の　推　移</t>
    <rPh sb="4" eb="5">
      <t>トク</t>
    </rPh>
    <rPh sb="6" eb="7">
      <t>ベツ</t>
    </rPh>
    <rPh sb="12" eb="13">
      <t>ケツ</t>
    </rPh>
    <phoneticPr fontId="10"/>
  </si>
  <si>
    <t>表64　財 政 指 標 の 推 移</t>
    <rPh sb="0" eb="1">
      <t>ヒョウ</t>
    </rPh>
    <rPh sb="4" eb="5">
      <t>ザイ</t>
    </rPh>
    <rPh sb="6" eb="7">
      <t>セイ</t>
    </rPh>
    <rPh sb="8" eb="9">
      <t>ユビ</t>
    </rPh>
    <rPh sb="10" eb="11">
      <t>シルベ</t>
    </rPh>
    <rPh sb="14" eb="15">
      <t>スイ</t>
    </rPh>
    <rPh sb="16" eb="17">
      <t>ワタル</t>
    </rPh>
    <phoneticPr fontId="10"/>
  </si>
  <si>
    <t>表65　区　　有　　財　　産</t>
    <rPh sb="0" eb="1">
      <t>ヒョウ</t>
    </rPh>
    <rPh sb="4" eb="5">
      <t>ク</t>
    </rPh>
    <rPh sb="7" eb="8">
      <t>ユウ</t>
    </rPh>
    <rPh sb="10" eb="11">
      <t>ザイ</t>
    </rPh>
    <rPh sb="13" eb="14">
      <t>サン</t>
    </rPh>
    <phoneticPr fontId="10"/>
  </si>
  <si>
    <t>表66　特 別 区 税 調 定 額 お よ び 収 入 額</t>
    <rPh sb="4" eb="5">
      <t>トク</t>
    </rPh>
    <rPh sb="6" eb="7">
      <t>ベツ</t>
    </rPh>
    <rPh sb="8" eb="9">
      <t>ク</t>
    </rPh>
    <rPh sb="10" eb="11">
      <t>ゼイ</t>
    </rPh>
    <rPh sb="12" eb="13">
      <t>チョウ</t>
    </rPh>
    <rPh sb="14" eb="15">
      <t>サダム</t>
    </rPh>
    <rPh sb="16" eb="17">
      <t>ガク</t>
    </rPh>
    <rPh sb="24" eb="25">
      <t>オサム</t>
    </rPh>
    <rPh sb="26" eb="27">
      <t>イ</t>
    </rPh>
    <rPh sb="28" eb="29">
      <t>ガク</t>
    </rPh>
    <phoneticPr fontId="10"/>
  </si>
  <si>
    <t>表67　税 目 別 特 別 区 税 調 定 額 お よ び 収 入 額</t>
    <rPh sb="4" eb="5">
      <t>ゼイ</t>
    </rPh>
    <rPh sb="6" eb="7">
      <t>メ</t>
    </rPh>
    <rPh sb="8" eb="9">
      <t>ベツ</t>
    </rPh>
    <rPh sb="10" eb="11">
      <t>トク</t>
    </rPh>
    <rPh sb="12" eb="13">
      <t>ベツ</t>
    </rPh>
    <rPh sb="14" eb="15">
      <t>ク</t>
    </rPh>
    <rPh sb="16" eb="17">
      <t>ゼイ</t>
    </rPh>
    <rPh sb="18" eb="19">
      <t>チョウ</t>
    </rPh>
    <rPh sb="20" eb="21">
      <t>サダム</t>
    </rPh>
    <rPh sb="22" eb="23">
      <t>ガク</t>
    </rPh>
    <rPh sb="30" eb="31">
      <t>オサム</t>
    </rPh>
    <rPh sb="32" eb="33">
      <t>イ</t>
    </rPh>
    <rPh sb="34" eb="35">
      <t>ガク</t>
    </rPh>
    <phoneticPr fontId="10"/>
  </si>
  <si>
    <t>表68　課 税 標 準 額 段 階 別 特 別 区 民 税 額</t>
    <rPh sb="4" eb="5">
      <t>カ</t>
    </rPh>
    <rPh sb="6" eb="7">
      <t>ゼイ</t>
    </rPh>
    <rPh sb="8" eb="9">
      <t>シルベ</t>
    </rPh>
    <rPh sb="10" eb="11">
      <t>ジュン</t>
    </rPh>
    <rPh sb="12" eb="13">
      <t>ガク</t>
    </rPh>
    <rPh sb="14" eb="15">
      <t>ダン</t>
    </rPh>
    <rPh sb="16" eb="17">
      <t>カイ</t>
    </rPh>
    <rPh sb="18" eb="19">
      <t>ベツ</t>
    </rPh>
    <rPh sb="20" eb="21">
      <t>トク</t>
    </rPh>
    <rPh sb="22" eb="23">
      <t>ベツ</t>
    </rPh>
    <rPh sb="24" eb="25">
      <t>ク</t>
    </rPh>
    <rPh sb="26" eb="27">
      <t>タミ</t>
    </rPh>
    <rPh sb="28" eb="29">
      <t>ゼイ</t>
    </rPh>
    <rPh sb="30" eb="31">
      <t>ガク</t>
    </rPh>
    <phoneticPr fontId="10"/>
  </si>
  <si>
    <t>表69　税 目 別 都 税 調 定 額 お よ び 収 入 額</t>
    <rPh sb="4" eb="5">
      <t>ゼイ</t>
    </rPh>
    <rPh sb="6" eb="7">
      <t>メ</t>
    </rPh>
    <rPh sb="8" eb="9">
      <t>ベツ</t>
    </rPh>
    <rPh sb="10" eb="11">
      <t>ト</t>
    </rPh>
    <rPh sb="12" eb="13">
      <t>ゼイ</t>
    </rPh>
    <rPh sb="14" eb="15">
      <t>チョウ</t>
    </rPh>
    <rPh sb="16" eb="17">
      <t>サダム</t>
    </rPh>
    <rPh sb="18" eb="19">
      <t>ガク</t>
    </rPh>
    <rPh sb="26" eb="27">
      <t>オサム</t>
    </rPh>
    <rPh sb="28" eb="29">
      <t>イ</t>
    </rPh>
    <rPh sb="30" eb="31">
      <t>ガク</t>
    </rPh>
    <phoneticPr fontId="10"/>
  </si>
  <si>
    <t>表70　税 目 別 国 税 徴 収 決 定 済 額 お よ び 収 納 済 額</t>
    <rPh sb="4" eb="5">
      <t>ゼイ</t>
    </rPh>
    <rPh sb="6" eb="7">
      <t>メ</t>
    </rPh>
    <rPh sb="8" eb="9">
      <t>ベツ</t>
    </rPh>
    <rPh sb="10" eb="11">
      <t>クニ</t>
    </rPh>
    <rPh sb="12" eb="13">
      <t>ゼイ</t>
    </rPh>
    <rPh sb="14" eb="15">
      <t>チョウ</t>
    </rPh>
    <rPh sb="16" eb="17">
      <t>オサム</t>
    </rPh>
    <rPh sb="18" eb="19">
      <t>ケッ</t>
    </rPh>
    <rPh sb="20" eb="21">
      <t>サダム</t>
    </rPh>
    <rPh sb="22" eb="23">
      <t>ズ</t>
    </rPh>
    <rPh sb="24" eb="25">
      <t>ガク</t>
    </rPh>
    <rPh sb="32" eb="33">
      <t>オサム</t>
    </rPh>
    <rPh sb="34" eb="35">
      <t>オサム</t>
    </rPh>
    <rPh sb="36" eb="37">
      <t>スミ</t>
    </rPh>
    <rPh sb="38" eb="39">
      <t>ガク</t>
    </rPh>
    <phoneticPr fontId="10"/>
  </si>
  <si>
    <t>表71　公　　示</t>
    <rPh sb="4" eb="5">
      <t>コウ</t>
    </rPh>
    <rPh sb="7" eb="8">
      <t>ジ</t>
    </rPh>
    <phoneticPr fontId="10"/>
  </si>
  <si>
    <t>表72　選　挙　人　名　簿　登　録　者　数</t>
    <rPh sb="4" eb="5">
      <t>セン</t>
    </rPh>
    <rPh sb="6" eb="7">
      <t>コゾル</t>
    </rPh>
    <rPh sb="8" eb="9">
      <t>ニン</t>
    </rPh>
    <rPh sb="10" eb="11">
      <t>メイ</t>
    </rPh>
    <rPh sb="12" eb="13">
      <t>ボ</t>
    </rPh>
    <rPh sb="14" eb="15">
      <t>ノボル</t>
    </rPh>
    <rPh sb="16" eb="17">
      <t>ロク</t>
    </rPh>
    <rPh sb="18" eb="19">
      <t>シャ</t>
    </rPh>
    <rPh sb="20" eb="21">
      <t>スウ</t>
    </rPh>
    <phoneticPr fontId="10"/>
  </si>
  <si>
    <t>表73　選　挙　・　党　派　別　得　票　率</t>
    <rPh sb="4" eb="5">
      <t>セン</t>
    </rPh>
    <rPh sb="6" eb="7">
      <t>コゾル</t>
    </rPh>
    <rPh sb="10" eb="11">
      <t>トウ</t>
    </rPh>
    <rPh sb="12" eb="13">
      <t>ハ</t>
    </rPh>
    <rPh sb="14" eb="15">
      <t>ベツ</t>
    </rPh>
    <rPh sb="16" eb="17">
      <t>エ</t>
    </rPh>
    <rPh sb="18" eb="19">
      <t>ヒョウ</t>
    </rPh>
    <rPh sb="20" eb="21">
      <t>リツ</t>
    </rPh>
    <phoneticPr fontId="10"/>
  </si>
  <si>
    <t>表74　選　挙　別　投　票　・　開　票　状　況</t>
    <rPh sb="4" eb="5">
      <t>セン</t>
    </rPh>
    <rPh sb="6" eb="7">
      <t>コゾル</t>
    </rPh>
    <rPh sb="8" eb="9">
      <t>ベツ</t>
    </rPh>
    <rPh sb="10" eb="11">
      <t>トウ</t>
    </rPh>
    <rPh sb="12" eb="13">
      <t>ヒョウ</t>
    </rPh>
    <rPh sb="16" eb="17">
      <t>カイ</t>
    </rPh>
    <rPh sb="18" eb="19">
      <t>ヒョウ</t>
    </rPh>
    <rPh sb="20" eb="21">
      <t>ジョウ</t>
    </rPh>
    <rPh sb="22" eb="23">
      <t>キョウ</t>
    </rPh>
    <phoneticPr fontId="10"/>
  </si>
  <si>
    <t>表75　区　　議　　会</t>
    <rPh sb="4" eb="5">
      <t>ク</t>
    </rPh>
    <rPh sb="7" eb="8">
      <t>ギ</t>
    </rPh>
    <rPh sb="10" eb="11">
      <t>カイ</t>
    </rPh>
    <phoneticPr fontId="10"/>
  </si>
  <si>
    <t>表76　情　報　公　開　制　度　運　用　状　況</t>
    <rPh sb="4" eb="5">
      <t>ジョウ</t>
    </rPh>
    <rPh sb="6" eb="7">
      <t>ホウ</t>
    </rPh>
    <rPh sb="8" eb="9">
      <t>コウ</t>
    </rPh>
    <rPh sb="10" eb="11">
      <t>カイ</t>
    </rPh>
    <rPh sb="12" eb="13">
      <t>セイ</t>
    </rPh>
    <rPh sb="14" eb="15">
      <t>ド</t>
    </rPh>
    <rPh sb="16" eb="17">
      <t>ウン</t>
    </rPh>
    <rPh sb="18" eb="19">
      <t>ヨウ</t>
    </rPh>
    <rPh sb="20" eb="21">
      <t>ジョウ</t>
    </rPh>
    <rPh sb="22" eb="23">
      <t>キョウ</t>
    </rPh>
    <phoneticPr fontId="10"/>
  </si>
  <si>
    <t>表77　個　人　情　報　保　護　制　度　運　用　状　況</t>
    <rPh sb="4" eb="5">
      <t>コ</t>
    </rPh>
    <rPh sb="6" eb="7">
      <t>ニン</t>
    </rPh>
    <rPh sb="8" eb="9">
      <t>ジョウ</t>
    </rPh>
    <rPh sb="10" eb="11">
      <t>ホウ</t>
    </rPh>
    <rPh sb="12" eb="13">
      <t>タモツ</t>
    </rPh>
    <rPh sb="14" eb="15">
      <t>マモル</t>
    </rPh>
    <rPh sb="16" eb="17">
      <t>セイ</t>
    </rPh>
    <rPh sb="18" eb="19">
      <t>ド</t>
    </rPh>
    <rPh sb="20" eb="21">
      <t>ウン</t>
    </rPh>
    <rPh sb="22" eb="23">
      <t>ヨウ</t>
    </rPh>
    <rPh sb="24" eb="25">
      <t>ジョウ</t>
    </rPh>
    <rPh sb="26" eb="27">
      <t>キョウ</t>
    </rPh>
    <phoneticPr fontId="10"/>
  </si>
  <si>
    <t>表78　区　民　情　報　ひ　ろ　ば　利　用　状　況</t>
    <rPh sb="4" eb="5">
      <t>ク</t>
    </rPh>
    <rPh sb="6" eb="7">
      <t>タミ</t>
    </rPh>
    <rPh sb="8" eb="9">
      <t>ジョウ</t>
    </rPh>
    <rPh sb="10" eb="11">
      <t>ホウ</t>
    </rPh>
    <rPh sb="18" eb="19">
      <t>リ</t>
    </rPh>
    <rPh sb="20" eb="21">
      <t>ヨウ</t>
    </rPh>
    <rPh sb="22" eb="23">
      <t>ジョウ</t>
    </rPh>
    <rPh sb="24" eb="25">
      <t>キョウ</t>
    </rPh>
    <phoneticPr fontId="10"/>
  </si>
  <si>
    <t>表79　職　　員　　数</t>
    <rPh sb="0" eb="1">
      <t>ヒョウ</t>
    </rPh>
    <rPh sb="4" eb="5">
      <t>ショク</t>
    </rPh>
    <rPh sb="7" eb="8">
      <t>イン</t>
    </rPh>
    <rPh sb="10" eb="11">
      <t>スウ</t>
    </rPh>
    <phoneticPr fontId="10"/>
  </si>
  <si>
    <t>図24　予　算　額　(当　初)　の　推　移  【表57関連】</t>
    <rPh sb="0" eb="1">
      <t>ズ</t>
    </rPh>
    <rPh sb="4" eb="5">
      <t>ヨ</t>
    </rPh>
    <rPh sb="6" eb="7">
      <t>サン</t>
    </rPh>
    <rPh sb="8" eb="9">
      <t>ガク</t>
    </rPh>
    <rPh sb="11" eb="12">
      <t>トウ</t>
    </rPh>
    <rPh sb="13" eb="14">
      <t>ハツ</t>
    </rPh>
    <rPh sb="18" eb="19">
      <t>スイ</t>
    </rPh>
    <rPh sb="20" eb="21">
      <t>ワタル</t>
    </rPh>
    <rPh sb="24" eb="25">
      <t>ヒョウ</t>
    </rPh>
    <rPh sb="27" eb="28">
      <t>セキ</t>
    </rPh>
    <rPh sb="28" eb="29">
      <t>レン</t>
    </rPh>
    <phoneticPr fontId="10"/>
  </si>
  <si>
    <t>図25　一 般 会 計 当 初 予 算 額 の 推 移 (歳 入) 【表58関連】</t>
    <rPh sb="0" eb="1">
      <t>ズ</t>
    </rPh>
    <rPh sb="4" eb="5">
      <t>イチ</t>
    </rPh>
    <rPh sb="6" eb="7">
      <t>ハン</t>
    </rPh>
    <rPh sb="12" eb="13">
      <t>トウ</t>
    </rPh>
    <rPh sb="14" eb="15">
      <t>ハツ</t>
    </rPh>
    <rPh sb="16" eb="17">
      <t>ヨ</t>
    </rPh>
    <rPh sb="24" eb="25">
      <t>スイ</t>
    </rPh>
    <rPh sb="26" eb="27">
      <t>ワタル</t>
    </rPh>
    <rPh sb="29" eb="30">
      <t>サイ</t>
    </rPh>
    <rPh sb="31" eb="32">
      <t>ニュウ</t>
    </rPh>
    <rPh sb="35" eb="36">
      <t>ヒョウ</t>
    </rPh>
    <rPh sb="38" eb="40">
      <t>カンレン</t>
    </rPh>
    <phoneticPr fontId="10"/>
  </si>
  <si>
    <t>図26　一 般 会 計 当 初 予 算 額 の 推 移 (歳 出) 【表58関連】</t>
    <rPh sb="0" eb="1">
      <t>ズ</t>
    </rPh>
    <rPh sb="4" eb="5">
      <t>イチ</t>
    </rPh>
    <rPh sb="6" eb="7">
      <t>ハン</t>
    </rPh>
    <rPh sb="12" eb="13">
      <t>トウ</t>
    </rPh>
    <rPh sb="14" eb="15">
      <t>ハツ</t>
    </rPh>
    <rPh sb="16" eb="17">
      <t>ヨ</t>
    </rPh>
    <rPh sb="29" eb="30">
      <t>サイ</t>
    </rPh>
    <rPh sb="31" eb="32">
      <t>デ</t>
    </rPh>
    <rPh sb="35" eb="36">
      <t>ヒョウ</t>
    </rPh>
    <rPh sb="38" eb="40">
      <t>カンレン</t>
    </rPh>
    <phoneticPr fontId="10"/>
  </si>
  <si>
    <t>図27　一 般 会 計 決 算 額 の 推 移 (歳 入) 【表60関連】</t>
    <rPh sb="12" eb="13">
      <t>ケツ</t>
    </rPh>
    <phoneticPr fontId="10"/>
  </si>
  <si>
    <t>図28　一 般 会 計 決 算 額 の 推 移 (歳 出) 【表60関連】</t>
    <rPh sb="12" eb="13">
      <t>ケツ</t>
    </rPh>
    <rPh sb="27" eb="28">
      <t>デ</t>
    </rPh>
    <phoneticPr fontId="10"/>
  </si>
  <si>
    <t>図31　投　票　率　の　推　移　【表74関連】</t>
    <rPh sb="0" eb="1">
      <t>ズ</t>
    </rPh>
    <rPh sb="4" eb="5">
      <t>トウ</t>
    </rPh>
    <rPh sb="6" eb="7">
      <t>ヒョウ</t>
    </rPh>
    <rPh sb="8" eb="9">
      <t>リツ</t>
    </rPh>
    <rPh sb="12" eb="13">
      <t>スイ</t>
    </rPh>
    <rPh sb="14" eb="15">
      <t>ワタル</t>
    </rPh>
    <rPh sb="17" eb="18">
      <t>ヒョウ</t>
    </rPh>
    <rPh sb="20" eb="22">
      <t>カンレン</t>
    </rPh>
    <phoneticPr fontId="10"/>
  </si>
  <si>
    <t>図32　職　員　数　の　推　移　【表79関連】</t>
    <rPh sb="0" eb="1">
      <t>ズ</t>
    </rPh>
    <rPh sb="4" eb="5">
      <t>ショク</t>
    </rPh>
    <rPh sb="6" eb="7">
      <t>イン</t>
    </rPh>
    <rPh sb="8" eb="9">
      <t>カズ</t>
    </rPh>
    <rPh sb="12" eb="13">
      <t>スイ</t>
    </rPh>
    <rPh sb="14" eb="15">
      <t>ワタル</t>
    </rPh>
    <rPh sb="17" eb="18">
      <t>ヒョウ</t>
    </rPh>
    <rPh sb="20" eb="22">
      <t>カンレン</t>
    </rPh>
    <phoneticPr fontId="10"/>
  </si>
  <si>
    <t>生活の党　　　　　　　　　　　　　　　　　　　　　　　　　　　　　　　　　　　　　　　　　　　　　　　　　　　　　　　　　　　　　　　　　　　　　　　　　　　　　　　　　　　　　　　　　　　　  
（日本未来の党）</t>
    <rPh sb="0" eb="2">
      <t>セイカツ</t>
    </rPh>
    <rPh sb="3" eb="4">
      <t>トウ</t>
    </rPh>
    <rPh sb="100" eb="102">
      <t>ニホン</t>
    </rPh>
    <rPh sb="102" eb="104">
      <t>ミライ</t>
    </rPh>
    <rPh sb="105" eb="106">
      <t>トウ</t>
    </rPh>
    <phoneticPr fontId="10"/>
  </si>
  <si>
    <t>平成26年12月14日</t>
    <rPh sb="0" eb="2">
      <t>ヘイセイ</t>
    </rPh>
    <rPh sb="4" eb="5">
      <t>ネン</t>
    </rPh>
    <rPh sb="7" eb="8">
      <t>ガツ</t>
    </rPh>
    <rPh sb="10" eb="11">
      <t>ニチ</t>
    </rPh>
    <phoneticPr fontId="10"/>
  </si>
  <si>
    <t>練馬区議会
無 所 属</t>
    <rPh sb="0" eb="3">
      <t>ネリマク</t>
    </rPh>
    <rPh sb="3" eb="5">
      <t>ギカイ</t>
    </rPh>
    <rPh sb="6" eb="7">
      <t>ム</t>
    </rPh>
    <rPh sb="8" eb="9">
      <t>ジョ</t>
    </rPh>
    <rPh sb="10" eb="11">
      <t>ゾク</t>
    </rPh>
    <phoneticPr fontId="10"/>
  </si>
  <si>
    <t>維新の党　　　　　　　　　　　　　　　　　　　　　　　　　　　　　　　　　　　　　　　　　　　　　　　　　　　　　　　　　　　　　　　　　　　　　　　　　　　　　　　　　　　　　　　　　　　　  
（日本維新の会）</t>
    <rPh sb="0" eb="2">
      <t>イシン</t>
    </rPh>
    <rPh sb="3" eb="4">
      <t>トウ</t>
    </rPh>
    <rPh sb="100" eb="102">
      <t>ニホン</t>
    </rPh>
    <rPh sb="102" eb="104">
      <t>イシン</t>
    </rPh>
    <rPh sb="105" eb="106">
      <t>カイ</t>
    </rPh>
    <phoneticPr fontId="10"/>
  </si>
  <si>
    <t>平成26年４月20日</t>
    <rPh sb="0" eb="2">
      <t>ヘイセイ</t>
    </rPh>
    <rPh sb="4" eb="5">
      <t>ネン</t>
    </rPh>
    <rPh sb="6" eb="7">
      <t>ガツ</t>
    </rPh>
    <rPh sb="9" eb="10">
      <t>ニチ</t>
    </rPh>
    <phoneticPr fontId="10"/>
  </si>
  <si>
    <t>平成26年２月９日</t>
    <rPh sb="0" eb="2">
      <t>ヘイセイ</t>
    </rPh>
    <rPh sb="4" eb="5">
      <t>ネン</t>
    </rPh>
    <rPh sb="6" eb="7">
      <t>ガツ</t>
    </rPh>
    <rPh sb="8" eb="9">
      <t>ニチ</t>
    </rPh>
    <phoneticPr fontId="10"/>
  </si>
  <si>
    <t>区長・区議選および区長･区議補欠選は区長選、衆院選（・都知事選）は衆院選（小選挙区）、参院選は東京都選出の投票率である。</t>
    <rPh sb="0" eb="2">
      <t>クチョウ</t>
    </rPh>
    <rPh sb="3" eb="5">
      <t>クギ</t>
    </rPh>
    <rPh sb="5" eb="6">
      <t>セン</t>
    </rPh>
    <rPh sb="9" eb="11">
      <t>クチョウ</t>
    </rPh>
    <rPh sb="12" eb="14">
      <t>クギ</t>
    </rPh>
    <rPh sb="14" eb="17">
      <t>ホケツセン</t>
    </rPh>
    <rPh sb="18" eb="21">
      <t>クチョウセン</t>
    </rPh>
    <rPh sb="22" eb="25">
      <t>シュウインセン</t>
    </rPh>
    <rPh sb="27" eb="28">
      <t>ト</t>
    </rPh>
    <rPh sb="28" eb="31">
      <t>チジセン</t>
    </rPh>
    <rPh sb="33" eb="36">
      <t>シュウインセン</t>
    </rPh>
    <rPh sb="37" eb="41">
      <t>ショウセンキョク</t>
    </rPh>
    <rPh sb="43" eb="46">
      <t>サンインセン</t>
    </rPh>
    <rPh sb="47" eb="50">
      <t>トウキョウト</t>
    </rPh>
    <rPh sb="50" eb="52">
      <t>センシュツ</t>
    </rPh>
    <rPh sb="53" eb="55">
      <t>トウヒョウ</t>
    </rPh>
    <rPh sb="55" eb="56">
      <t>リツ</t>
    </rPh>
    <phoneticPr fontId="10"/>
  </si>
  <si>
    <t>：</t>
  </si>
  <si>
    <t>予算科目が存在しないものは「－」として表記した。</t>
    <rPh sb="0" eb="2">
      <t>ヨサン</t>
    </rPh>
    <rPh sb="2" eb="4">
      <t>カモク</t>
    </rPh>
    <rPh sb="5" eb="7">
      <t>ソンザイ</t>
    </rPh>
    <rPh sb="19" eb="21">
      <t>ヒョウキ</t>
    </rPh>
    <phoneticPr fontId="24"/>
  </si>
  <si>
    <t>（1）</t>
  </si>
  <si>
    <t>財務書類上の金額である。出納整理期間中の積立、繰入を含めた額であるため、表65の数値（年度末残高）とは異なる。</t>
    <rPh sb="0" eb="2">
      <t>ザイム</t>
    </rPh>
    <rPh sb="2" eb="4">
      <t>ショルイ</t>
    </rPh>
    <rPh sb="4" eb="5">
      <t>ジョウ</t>
    </rPh>
    <rPh sb="6" eb="8">
      <t>キンガク</t>
    </rPh>
    <rPh sb="12" eb="14">
      <t>スイトウ</t>
    </rPh>
    <rPh sb="14" eb="16">
      <t>セイリ</t>
    </rPh>
    <rPh sb="16" eb="19">
      <t>キカンチュウ</t>
    </rPh>
    <rPh sb="20" eb="22">
      <t>ツミタテ</t>
    </rPh>
    <rPh sb="23" eb="25">
      <t>クリイレ</t>
    </rPh>
    <rPh sb="26" eb="27">
      <t>フク</t>
    </rPh>
    <rPh sb="29" eb="30">
      <t>ガク</t>
    </rPh>
    <rPh sb="36" eb="37">
      <t>ヒョウ</t>
    </rPh>
    <rPh sb="40" eb="42">
      <t>スウチ</t>
    </rPh>
    <rPh sb="43" eb="46">
      <t>ネンドマツ</t>
    </rPh>
    <rPh sb="46" eb="48">
      <t>ザンダカ</t>
    </rPh>
    <rPh sb="51" eb="52">
      <t>コト</t>
    </rPh>
    <phoneticPr fontId="24"/>
  </si>
  <si>
    <t>雑所得」である。</t>
    <rPh sb="0" eb="3">
      <t>ザツショトク</t>
    </rPh>
    <phoneticPr fontId="10"/>
  </si>
  <si>
    <t>分離課税所得(B)の内訳は、「土地・建物等の長・短期譲渡所得」「株式等の譲渡所得等」「上場株式等の配当所得」「先物取引の</t>
    <rPh sb="0" eb="2">
      <t>ブンリ</t>
    </rPh>
    <rPh sb="2" eb="4">
      <t>カゼイ</t>
    </rPh>
    <rPh sb="4" eb="6">
      <t>ショトク</t>
    </rPh>
    <rPh sb="10" eb="12">
      <t>ウチワケ</t>
    </rPh>
    <rPh sb="15" eb="17">
      <t>トチ</t>
    </rPh>
    <rPh sb="18" eb="20">
      <t>タテモノ</t>
    </rPh>
    <rPh sb="20" eb="21">
      <t>トウ</t>
    </rPh>
    <rPh sb="22" eb="23">
      <t>チョウ</t>
    </rPh>
    <rPh sb="24" eb="25">
      <t>タン</t>
    </rPh>
    <rPh sb="25" eb="26">
      <t>キ</t>
    </rPh>
    <rPh sb="26" eb="28">
      <t>ジョウト</t>
    </rPh>
    <rPh sb="28" eb="30">
      <t>ショトク</t>
    </rPh>
    <rPh sb="32" eb="34">
      <t>カブシキ</t>
    </rPh>
    <rPh sb="34" eb="35">
      <t>トウ</t>
    </rPh>
    <rPh sb="36" eb="38">
      <t>ジョウト</t>
    </rPh>
    <rPh sb="38" eb="40">
      <t>ショトク</t>
    </rPh>
    <rPh sb="40" eb="41">
      <t>トウ</t>
    </rPh>
    <rPh sb="43" eb="45">
      <t>ジョウジョウ</t>
    </rPh>
    <rPh sb="45" eb="47">
      <t>カブシキ</t>
    </rPh>
    <rPh sb="47" eb="48">
      <t>トウ</t>
    </rPh>
    <rPh sb="49" eb="51">
      <t>ハイトウ</t>
    </rPh>
    <rPh sb="51" eb="53">
      <t>ショトク</t>
    </rPh>
    <phoneticPr fontId="10"/>
  </si>
  <si>
    <t>(2)　収　納　済　額</t>
    <rPh sb="4" eb="5">
      <t>オサム</t>
    </rPh>
    <rPh sb="6" eb="7">
      <t>オサム</t>
    </rPh>
    <rPh sb="8" eb="9">
      <t>ズミ</t>
    </rPh>
    <rPh sb="10" eb="11">
      <t>ガク</t>
    </rPh>
    <phoneticPr fontId="10"/>
  </si>
  <si>
    <t>収入率に小数点以下がある場合、小数点第二位を四捨五入して表記した。</t>
    <rPh sb="0" eb="2">
      <t>シュウニュウ</t>
    </rPh>
    <rPh sb="2" eb="3">
      <t>リツ</t>
    </rPh>
    <rPh sb="4" eb="7">
      <t>ショウスウテン</t>
    </rPh>
    <rPh sb="7" eb="9">
      <t>イカ</t>
    </rPh>
    <rPh sb="12" eb="14">
      <t>バアイ</t>
    </rPh>
    <rPh sb="15" eb="18">
      <t>ショウスウテン</t>
    </rPh>
    <rPh sb="18" eb="19">
      <t>ダイ</t>
    </rPh>
    <rPh sb="19" eb="20">
      <t>２</t>
    </rPh>
    <rPh sb="20" eb="21">
      <t>イ</t>
    </rPh>
    <rPh sb="22" eb="26">
      <t>シシャゴニュウ</t>
    </rPh>
    <rPh sb="28" eb="30">
      <t>ヒョウキ</t>
    </rPh>
    <phoneticPr fontId="24"/>
  </si>
  <si>
    <t>執行率に小数点以下がある場合、小数点第二位を四捨五入して表記した。</t>
    <rPh sb="0" eb="2">
      <t>シッコウ</t>
    </rPh>
    <rPh sb="2" eb="3">
      <t>リツ</t>
    </rPh>
    <rPh sb="4" eb="7">
      <t>ショウスウテン</t>
    </rPh>
    <rPh sb="7" eb="9">
      <t>イカ</t>
    </rPh>
    <rPh sb="12" eb="14">
      <t>バアイ</t>
    </rPh>
    <rPh sb="15" eb="18">
      <t>ショウスウテン</t>
    </rPh>
    <rPh sb="18" eb="19">
      <t>ダイ</t>
    </rPh>
    <rPh sb="19" eb="21">
      <t>ニイ</t>
    </rPh>
    <rPh sb="22" eb="26">
      <t>シシャゴニュウ</t>
    </rPh>
    <rPh sb="28" eb="30">
      <t>ヒョウキ</t>
    </rPh>
    <phoneticPr fontId="24"/>
  </si>
  <si>
    <t>決算値が0の場合、予算科目が存在しているものは「0」、予算科目が存在しないものは「－」として表記した。</t>
    <rPh sb="0" eb="2">
      <t>ケッサン</t>
    </rPh>
    <rPh sb="2" eb="3">
      <t>チ</t>
    </rPh>
    <rPh sb="6" eb="8">
      <t>バアイ</t>
    </rPh>
    <rPh sb="9" eb="11">
      <t>ヨサン</t>
    </rPh>
    <rPh sb="11" eb="13">
      <t>カモク</t>
    </rPh>
    <rPh sb="14" eb="16">
      <t>ソンザイ</t>
    </rPh>
    <rPh sb="27" eb="29">
      <t>ヨサン</t>
    </rPh>
    <rPh sb="29" eb="31">
      <t>カモク</t>
    </rPh>
    <rPh sb="32" eb="34">
      <t>ソンザイ</t>
    </rPh>
    <rPh sb="46" eb="48">
      <t>ヒョウキ</t>
    </rPh>
    <phoneticPr fontId="24"/>
  </si>
  <si>
    <t>個別地点のうち、価格が公示されていない年度については、「－」 となっている。</t>
    <rPh sb="0" eb="2">
      <t>コベツ</t>
    </rPh>
    <rPh sb="2" eb="4">
      <t>チテン</t>
    </rPh>
    <rPh sb="8" eb="10">
      <t>カカク</t>
    </rPh>
    <rPh sb="11" eb="13">
      <t>コウジ</t>
    </rPh>
    <rPh sb="19" eb="21">
      <t>ネンド</t>
    </rPh>
    <phoneticPr fontId="10"/>
  </si>
  <si>
    <t>…</t>
    <phoneticPr fontId="24"/>
  </si>
  <si>
    <t>構成比は小数点第二位を四捨五入して表記し、ちょうど0％または100％の場合のみ整数表記とした。</t>
    <rPh sb="0" eb="3">
      <t>コウセイヒ</t>
    </rPh>
    <rPh sb="4" eb="7">
      <t>ショウスウテン</t>
    </rPh>
    <rPh sb="7" eb="8">
      <t>ダイ</t>
    </rPh>
    <rPh sb="8" eb="9">
      <t>２</t>
    </rPh>
    <rPh sb="9" eb="10">
      <t>イ</t>
    </rPh>
    <rPh sb="11" eb="15">
      <t>シシャゴニュウ</t>
    </rPh>
    <rPh sb="17" eb="19">
      <t>ヒョウキ</t>
    </rPh>
    <rPh sb="35" eb="37">
      <t>バアイ</t>
    </rPh>
    <rPh sb="39" eb="41">
      <t>セイスウ</t>
    </rPh>
    <rPh sb="41" eb="43">
      <t>ヒョウキ</t>
    </rPh>
    <phoneticPr fontId="24"/>
  </si>
  <si>
    <t>収入率に小数点以下がある場合、小数点第二位を四捨五入して表記した。</t>
    <rPh sb="0" eb="2">
      <t>シュウニュウ</t>
    </rPh>
    <rPh sb="2" eb="3">
      <t>リツ</t>
    </rPh>
    <rPh sb="4" eb="7">
      <t>ショウスウテン</t>
    </rPh>
    <rPh sb="7" eb="9">
      <t>イカ</t>
    </rPh>
    <rPh sb="12" eb="14">
      <t>バアイ</t>
    </rPh>
    <rPh sb="15" eb="18">
      <t>ショウスウテン</t>
    </rPh>
    <rPh sb="18" eb="19">
      <t>ダイ</t>
    </rPh>
    <rPh sb="19" eb="20">
      <t>ニ</t>
    </rPh>
    <rPh sb="20" eb="21">
      <t>イ</t>
    </rPh>
    <rPh sb="22" eb="26">
      <t>シシャゴニュウ</t>
    </rPh>
    <rPh sb="28" eb="30">
      <t>ヒョウキ</t>
    </rPh>
    <phoneticPr fontId="24"/>
  </si>
  <si>
    <t>執行率に小数点以下がある場合、小数点第二位を四捨五入して表記した。</t>
    <rPh sb="0" eb="2">
      <t>シッコウ</t>
    </rPh>
    <rPh sb="2" eb="3">
      <t>リツ</t>
    </rPh>
    <rPh sb="4" eb="7">
      <t>ショウスウテン</t>
    </rPh>
    <rPh sb="7" eb="9">
      <t>イカ</t>
    </rPh>
    <rPh sb="12" eb="14">
      <t>バアイ</t>
    </rPh>
    <rPh sb="15" eb="18">
      <t>ショウスウテン</t>
    </rPh>
    <rPh sb="18" eb="19">
      <t>ダイ</t>
    </rPh>
    <rPh sb="19" eb="20">
      <t>ニ</t>
    </rPh>
    <rPh sb="20" eb="21">
      <t>イ</t>
    </rPh>
    <rPh sb="22" eb="26">
      <t>シシャゴニュウ</t>
    </rPh>
    <rPh sb="28" eb="30">
      <t>ヒョウキ</t>
    </rPh>
    <phoneticPr fontId="24"/>
  </si>
  <si>
    <t>表63　公　債　残　高　の　推　移</t>
    <rPh sb="0" eb="1">
      <t>ヒョウ</t>
    </rPh>
    <rPh sb="4" eb="5">
      <t>コウ</t>
    </rPh>
    <rPh sb="6" eb="7">
      <t>サイ</t>
    </rPh>
    <rPh sb="8" eb="9">
      <t>ザン</t>
    </rPh>
    <rPh sb="10" eb="11">
      <t>コウ</t>
    </rPh>
    <phoneticPr fontId="10"/>
  </si>
  <si>
    <t>図30　公　債　残　高　の　推　移 【表63関連】</t>
    <rPh sb="0" eb="1">
      <t>ズ</t>
    </rPh>
    <rPh sb="4" eb="5">
      <t>コウ</t>
    </rPh>
    <rPh sb="6" eb="7">
      <t>サイ</t>
    </rPh>
    <rPh sb="8" eb="9">
      <t>ザン</t>
    </rPh>
    <rPh sb="10" eb="11">
      <t>コウ</t>
    </rPh>
    <rPh sb="19" eb="20">
      <t>ヒョウ</t>
    </rPh>
    <rPh sb="22" eb="24">
      <t>カンレン</t>
    </rPh>
    <phoneticPr fontId="10"/>
  </si>
  <si>
    <t>表62　基　金　残　高　の　推　移</t>
    <rPh sb="0" eb="1">
      <t>ヒョウ</t>
    </rPh>
    <rPh sb="4" eb="5">
      <t>モト</t>
    </rPh>
    <rPh sb="6" eb="7">
      <t>キン</t>
    </rPh>
    <rPh sb="8" eb="9">
      <t>ザン</t>
    </rPh>
    <rPh sb="10" eb="11">
      <t>コウ</t>
    </rPh>
    <phoneticPr fontId="10"/>
  </si>
  <si>
    <t>図29　基　金　残　高　の　推　移 【表62関連】</t>
    <rPh sb="0" eb="1">
      <t>ズ</t>
    </rPh>
    <rPh sb="4" eb="5">
      <t>モト</t>
    </rPh>
    <rPh sb="6" eb="7">
      <t>キン</t>
    </rPh>
    <rPh sb="8" eb="9">
      <t>ザン</t>
    </rPh>
    <rPh sb="10" eb="11">
      <t>コウ</t>
    </rPh>
    <rPh sb="14" eb="15">
      <t>スイ</t>
    </rPh>
    <rPh sb="16" eb="17">
      <t>ワタル</t>
    </rPh>
    <rPh sb="19" eb="20">
      <t>ヒョウ</t>
    </rPh>
    <rPh sb="22" eb="24">
      <t>カンレン</t>
    </rPh>
    <phoneticPr fontId="10"/>
  </si>
  <si>
    <t>「所得金額」は平成25年の額である。</t>
    <rPh sb="1" eb="3">
      <t>ショトク</t>
    </rPh>
    <rPh sb="3" eb="5">
      <t>キンガク</t>
    </rPh>
    <rPh sb="7" eb="9">
      <t>ヘイセイ</t>
    </rPh>
    <rPh sb="11" eb="12">
      <t>ネン</t>
    </rPh>
    <rPh sb="13" eb="14">
      <t>ガク</t>
    </rPh>
    <phoneticPr fontId="10"/>
  </si>
  <si>
    <t>「所得割額」は所得金額から算出した平成26年度特別区民税の所得割額である。</t>
    <rPh sb="1" eb="3">
      <t>ショトク</t>
    </rPh>
    <rPh sb="3" eb="4">
      <t>ワリ</t>
    </rPh>
    <rPh sb="4" eb="5">
      <t>ガク</t>
    </rPh>
    <rPh sb="7" eb="9">
      <t>ショトク</t>
    </rPh>
    <rPh sb="9" eb="11">
      <t>キンガク</t>
    </rPh>
    <rPh sb="13" eb="15">
      <t>サンシュツ</t>
    </rPh>
    <rPh sb="17" eb="19">
      <t>ヘイセイ</t>
    </rPh>
    <rPh sb="21" eb="22">
      <t>ネン</t>
    </rPh>
    <rPh sb="22" eb="23">
      <t>ド</t>
    </rPh>
    <rPh sb="23" eb="25">
      <t>トクベツ</t>
    </rPh>
    <rPh sb="25" eb="27">
      <t>クミン</t>
    </rPh>
    <rPh sb="27" eb="28">
      <t>ゼイ</t>
    </rPh>
    <rPh sb="29" eb="31">
      <t>ショトク</t>
    </rPh>
    <rPh sb="31" eb="32">
      <t>ワリ</t>
    </rPh>
    <rPh sb="32" eb="33">
      <t>ガク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</si>
</sst>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¥&quot;#,##0;[Red]&quot;¥&quot;\-#,##0"/>
    <numFmt numFmtId="42" formatCode="_ &quot;¥&quot;* #,##0_ ;_ &quot;¥&quot;* \-#,##0_ ;_ &quot;¥&quot;* &quot;-&quot;_ ;_ @_ "/>
    <numFmt numFmtId="176" formatCode="0_);\(0\)"/>
    <numFmt numFmtId="177" formatCode="#,##0\ ;&quot;△&quot;#,##0\ ;&quot;－ &quot;"/>
    <numFmt numFmtId="178" formatCode="##0.0\ ;&quot;△ &quot;??0.0"/>
    <numFmt numFmtId="179" formatCode="#,##0.0_);\(#,##0.0\)"/>
    <numFmt numFmtId="180" formatCode="#,##0\ ;&quot;△ &quot;#,##0\ ;&quot;－ &quot;"/>
    <numFmt numFmtId="181" formatCode="0.0_ "/>
    <numFmt numFmtId="182" formatCode="##0.0\ ;&quot;△&quot;??0.0"/>
    <numFmt numFmtId="183" formatCode="##0.0\ ;&quot;△ &quot;??0.0\ ;&quot;－ &quot;"/>
    <numFmt numFmtId="184" formatCode="#,##0.0_ "/>
    <numFmt numFmtId="185" formatCode="#,##0.00_ "/>
    <numFmt numFmtId="186" formatCode="&quot;行財政・議会　&quot;#"/>
    <numFmt numFmtId="187" formatCode="#&quot;　行財政・議会&quot;"/>
    <numFmt numFmtId="188" formatCode="&quot;（&quot;#&quot;）&quot;"/>
    <numFmt numFmtId="189" formatCode="##0.0\ ;&quot;△ &quot;??0.0\ "/>
    <numFmt numFmtId="190" formatCode="##0.0\ ;&quot;△ &quot;??0.0\ ;&quot;－ &quot;;@\ "/>
    <numFmt numFmtId="191" formatCode="#,##0_);\(#,##0\)"/>
    <numFmt numFmtId="192" formatCode="##,##0;&quot;△&quot;##,##0;&quot;－&quot;"/>
    <numFmt numFmtId="193" formatCode="##,##0;&quot;△&quot;??,??0;&quot;－&quot;"/>
    <numFmt numFmtId="194" formatCode="#,##0.0;&quot;△ &quot;#,##0.0"/>
    <numFmt numFmtId="195" formatCode="#&quot;　土地・気象・人口&quot;"/>
    <numFmt numFmtId="196" formatCode="##.00\ ;&quot;△&quot;##.00\ ;&quot;－ &quot;"/>
    <numFmt numFmtId="197" formatCode="#.#0\ ;&quot;△&quot;#.#0\ ;&quot;－ &quot;"/>
    <numFmt numFmtId="198" formatCode="##0.0\ ;&quot;△ &quot;\ ##0.0\ ;&quot;－ &quot;"/>
    <numFmt numFmtId="199" formatCode="0.0;&quot;△ &quot;0.0"/>
    <numFmt numFmtId="200" formatCode="0_ "/>
    <numFmt numFmtId="201" formatCode="#,##0_ "/>
    <numFmt numFmtId="202" formatCode="0;&quot;△ &quot;0"/>
  </numFmts>
  <fonts count="6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3"/>
      <color theme="1"/>
      <name val="ＭＳ ゴシック"/>
      <family val="3"/>
      <charset val="128"/>
    </font>
    <font>
      <sz val="26"/>
      <color theme="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indexed="8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13"/>
      <name val="ＭＳ 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7.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7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8.9"/>
      <color theme="1"/>
      <name val="ＭＳ 明朝"/>
      <family val="1"/>
      <charset val="128"/>
    </font>
    <font>
      <sz val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1">
    <xf numFmtId="0" fontId="0" fillId="0" borderId="0"/>
    <xf numFmtId="38" fontId="13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13" fillId="0" borderId="0"/>
    <xf numFmtId="0" fontId="35" fillId="0" borderId="0"/>
    <xf numFmtId="0" fontId="9" fillId="0" borderId="0">
      <alignment vertical="center"/>
    </xf>
    <xf numFmtId="0" fontId="13" fillId="0" borderId="0"/>
    <xf numFmtId="0" fontId="8" fillId="0" borderId="0">
      <alignment vertical="center"/>
    </xf>
    <xf numFmtId="0" fontId="7" fillId="0" borderId="0">
      <alignment vertical="center"/>
    </xf>
    <xf numFmtId="6" fontId="35" fillId="0" borderId="0" applyFont="0" applyFill="0" applyBorder="0" applyAlignment="0" applyProtection="0"/>
    <xf numFmtId="0" fontId="3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24">
    <xf numFmtId="0" fontId="0" fillId="0" borderId="0" xfId="0"/>
    <xf numFmtId="0" fontId="15" fillId="0" borderId="0" xfId="0" applyFont="1" applyAlignment="1">
      <alignment horizontal="right" vertical="center"/>
    </xf>
    <xf numFmtId="0" fontId="0" fillId="0" borderId="1" xfId="0" applyBorder="1"/>
    <xf numFmtId="0" fontId="15" fillId="0" borderId="1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2" xfId="0" applyBorder="1"/>
    <xf numFmtId="0" fontId="0" fillId="0" borderId="0" xfId="0" applyBorder="1"/>
    <xf numFmtId="0" fontId="18" fillId="0" borderId="0" xfId="0" applyFont="1" applyAlignment="1">
      <alignment horizontal="right" vertical="center"/>
    </xf>
    <xf numFmtId="0" fontId="18" fillId="0" borderId="0" xfId="0" applyFont="1"/>
    <xf numFmtId="177" fontId="18" fillId="2" borderId="0" xfId="0" applyNumberFormat="1" applyFont="1" applyFill="1" applyAlignment="1">
      <alignment vertical="center"/>
    </xf>
    <xf numFmtId="0" fontId="14" fillId="0" borderId="0" xfId="0" applyFont="1"/>
    <xf numFmtId="0" fontId="18" fillId="0" borderId="0" xfId="0" applyFont="1" applyAlignment="1">
      <alignment vertical="center"/>
    </xf>
    <xf numFmtId="0" fontId="0" fillId="0" borderId="0" xfId="0" applyBorder="1" applyAlignment="1"/>
    <xf numFmtId="183" fontId="15" fillId="0" borderId="0" xfId="0" applyNumberFormat="1" applyFont="1" applyAlignment="1">
      <alignment vertical="center"/>
    </xf>
    <xf numFmtId="180" fontId="15" fillId="0" borderId="0" xfId="0" applyNumberFormat="1" applyFont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5" fillId="0" borderId="0" xfId="0" applyFont="1" applyBorder="1" applyAlignment="1">
      <alignment horizontal="center" vertical="top"/>
    </xf>
    <xf numFmtId="0" fontId="19" fillId="0" borderId="0" xfId="0" applyFont="1" applyAlignment="1">
      <alignment horizontal="right" vertical="top"/>
    </xf>
    <xf numFmtId="186" fontId="21" fillId="0" borderId="0" xfId="0" applyNumberFormat="1" applyFont="1" applyAlignment="1">
      <alignment horizontal="right" vertical="top"/>
    </xf>
    <xf numFmtId="0" fontId="0" fillId="0" borderId="0" xfId="0" applyFont="1"/>
    <xf numFmtId="0" fontId="0" fillId="0" borderId="0" xfId="0" applyFont="1" applyBorder="1"/>
    <xf numFmtId="188" fontId="0" fillId="0" borderId="0" xfId="0" applyNumberFormat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27" fillId="0" borderId="0" xfId="2" applyFont="1" applyFill="1" applyBorder="1" applyAlignment="1">
      <alignment vertical="center" textRotation="255"/>
    </xf>
    <xf numFmtId="0" fontId="28" fillId="0" borderId="0" xfId="0" applyFont="1" applyFill="1" applyBorder="1" applyAlignment="1">
      <alignment vertical="center" textRotation="255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30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31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27" fillId="0" borderId="0" xfId="0" applyFont="1" applyFill="1" applyBorder="1" applyAlignment="1">
      <alignment vertical="distributed" textRotation="255" wrapText="1" indent="4"/>
    </xf>
    <xf numFmtId="0" fontId="28" fillId="0" borderId="0" xfId="0" applyFont="1" applyFill="1" applyBorder="1" applyAlignment="1">
      <alignment vertical="distributed" textRotation="255" indent="4"/>
    </xf>
    <xf numFmtId="0" fontId="29" fillId="0" borderId="2" xfId="0" applyFont="1" applyFill="1" applyBorder="1" applyAlignment="1">
      <alignment vertical="center"/>
    </xf>
    <xf numFmtId="0" fontId="34" fillId="0" borderId="0" xfId="0" applyFont="1" applyFill="1" applyBorder="1" applyAlignment="1"/>
    <xf numFmtId="0" fontId="27" fillId="0" borderId="0" xfId="0" applyFont="1" applyFill="1" applyBorder="1" applyAlignment="1">
      <alignment vertical="distributed" textRotation="255" wrapText="1" justifyLastLine="1"/>
    </xf>
    <xf numFmtId="0" fontId="28" fillId="0" borderId="0" xfId="0" applyFont="1" applyFill="1" applyBorder="1" applyAlignment="1">
      <alignment vertical="distributed" textRotation="255" justifyLastLine="1"/>
    </xf>
    <xf numFmtId="0" fontId="27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ill="1" applyBorder="1"/>
    <xf numFmtId="0" fontId="29" fillId="0" borderId="0" xfId="9" applyFont="1" applyFill="1" applyBorder="1" applyAlignment="1">
      <alignment vertical="center"/>
    </xf>
    <xf numFmtId="0" fontId="31" fillId="0" borderId="0" xfId="9" applyFont="1" applyFill="1" applyBorder="1" applyAlignment="1">
      <alignment vertical="center" wrapText="1" justifyLastLine="1"/>
    </xf>
    <xf numFmtId="0" fontId="13" fillId="0" borderId="0" xfId="9" applyFont="1" applyFill="1" applyBorder="1" applyAlignment="1">
      <alignment vertical="top"/>
    </xf>
    <xf numFmtId="0" fontId="13" fillId="0" borderId="0" xfId="9" applyFont="1" applyBorder="1"/>
    <xf numFmtId="0" fontId="15" fillId="0" borderId="0" xfId="0" applyFont="1" applyBorder="1" applyAlignment="1">
      <alignment horizontal="distributed" vertical="center" justifyLastLine="1"/>
    </xf>
    <xf numFmtId="177" fontId="15" fillId="0" borderId="0" xfId="0" applyNumberFormat="1" applyFont="1" applyAlignment="1">
      <alignment vertical="center"/>
    </xf>
    <xf numFmtId="177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78" fontId="17" fillId="4" borderId="0" xfId="0" applyNumberFormat="1" applyFont="1" applyFill="1" applyAlignment="1">
      <alignment vertical="center"/>
    </xf>
    <xf numFmtId="180" fontId="17" fillId="4" borderId="0" xfId="0" applyNumberFormat="1" applyFont="1" applyFill="1" applyAlignment="1">
      <alignment vertical="center"/>
    </xf>
    <xf numFmtId="183" fontId="17" fillId="4" borderId="0" xfId="0" applyNumberFormat="1" applyFont="1" applyFill="1" applyAlignment="1">
      <alignment vertical="center"/>
    </xf>
    <xf numFmtId="0" fontId="7" fillId="0" borderId="0" xfId="11" applyFont="1" applyAlignment="1"/>
    <xf numFmtId="0" fontId="7" fillId="0" borderId="0" xfId="11" applyFont="1" applyBorder="1" applyAlignment="1"/>
    <xf numFmtId="0" fontId="13" fillId="0" borderId="0" xfId="11" applyFont="1" applyBorder="1" applyAlignment="1"/>
    <xf numFmtId="0" fontId="29" fillId="0" borderId="0" xfId="11" applyFont="1" applyAlignment="1">
      <alignment vertical="center"/>
    </xf>
    <xf numFmtId="0" fontId="7" fillId="0" borderId="0" xfId="11" applyFont="1" applyBorder="1" applyAlignment="1">
      <alignment vertical="top"/>
    </xf>
    <xf numFmtId="0" fontId="13" fillId="0" borderId="0" xfId="11" applyFont="1" applyFill="1" applyBorder="1" applyAlignment="1">
      <alignment vertical="top"/>
    </xf>
    <xf numFmtId="0" fontId="31" fillId="0" borderId="0" xfId="11" applyFont="1" applyFill="1" applyBorder="1" applyAlignment="1">
      <alignment vertical="center" wrapText="1" justifyLastLine="1"/>
    </xf>
    <xf numFmtId="0" fontId="7" fillId="0" borderId="0" xfId="11" applyFont="1" applyBorder="1" applyAlignment="1">
      <alignment vertical="center" wrapText="1" justifyLastLine="1"/>
    </xf>
    <xf numFmtId="0" fontId="29" fillId="0" borderId="0" xfId="11" applyFont="1" applyFill="1" applyBorder="1" applyAlignment="1">
      <alignment vertical="center"/>
    </xf>
    <xf numFmtId="0" fontId="13" fillId="0" borderId="0" xfId="9" applyFont="1" applyFill="1" applyBorder="1"/>
    <xf numFmtId="0" fontId="15" fillId="0" borderId="2" xfId="0" applyFont="1" applyBorder="1" applyAlignment="1">
      <alignment vertical="center" justifyLastLine="1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8" fontId="15" fillId="0" borderId="0" xfId="0" applyNumberFormat="1" applyFont="1" applyFill="1" applyAlignment="1">
      <alignment vertical="center"/>
    </xf>
    <xf numFmtId="0" fontId="0" fillId="0" borderId="0" xfId="0" applyFill="1"/>
    <xf numFmtId="183" fontId="15" fillId="0" borderId="0" xfId="0" applyNumberFormat="1" applyFont="1" applyFill="1" applyAlignment="1">
      <alignment vertical="center"/>
    </xf>
    <xf numFmtId="180" fontId="15" fillId="0" borderId="0" xfId="0" applyNumberFormat="1" applyFont="1" applyFill="1" applyAlignment="1">
      <alignment vertical="center"/>
    </xf>
    <xf numFmtId="0" fontId="15" fillId="0" borderId="6" xfId="0" applyFont="1" applyFill="1" applyBorder="1"/>
    <xf numFmtId="0" fontId="0" fillId="0" borderId="6" xfId="0" applyBorder="1"/>
    <xf numFmtId="0" fontId="0" fillId="5" borderId="0" xfId="0" applyFill="1"/>
    <xf numFmtId="0" fontId="22" fillId="0" borderId="0" xfId="0" applyFont="1"/>
    <xf numFmtId="0" fontId="39" fillId="0" borderId="6" xfId="0" applyFont="1" applyBorder="1"/>
    <xf numFmtId="177" fontId="15" fillId="0" borderId="0" xfId="0" applyNumberFormat="1" applyFont="1" applyFill="1" applyAlignment="1">
      <alignment vertical="center"/>
    </xf>
    <xf numFmtId="179" fontId="15" fillId="0" borderId="0" xfId="0" applyNumberFormat="1" applyFont="1" applyFill="1" applyAlignment="1">
      <alignment vertical="center"/>
    </xf>
    <xf numFmtId="179" fontId="17" fillId="4" borderId="0" xfId="0" applyNumberFormat="1" applyFont="1" applyFill="1" applyAlignment="1">
      <alignment vertical="center"/>
    </xf>
    <xf numFmtId="177" fontId="17" fillId="4" borderId="0" xfId="0" applyNumberFormat="1" applyFont="1" applyFill="1" applyAlignment="1">
      <alignment vertical="center"/>
    </xf>
    <xf numFmtId="0" fontId="0" fillId="0" borderId="1" xfId="0" applyFill="1" applyBorder="1"/>
    <xf numFmtId="38" fontId="0" fillId="0" borderId="1" xfId="1" applyFont="1" applyFill="1" applyBorder="1" applyAlignment="1"/>
    <xf numFmtId="0" fontId="11" fillId="0" borderId="1" xfId="5" applyFont="1" applyFill="1" applyBorder="1" applyAlignment="1">
      <alignment vertical="center"/>
    </xf>
    <xf numFmtId="38" fontId="11" fillId="0" borderId="1" xfId="3" applyFont="1" applyFill="1" applyBorder="1" applyAlignment="1">
      <alignment vertical="center"/>
    </xf>
    <xf numFmtId="0" fontId="0" fillId="0" borderId="7" xfId="0" applyFill="1" applyBorder="1"/>
    <xf numFmtId="38" fontId="15" fillId="0" borderId="0" xfId="1" applyFont="1" applyFill="1" applyBorder="1" applyAlignment="1">
      <alignment vertical="center"/>
    </xf>
    <xf numFmtId="38" fontId="11" fillId="0" borderId="0" xfId="3" applyFont="1" applyFill="1" applyBorder="1" applyAlignment="1">
      <alignment horizontal="right" vertical="center"/>
    </xf>
    <xf numFmtId="38" fontId="11" fillId="0" borderId="0" xfId="3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0" fontId="15" fillId="0" borderId="3" xfId="0" applyFont="1" applyBorder="1" applyAlignment="1">
      <alignment horizontal="right" vertical="top"/>
    </xf>
    <xf numFmtId="0" fontId="11" fillId="0" borderId="3" xfId="5" applyFont="1" applyFill="1" applyBorder="1" applyAlignment="1">
      <alignment horizontal="right" vertical="top"/>
    </xf>
    <xf numFmtId="0" fontId="15" fillId="5" borderId="19" xfId="0" applyFont="1" applyFill="1" applyBorder="1" applyAlignment="1">
      <alignment horizontal="distributed" vertical="center" justifyLastLine="1"/>
    </xf>
    <xf numFmtId="0" fontId="11" fillId="5" borderId="19" xfId="5" applyFont="1" applyFill="1" applyBorder="1" applyAlignment="1">
      <alignment horizontal="distributed" vertical="center" justifyLastLine="1"/>
    </xf>
    <xf numFmtId="0" fontId="13" fillId="0" borderId="0" xfId="6"/>
    <xf numFmtId="0" fontId="13" fillId="0" borderId="0" xfId="6" applyBorder="1"/>
    <xf numFmtId="0" fontId="13" fillId="0" borderId="1" xfId="6" applyBorder="1"/>
    <xf numFmtId="0" fontId="15" fillId="0" borderId="0" xfId="6" applyFont="1" applyAlignment="1">
      <alignment vertical="center"/>
    </xf>
    <xf numFmtId="0" fontId="36" fillId="0" borderId="0" xfId="0" applyFont="1" applyAlignment="1">
      <alignment vertical="center"/>
    </xf>
    <xf numFmtId="0" fontId="11" fillId="0" borderId="14" xfId="5" applyFont="1" applyFill="1" applyBorder="1" applyAlignment="1">
      <alignment horizontal="right" vertical="center"/>
    </xf>
    <xf numFmtId="0" fontId="11" fillId="0" borderId="0" xfId="5" applyFont="1" applyFill="1" applyBorder="1" applyAlignment="1">
      <alignment horizontal="right" vertical="center"/>
    </xf>
    <xf numFmtId="0" fontId="11" fillId="0" borderId="6" xfId="5" applyFont="1" applyFill="1" applyBorder="1" applyAlignment="1">
      <alignment vertical="center"/>
    </xf>
    <xf numFmtId="0" fontId="11" fillId="0" borderId="6" xfId="5" applyFont="1" applyFill="1" applyBorder="1" applyAlignment="1">
      <alignment horizontal="distributed" vertical="center"/>
    </xf>
    <xf numFmtId="176" fontId="23" fillId="0" borderId="2" xfId="0" applyNumberFormat="1" applyFont="1" applyBorder="1" applyAlignment="1">
      <alignment vertical="center"/>
    </xf>
    <xf numFmtId="0" fontId="39" fillId="4" borderId="6" xfId="0" applyFont="1" applyFill="1" applyBorder="1"/>
    <xf numFmtId="177" fontId="11" fillId="4" borderId="0" xfId="3" applyNumberFormat="1" applyFont="1" applyFill="1" applyBorder="1" applyAlignment="1">
      <alignment horizontal="right" vertical="center"/>
    </xf>
    <xf numFmtId="177" fontId="15" fillId="4" borderId="0" xfId="0" applyNumberFormat="1" applyFont="1" applyFill="1" applyAlignment="1">
      <alignment vertical="center"/>
    </xf>
    <xf numFmtId="0" fontId="39" fillId="0" borderId="0" xfId="0" applyFont="1" applyFill="1"/>
    <xf numFmtId="0" fontId="39" fillId="0" borderId="6" xfId="0" applyFont="1" applyFill="1" applyBorder="1"/>
    <xf numFmtId="177" fontId="17" fillId="0" borderId="0" xfId="0" applyNumberFormat="1" applyFont="1" applyFill="1" applyAlignment="1">
      <alignment vertical="center"/>
    </xf>
    <xf numFmtId="0" fontId="39" fillId="0" borderId="0" xfId="0" applyFont="1"/>
    <xf numFmtId="0" fontId="39" fillId="0" borderId="0" xfId="0" applyFont="1" applyBorder="1"/>
    <xf numFmtId="177" fontId="11" fillId="4" borderId="14" xfId="3" applyNumberFormat="1" applyFont="1" applyFill="1" applyBorder="1" applyAlignment="1">
      <alignment horizontal="right" vertical="center"/>
    </xf>
    <xf numFmtId="183" fontId="15" fillId="4" borderId="0" xfId="0" applyNumberFormat="1" applyFont="1" applyFill="1" applyAlignment="1">
      <alignment vertical="center"/>
    </xf>
    <xf numFmtId="180" fontId="15" fillId="4" borderId="0" xfId="0" applyNumberFormat="1" applyFont="1" applyFill="1" applyAlignment="1">
      <alignment vertical="center"/>
    </xf>
    <xf numFmtId="177" fontId="11" fillId="0" borderId="14" xfId="3" applyNumberFormat="1" applyFont="1" applyFill="1" applyBorder="1" applyAlignment="1">
      <alignment horizontal="right" vertical="center"/>
    </xf>
    <xf numFmtId="180" fontId="17" fillId="0" borderId="0" xfId="0" applyNumberFormat="1" applyFont="1" applyFill="1" applyAlignment="1">
      <alignment vertical="center"/>
    </xf>
    <xf numFmtId="183" fontId="17" fillId="0" borderId="0" xfId="0" applyNumberFormat="1" applyFont="1" applyFill="1" applyAlignment="1">
      <alignment vertical="center"/>
    </xf>
    <xf numFmtId="179" fontId="15" fillId="0" borderId="0" xfId="0" applyNumberFormat="1" applyFont="1" applyFill="1" applyBorder="1" applyAlignment="1">
      <alignment vertical="center"/>
    </xf>
    <xf numFmtId="180" fontId="17" fillId="0" borderId="0" xfId="0" applyNumberFormat="1" applyFont="1" applyAlignment="1">
      <alignment vertical="center"/>
    </xf>
    <xf numFmtId="183" fontId="17" fillId="0" borderId="0" xfId="0" applyNumberFormat="1" applyFont="1" applyAlignment="1">
      <alignment vertical="center"/>
    </xf>
    <xf numFmtId="0" fontId="39" fillId="0" borderId="5" xfId="0" applyFont="1" applyBorder="1"/>
    <xf numFmtId="177" fontId="11" fillId="4" borderId="14" xfId="0" applyNumberFormat="1" applyFont="1" applyFill="1" applyBorder="1" applyAlignment="1">
      <alignment vertical="center"/>
    </xf>
    <xf numFmtId="177" fontId="11" fillId="4" borderId="0" xfId="0" applyNumberFormat="1" applyFont="1" applyFill="1" applyBorder="1" applyAlignment="1">
      <alignment vertical="center"/>
    </xf>
    <xf numFmtId="0" fontId="39" fillId="0" borderId="1" xfId="0" applyFont="1" applyBorder="1"/>
    <xf numFmtId="0" fontId="39" fillId="0" borderId="7" xfId="0" applyFont="1" applyBorder="1"/>
    <xf numFmtId="0" fontId="15" fillId="0" borderId="0" xfId="0" applyFont="1" applyFill="1" applyBorder="1" applyAlignment="1">
      <alignment vertical="center" justifyLastLine="1"/>
    </xf>
    <xf numFmtId="0" fontId="15" fillId="0" borderId="0" xfId="0" applyFont="1" applyFill="1" applyBorder="1" applyAlignment="1">
      <alignment vertical="center"/>
    </xf>
    <xf numFmtId="179" fontId="17" fillId="0" borderId="0" xfId="0" applyNumberFormat="1" applyFont="1" applyFill="1" applyBorder="1" applyAlignment="1">
      <alignment vertical="center"/>
    </xf>
    <xf numFmtId="38" fontId="11" fillId="4" borderId="0" xfId="3" applyFont="1" applyFill="1" applyBorder="1" applyAlignment="1">
      <alignment horizontal="right" vertical="center"/>
    </xf>
    <xf numFmtId="38" fontId="39" fillId="0" borderId="0" xfId="1" applyFont="1" applyBorder="1" applyAlignment="1"/>
    <xf numFmtId="38" fontId="22" fillId="0" borderId="0" xfId="1" applyFont="1" applyBorder="1" applyAlignment="1"/>
    <xf numFmtId="38" fontId="17" fillId="0" borderId="0" xfId="1" applyFont="1" applyFill="1" applyBorder="1" applyAlignment="1">
      <alignment vertical="center"/>
    </xf>
    <xf numFmtId="38" fontId="22" fillId="0" borderId="0" xfId="1" applyFont="1" applyFill="1" applyBorder="1" applyAlignment="1"/>
    <xf numFmtId="0" fontId="17" fillId="5" borderId="19" xfId="0" applyFont="1" applyFill="1" applyBorder="1" applyAlignment="1">
      <alignment horizontal="distributed" vertical="center" justifyLastLine="1"/>
    </xf>
    <xf numFmtId="186" fontId="21" fillId="0" borderId="0" xfId="0" applyNumberFormat="1" applyFont="1" applyAlignment="1">
      <alignment horizontal="right" vertical="top"/>
    </xf>
    <xf numFmtId="177" fontId="17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1" fillId="0" borderId="0" xfId="5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86" fontId="21" fillId="0" borderId="0" xfId="0" applyNumberFormat="1" applyFont="1" applyAlignment="1">
      <alignment horizontal="right" vertical="top"/>
    </xf>
    <xf numFmtId="187" fontId="0" fillId="0" borderId="0" xfId="0" applyNumberFormat="1" applyFont="1" applyAlignment="1">
      <alignment vertical="top"/>
    </xf>
    <xf numFmtId="0" fontId="16" fillId="0" borderId="0" xfId="0" applyFont="1" applyBorder="1" applyAlignment="1">
      <alignment horizontal="distributed" vertical="center"/>
    </xf>
    <xf numFmtId="177" fontId="15" fillId="0" borderId="0" xfId="0" applyNumberFormat="1" applyFont="1" applyAlignment="1">
      <alignment vertical="center"/>
    </xf>
    <xf numFmtId="177" fontId="17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 justifyLastLine="1"/>
    </xf>
    <xf numFmtId="176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/>
    <xf numFmtId="187" fontId="21" fillId="0" borderId="0" xfId="0" applyNumberFormat="1" applyFont="1" applyAlignment="1">
      <alignment vertical="top"/>
    </xf>
    <xf numFmtId="0" fontId="15" fillId="0" borderId="0" xfId="0" applyFont="1" applyAlignment="1">
      <alignment horizontal="distributed" vertical="center"/>
    </xf>
    <xf numFmtId="184" fontId="1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Fill="1"/>
    <xf numFmtId="0" fontId="11" fillId="0" borderId="14" xfId="5" applyFont="1" applyFill="1" applyBorder="1" applyAlignment="1">
      <alignment vertical="center"/>
    </xf>
    <xf numFmtId="0" fontId="11" fillId="0" borderId="20" xfId="5" applyFont="1" applyFill="1" applyBorder="1" applyAlignment="1">
      <alignment horizontal="right" vertical="center"/>
    </xf>
    <xf numFmtId="0" fontId="11" fillId="0" borderId="3" xfId="5" applyFont="1" applyFill="1" applyBorder="1" applyAlignment="1">
      <alignment horizontal="right" vertical="center"/>
    </xf>
    <xf numFmtId="176" fontId="16" fillId="0" borderId="2" xfId="0" applyNumberFormat="1" applyFont="1" applyBorder="1" applyAlignment="1">
      <alignment vertical="center"/>
    </xf>
    <xf numFmtId="0" fontId="15" fillId="0" borderId="0" xfId="0" applyFont="1"/>
    <xf numFmtId="0" fontId="0" fillId="0" borderId="0" xfId="0" applyFill="1" applyBorder="1" applyAlignment="1">
      <alignment vertical="center"/>
    </xf>
    <xf numFmtId="0" fontId="17" fillId="0" borderId="0" xfId="0" applyFont="1"/>
    <xf numFmtId="0" fontId="17" fillId="0" borderId="0" xfId="0" applyFont="1" applyBorder="1" applyAlignment="1">
      <alignment horizontal="distributed" vertical="center" justifyLastLine="1"/>
    </xf>
    <xf numFmtId="0" fontId="15" fillId="0" borderId="5" xfId="0" applyFont="1" applyBorder="1" applyAlignment="1">
      <alignment horizontal="distributed" vertical="center" justifyLastLine="1"/>
    </xf>
    <xf numFmtId="177" fontId="11" fillId="0" borderId="0" xfId="0" applyNumberFormat="1" applyFont="1" applyFill="1" applyBorder="1" applyAlignment="1">
      <alignment horizontal="right" vertical="center"/>
    </xf>
    <xf numFmtId="0" fontId="0" fillId="0" borderId="6" xfId="0" applyBorder="1" applyAlignment="1"/>
    <xf numFmtId="0" fontId="0" fillId="0" borderId="5" xfId="0" applyBorder="1" applyAlignment="1"/>
    <xf numFmtId="186" fontId="21" fillId="0" borderId="0" xfId="0" applyNumberFormat="1" applyFont="1" applyAlignment="1">
      <alignment vertical="top"/>
    </xf>
    <xf numFmtId="0" fontId="42" fillId="0" borderId="0" xfId="0" applyFont="1"/>
    <xf numFmtId="0" fontId="16" fillId="0" borderId="0" xfId="0" applyFont="1" applyBorder="1" applyAlignment="1">
      <alignment horizontal="right" vertical="center"/>
    </xf>
    <xf numFmtId="192" fontId="17" fillId="0" borderId="1" xfId="0" applyNumberFormat="1" applyFont="1" applyBorder="1" applyAlignment="1">
      <alignment horizontal="right" vertical="center"/>
    </xf>
    <xf numFmtId="192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distributed" vertical="center"/>
    </xf>
    <xf numFmtId="192" fontId="17" fillId="0" borderId="0" xfId="0" applyNumberFormat="1" applyFont="1" applyBorder="1" applyAlignment="1">
      <alignment horizontal="right" vertical="center"/>
    </xf>
    <xf numFmtId="192" fontId="15" fillId="0" borderId="0" xfId="0" applyNumberFormat="1" applyFont="1" applyBorder="1" applyAlignment="1">
      <alignment horizontal="right" vertical="center"/>
    </xf>
    <xf numFmtId="192" fontId="15" fillId="0" borderId="14" xfId="0" applyNumberFormat="1" applyFont="1" applyBorder="1" applyAlignment="1">
      <alignment horizontal="right" vertical="center"/>
    </xf>
    <xf numFmtId="0" fontId="42" fillId="0" borderId="6" xfId="0" applyFont="1" applyBorder="1"/>
    <xf numFmtId="192" fontId="12" fillId="0" borderId="0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42" fillId="0" borderId="5" xfId="0" applyFont="1" applyBorder="1"/>
    <xf numFmtId="0" fontId="11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192" fontId="12" fillId="0" borderId="1" xfId="0" applyNumberFormat="1" applyFont="1" applyBorder="1" applyAlignment="1">
      <alignment horizontal="right" vertical="center"/>
    </xf>
    <xf numFmtId="192" fontId="11" fillId="0" borderId="1" xfId="0" applyNumberFormat="1" applyFont="1" applyBorder="1" applyAlignment="1">
      <alignment horizontal="right" vertical="center"/>
    </xf>
    <xf numFmtId="0" fontId="42" fillId="0" borderId="7" xfId="0" applyFont="1" applyBorder="1"/>
    <xf numFmtId="0" fontId="11" fillId="0" borderId="1" xfId="0" applyFont="1" applyBorder="1" applyAlignment="1">
      <alignment horizontal="distributed" vertical="center"/>
    </xf>
    <xf numFmtId="0" fontId="42" fillId="0" borderId="1" xfId="0" applyFont="1" applyBorder="1"/>
    <xf numFmtId="0" fontId="42" fillId="0" borderId="0" xfId="0" applyFont="1" applyBorder="1"/>
    <xf numFmtId="192" fontId="11" fillId="0" borderId="14" xfId="0" applyNumberFormat="1" applyFont="1" applyBorder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181" fontId="15" fillId="0" borderId="0" xfId="0" applyNumberFormat="1" applyFont="1" applyBorder="1" applyAlignment="1">
      <alignment vertical="center"/>
    </xf>
    <xf numFmtId="0" fontId="15" fillId="0" borderId="1" xfId="0" applyFont="1" applyBorder="1" applyAlignment="1">
      <alignment vertical="top"/>
    </xf>
    <xf numFmtId="0" fontId="43" fillId="0" borderId="1" xfId="0" applyFont="1" applyBorder="1"/>
    <xf numFmtId="0" fontId="15" fillId="0" borderId="0" xfId="0" applyFont="1" applyBorder="1" applyAlignment="1">
      <alignment vertical="top"/>
    </xf>
    <xf numFmtId="0" fontId="43" fillId="0" borderId="0" xfId="0" applyFont="1"/>
    <xf numFmtId="0" fontId="40" fillId="0" borderId="0" xfId="0" applyFont="1" applyAlignment="1">
      <alignment horizontal="right"/>
    </xf>
    <xf numFmtId="0" fontId="15" fillId="0" borderId="3" xfId="0" applyFont="1" applyBorder="1" applyAlignment="1">
      <alignment vertical="top"/>
    </xf>
    <xf numFmtId="0" fontId="15" fillId="0" borderId="0" xfId="0" applyFont="1" applyAlignment="1">
      <alignment horizontal="left" vertical="center"/>
    </xf>
    <xf numFmtId="195" fontId="0" fillId="0" borderId="0" xfId="0" applyNumberFormat="1" applyAlignment="1"/>
    <xf numFmtId="195" fontId="21" fillId="0" borderId="0" xfId="0" applyNumberFormat="1" applyFont="1" applyAlignment="1">
      <alignment vertical="top"/>
    </xf>
    <xf numFmtId="194" fontId="15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0" fontId="0" fillId="0" borderId="14" xfId="0" applyFill="1" applyBorder="1"/>
    <xf numFmtId="196" fontId="17" fillId="0" borderId="0" xfId="0" applyNumberFormat="1" applyFont="1" applyFill="1" applyBorder="1" applyAlignment="1">
      <alignment vertical="center"/>
    </xf>
    <xf numFmtId="177" fontId="17" fillId="0" borderId="14" xfId="0" applyNumberFormat="1" applyFont="1" applyFill="1" applyBorder="1" applyAlignment="1">
      <alignment vertical="center"/>
    </xf>
    <xf numFmtId="49" fontId="17" fillId="0" borderId="0" xfId="0" applyNumberFormat="1" applyFont="1" applyBorder="1" applyAlignment="1">
      <alignment horizontal="distributed" vertical="center"/>
    </xf>
    <xf numFmtId="0" fontId="17" fillId="0" borderId="6" xfId="0" applyFont="1" applyBorder="1"/>
    <xf numFmtId="0" fontId="0" fillId="0" borderId="2" xfId="0" applyBorder="1" applyAlignment="1">
      <alignment vertical="center"/>
    </xf>
    <xf numFmtId="197" fontId="0" fillId="0" borderId="0" xfId="0" applyNumberFormat="1"/>
    <xf numFmtId="0" fontId="11" fillId="0" borderId="2" xfId="0" applyFont="1" applyBorder="1" applyAlignment="1">
      <alignment horizontal="center" vertical="center"/>
    </xf>
    <xf numFmtId="0" fontId="42" fillId="0" borderId="2" xfId="0" applyFont="1" applyBorder="1"/>
    <xf numFmtId="0" fontId="11" fillId="0" borderId="0" xfId="0" applyFont="1" applyFill="1" applyBorder="1" applyAlignment="1">
      <alignment vertical="center"/>
    </xf>
    <xf numFmtId="177" fontId="11" fillId="0" borderId="6" xfId="0" applyNumberFormat="1" applyFont="1" applyFill="1" applyBorder="1" applyAlignment="1">
      <alignment vertical="center"/>
    </xf>
    <xf numFmtId="177" fontId="11" fillId="0" borderId="6" xfId="0" applyNumberFormat="1" applyFont="1" applyFill="1" applyBorder="1" applyAlignment="1">
      <alignment horizontal="right" vertical="center"/>
    </xf>
    <xf numFmtId="177" fontId="12" fillId="0" borderId="6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15" fillId="0" borderId="6" xfId="0" applyFont="1" applyBorder="1"/>
    <xf numFmtId="179" fontId="0" fillId="0" borderId="0" xfId="0" applyNumberFormat="1"/>
    <xf numFmtId="198" fontId="0" fillId="0" borderId="0" xfId="0" applyNumberFormat="1"/>
    <xf numFmtId="0" fontId="21" fillId="0" borderId="0" xfId="0" applyFont="1"/>
    <xf numFmtId="199" fontId="48" fillId="4" borderId="0" xfId="5" applyNumberFormat="1" applyFont="1" applyFill="1" applyBorder="1" applyAlignment="1">
      <alignment horizontal="right" vertical="center" shrinkToFit="1"/>
    </xf>
    <xf numFmtId="189" fontId="11" fillId="0" borderId="0" xfId="5" applyNumberFormat="1" applyFont="1" applyFill="1" applyBorder="1" applyAlignment="1">
      <alignment vertical="center" shrinkToFit="1"/>
    </xf>
    <xf numFmtId="199" fontId="40" fillId="0" borderId="0" xfId="0" applyNumberFormat="1" applyFont="1" applyFill="1" applyBorder="1" applyAlignment="1">
      <alignment vertical="center" shrinkToFit="1"/>
    </xf>
    <xf numFmtId="178" fontId="15" fillId="0" borderId="0" xfId="0" applyNumberFormat="1" applyFont="1" applyFill="1" applyBorder="1" applyAlignment="1">
      <alignment vertical="center" shrinkToFit="1"/>
    </xf>
    <xf numFmtId="0" fontId="0" fillId="0" borderId="0" xfId="0" applyBorder="1" applyAlignment="1">
      <alignment shrinkToFit="1"/>
    </xf>
    <xf numFmtId="0" fontId="17" fillId="0" borderId="0" xfId="0" applyFont="1" applyBorder="1" applyAlignment="1">
      <alignment horizontal="distributed" vertical="center" inden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177" fontId="11" fillId="0" borderId="0" xfId="0" applyNumberFormat="1" applyFont="1" applyFill="1" applyBorder="1" applyAlignment="1">
      <alignment vertical="center" justifyLastLine="1"/>
    </xf>
    <xf numFmtId="187" fontId="50" fillId="0" borderId="0" xfId="0" applyNumberFormat="1" applyFont="1" applyAlignment="1">
      <alignment vertical="top"/>
    </xf>
    <xf numFmtId="187" fontId="42" fillId="0" borderId="0" xfId="0" applyNumberFormat="1" applyFont="1" applyAlignment="1">
      <alignment vertical="top"/>
    </xf>
    <xf numFmtId="186" fontId="50" fillId="0" borderId="0" xfId="0" applyNumberFormat="1" applyFont="1" applyAlignment="1">
      <alignment horizontal="right" vertical="top"/>
    </xf>
    <xf numFmtId="0" fontId="51" fillId="0" borderId="0" xfId="0" applyFont="1" applyBorder="1"/>
    <xf numFmtId="177" fontId="12" fillId="0" borderId="6" xfId="0" applyNumberFormat="1" applyFont="1" applyBorder="1" applyAlignment="1">
      <alignment vertical="center"/>
    </xf>
    <xf numFmtId="177" fontId="11" fillId="0" borderId="6" xfId="0" applyNumberFormat="1" applyFont="1" applyBorder="1" applyAlignment="1">
      <alignment vertical="center"/>
    </xf>
    <xf numFmtId="0" fontId="51" fillId="0" borderId="1" xfId="0" applyFont="1" applyBorder="1"/>
    <xf numFmtId="0" fontId="23" fillId="0" borderId="0" xfId="0" applyFont="1" applyBorder="1" applyAlignment="1">
      <alignment horizontal="distributed" vertical="center"/>
    </xf>
    <xf numFmtId="0" fontId="42" fillId="0" borderId="3" xfId="0" applyFont="1" applyBorder="1"/>
    <xf numFmtId="0" fontId="42" fillId="0" borderId="0" xfId="0" applyFont="1" applyAlignment="1"/>
    <xf numFmtId="186" fontId="50" fillId="0" borderId="0" xfId="0" applyNumberFormat="1" applyFont="1" applyAlignment="1">
      <alignment vertical="top"/>
    </xf>
    <xf numFmtId="0" fontId="11" fillId="0" borderId="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distributed" vertical="center" wrapText="1" justifyLastLine="1"/>
    </xf>
    <xf numFmtId="0" fontId="12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distributed" vertical="center" justifyLastLine="1"/>
    </xf>
    <xf numFmtId="0" fontId="26" fillId="0" borderId="6" xfId="0" applyFont="1" applyBorder="1"/>
    <xf numFmtId="0" fontId="54" fillId="0" borderId="0" xfId="0" applyFont="1"/>
    <xf numFmtId="0" fontId="54" fillId="0" borderId="6" xfId="0" applyFont="1" applyBorder="1"/>
    <xf numFmtId="0" fontId="23" fillId="0" borderId="2" xfId="0" applyFont="1" applyBorder="1"/>
    <xf numFmtId="0" fontId="42" fillId="0" borderId="14" xfId="0" applyFont="1" applyFill="1" applyBorder="1"/>
    <xf numFmtId="0" fontId="42" fillId="0" borderId="0" xfId="0" applyFont="1" applyFill="1" applyBorder="1"/>
    <xf numFmtId="0" fontId="54" fillId="0" borderId="0" xfId="0" applyFont="1" applyBorder="1"/>
    <xf numFmtId="192" fontId="11" fillId="0" borderId="0" xfId="0" applyNumberFormat="1" applyFont="1" applyBorder="1" applyAlignment="1">
      <alignment horizontal="right" vertical="center"/>
    </xf>
    <xf numFmtId="192" fontId="15" fillId="0" borderId="0" xfId="0" applyNumberFormat="1" applyFont="1" applyBorder="1" applyAlignment="1">
      <alignment horizontal="right" vertical="center"/>
    </xf>
    <xf numFmtId="3" fontId="12" fillId="4" borderId="0" xfId="3" applyNumberFormat="1" applyFont="1" applyFill="1" applyBorder="1" applyAlignment="1">
      <alignment horizontal="right" vertical="center"/>
    </xf>
    <xf numFmtId="3" fontId="12" fillId="0" borderId="0" xfId="3" applyNumberFormat="1" applyFont="1" applyFill="1" applyBorder="1" applyAlignment="1">
      <alignment horizontal="right" vertical="center"/>
    </xf>
    <xf numFmtId="3" fontId="11" fillId="4" borderId="0" xfId="3" applyNumberFormat="1" applyFont="1" applyFill="1" applyBorder="1" applyAlignment="1">
      <alignment horizontal="right" vertical="center"/>
    </xf>
    <xf numFmtId="3" fontId="11" fillId="0" borderId="0" xfId="3" applyNumberFormat="1" applyFont="1" applyFill="1" applyBorder="1" applyAlignment="1">
      <alignment vertical="center"/>
    </xf>
    <xf numFmtId="3" fontId="11" fillId="0" borderId="0" xfId="3" applyNumberFormat="1" applyFont="1" applyFill="1" applyBorder="1" applyAlignment="1">
      <alignment horizontal="right" vertical="center"/>
    </xf>
    <xf numFmtId="199" fontId="48" fillId="0" borderId="0" xfId="0" applyNumberFormat="1" applyFont="1" applyFill="1" applyBorder="1" applyAlignment="1">
      <alignment horizontal="right" vertical="center"/>
    </xf>
    <xf numFmtId="178" fontId="15" fillId="4" borderId="0" xfId="0" applyNumberFormat="1" applyFont="1" applyFill="1" applyAlignment="1">
      <alignment vertical="center"/>
    </xf>
    <xf numFmtId="178" fontId="17" fillId="0" borderId="0" xfId="0" applyNumberFormat="1" applyFont="1" applyFill="1" applyAlignment="1">
      <alignment vertical="center"/>
    </xf>
    <xf numFmtId="0" fontId="22" fillId="0" borderId="0" xfId="0" applyFont="1" applyFill="1"/>
    <xf numFmtId="0" fontId="22" fillId="0" borderId="0" xfId="0" applyFont="1" applyFill="1" applyBorder="1"/>
    <xf numFmtId="179" fontId="15" fillId="4" borderId="0" xfId="0" applyNumberFormat="1" applyFont="1" applyFill="1" applyAlignment="1">
      <alignment vertical="center"/>
    </xf>
    <xf numFmtId="179" fontId="17" fillId="0" borderId="0" xfId="0" applyNumberFormat="1" applyFont="1" applyFill="1" applyAlignment="1">
      <alignment vertical="center"/>
    </xf>
    <xf numFmtId="177" fontId="17" fillId="0" borderId="6" xfId="0" applyNumberFormat="1" applyFont="1" applyBorder="1" applyAlignment="1">
      <alignment vertical="center"/>
    </xf>
    <xf numFmtId="177" fontId="15" fillId="0" borderId="6" xfId="0" applyNumberFormat="1" applyFont="1" applyBorder="1" applyAlignment="1">
      <alignment vertical="center"/>
    </xf>
    <xf numFmtId="0" fontId="26" fillId="0" borderId="0" xfId="0" applyFont="1"/>
    <xf numFmtId="0" fontId="17" fillId="0" borderId="0" xfId="0" applyFont="1" applyBorder="1" applyAlignment="1">
      <alignment vertical="top"/>
    </xf>
    <xf numFmtId="0" fontId="54" fillId="0" borderId="1" xfId="0" applyFont="1" applyBorder="1"/>
    <xf numFmtId="0" fontId="22" fillId="0" borderId="0" xfId="0" applyFont="1"/>
    <xf numFmtId="0" fontId="39" fillId="0" borderId="6" xfId="0" applyFont="1" applyBorder="1"/>
    <xf numFmtId="0" fontId="17" fillId="0" borderId="0" xfId="0" applyFont="1" applyBorder="1" applyAlignment="1">
      <alignment vertical="top"/>
    </xf>
    <xf numFmtId="3" fontId="17" fillId="0" borderId="0" xfId="0" applyNumberFormat="1" applyFont="1" applyAlignment="1">
      <alignment vertical="center"/>
    </xf>
    <xf numFmtId="194" fontId="17" fillId="0" borderId="0" xfId="0" applyNumberFormat="1" applyFont="1" applyAlignment="1">
      <alignment vertical="center"/>
    </xf>
    <xf numFmtId="177" fontId="15" fillId="0" borderId="0" xfId="0" applyNumberFormat="1" applyFont="1" applyBorder="1" applyAlignment="1">
      <alignment vertical="center"/>
    </xf>
    <xf numFmtId="177" fontId="15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 justifyLastLine="1"/>
    </xf>
    <xf numFmtId="0" fontId="15" fillId="0" borderId="13" xfId="0" applyFont="1" applyBorder="1" applyAlignment="1">
      <alignment horizontal="distributed" vertical="center" justifyLastLine="1"/>
    </xf>
    <xf numFmtId="0" fontId="15" fillId="0" borderId="0" xfId="0" applyFont="1" applyAlignment="1">
      <alignment horizontal="center" vertical="center"/>
    </xf>
    <xf numFmtId="177" fontId="17" fillId="0" borderId="0" xfId="0" applyNumberFormat="1" applyFont="1" applyFill="1" applyBorder="1" applyAlignment="1">
      <alignment vertical="center"/>
    </xf>
    <xf numFmtId="0" fontId="15" fillId="0" borderId="15" xfId="0" applyFont="1" applyBorder="1" applyAlignment="1">
      <alignment horizontal="distributed" vertical="center" justifyLastLine="1"/>
    </xf>
    <xf numFmtId="0" fontId="15" fillId="0" borderId="0" xfId="0" applyFont="1" applyFill="1" applyAlignment="1">
      <alignment horizontal="distributed" vertical="center"/>
    </xf>
    <xf numFmtId="0" fontId="0" fillId="0" borderId="0" xfId="0" applyAlignment="1"/>
    <xf numFmtId="0" fontId="11" fillId="0" borderId="0" xfId="0" applyFont="1" applyFill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39" fillId="0" borderId="0" xfId="0" applyFont="1" applyFill="1" applyAlignment="1">
      <alignment horizontal="distributed" vertical="center"/>
    </xf>
    <xf numFmtId="38" fontId="11" fillId="0" borderId="0" xfId="3" applyFont="1" applyFill="1" applyBorder="1" applyAlignment="1">
      <alignment vertical="center"/>
    </xf>
    <xf numFmtId="0" fontId="0" fillId="0" borderId="0" xfId="0" applyBorder="1"/>
    <xf numFmtId="0" fontId="17" fillId="0" borderId="13" xfId="0" applyFont="1" applyBorder="1" applyAlignment="1">
      <alignment horizontal="distributed" vertical="center" justifyLastLine="1"/>
    </xf>
    <xf numFmtId="0" fontId="17" fillId="0" borderId="12" xfId="0" applyFont="1" applyBorder="1" applyAlignment="1">
      <alignment horizontal="distributed" vertical="center" justifyLastLine="1"/>
    </xf>
    <xf numFmtId="0" fontId="15" fillId="0" borderId="0" xfId="0" applyFont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7" fontId="11" fillId="0" borderId="14" xfId="0" applyNumberFormat="1" applyFont="1" applyFill="1" applyBorder="1" applyAlignment="1">
      <alignment vertical="center"/>
    </xf>
    <xf numFmtId="179" fontId="1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91" fontId="11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 justifyLastLine="1"/>
    </xf>
    <xf numFmtId="0" fontId="3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 justifyLastLine="1"/>
    </xf>
    <xf numFmtId="0" fontId="15" fillId="0" borderId="0" xfId="0" applyNumberFormat="1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77" fontId="12" fillId="0" borderId="0" xfId="3" applyNumberFormat="1" applyFont="1" applyFill="1" applyBorder="1" applyAlignment="1">
      <alignment vertical="center"/>
    </xf>
    <xf numFmtId="177" fontId="11" fillId="0" borderId="0" xfId="3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 justifyLastLine="1"/>
    </xf>
    <xf numFmtId="0" fontId="39" fillId="0" borderId="0" xfId="0" applyFont="1" applyFill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22" fillId="0" borderId="6" xfId="0" applyFont="1" applyBorder="1"/>
    <xf numFmtId="38" fontId="39" fillId="0" borderId="0" xfId="1" applyFont="1" applyFill="1" applyBorder="1" applyAlignment="1"/>
    <xf numFmtId="189" fontId="12" fillId="0" borderId="0" xfId="5" applyNumberFormat="1" applyFont="1" applyFill="1" applyBorder="1" applyAlignment="1">
      <alignment vertical="center" shrinkToFit="1"/>
    </xf>
    <xf numFmtId="199" fontId="55" fillId="0" borderId="0" xfId="0" applyNumberFormat="1" applyFont="1" applyFill="1" applyBorder="1" applyAlignment="1">
      <alignment vertical="center" shrinkToFit="1"/>
    </xf>
    <xf numFmtId="178" fontId="17" fillId="0" borderId="0" xfId="0" applyNumberFormat="1" applyFont="1" applyFill="1" applyBorder="1" applyAlignment="1">
      <alignment vertical="center" shrinkToFit="1"/>
    </xf>
    <xf numFmtId="0" fontId="22" fillId="0" borderId="1" xfId="0" applyFont="1" applyFill="1" applyBorder="1"/>
    <xf numFmtId="0" fontId="22" fillId="0" borderId="1" xfId="0" applyFont="1" applyBorder="1"/>
    <xf numFmtId="0" fontId="39" fillId="0" borderId="0" xfId="0" applyFont="1" applyFill="1" applyBorder="1"/>
    <xf numFmtId="0" fontId="11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177" fontId="17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3" fillId="0" borderId="0" xfId="0" applyFont="1" applyBorder="1"/>
    <xf numFmtId="200" fontId="15" fillId="0" borderId="0" xfId="0" applyNumberFormat="1" applyFont="1" applyFill="1" applyAlignment="1">
      <alignment vertical="center"/>
    </xf>
    <xf numFmtId="200" fontId="17" fillId="0" borderId="0" xfId="0" applyNumberFormat="1" applyFont="1" applyFill="1" applyAlignment="1">
      <alignment vertical="center"/>
    </xf>
    <xf numFmtId="0" fontId="39" fillId="0" borderId="0" xfId="0" applyFont="1" applyBorder="1"/>
    <xf numFmtId="177" fontId="12" fillId="0" borderId="1" xfId="0" applyNumberFormat="1" applyFont="1" applyFill="1" applyBorder="1" applyAlignment="1">
      <alignment vertical="center"/>
    </xf>
    <xf numFmtId="196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201" fontId="15" fillId="0" borderId="0" xfId="0" applyNumberFormat="1" applyFont="1" applyFill="1" applyAlignment="1">
      <alignment vertical="center"/>
    </xf>
    <xf numFmtId="201" fontId="17" fillId="0" borderId="0" xfId="0" applyNumberFormat="1" applyFont="1" applyFill="1" applyAlignment="1">
      <alignment vertical="center"/>
    </xf>
    <xf numFmtId="181" fontId="15" fillId="0" borderId="0" xfId="0" applyNumberFormat="1" applyFont="1" applyFill="1" applyAlignment="1">
      <alignment vertical="center"/>
    </xf>
    <xf numFmtId="181" fontId="17" fillId="0" borderId="0" xfId="0" applyNumberFormat="1" applyFont="1" applyFill="1" applyAlignment="1">
      <alignment vertical="center"/>
    </xf>
    <xf numFmtId="0" fontId="39" fillId="0" borderId="14" xfId="0" applyFont="1" applyFill="1" applyBorder="1"/>
    <xf numFmtId="177" fontId="12" fillId="0" borderId="7" xfId="0" applyNumberFormat="1" applyFont="1" applyFill="1" applyBorder="1" applyAlignment="1">
      <alignment vertical="center"/>
    </xf>
    <xf numFmtId="0" fontId="3" fillId="0" borderId="0" xfId="23">
      <alignment vertical="center"/>
    </xf>
    <xf numFmtId="0" fontId="16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49" fontId="58" fillId="0" borderId="2" xfId="0" applyNumberFormat="1" applyFont="1" applyBorder="1" applyAlignment="1">
      <alignment horizontal="center" vertical="center"/>
    </xf>
    <xf numFmtId="0" fontId="14" fillId="0" borderId="0" xfId="0" applyFont="1" applyAlignment="1"/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38" fontId="19" fillId="0" borderId="0" xfId="0" applyNumberFormat="1" applyFont="1"/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58" fillId="0" borderId="0" xfId="0" applyFont="1"/>
    <xf numFmtId="177" fontId="11" fillId="0" borderId="0" xfId="3" applyNumberFormat="1" applyFont="1" applyFill="1" applyBorder="1" applyAlignment="1">
      <alignment horizontal="right" vertical="center"/>
    </xf>
    <xf numFmtId="177" fontId="11" fillId="0" borderId="14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12" xfId="0" applyFont="1" applyBorder="1" applyAlignment="1">
      <alignment horizontal="distributed" vertical="center" justifyLastLine="1"/>
    </xf>
    <xf numFmtId="0" fontId="23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77" fontId="11" fillId="0" borderId="0" xfId="0" applyNumberFormat="1" applyFont="1" applyAlignment="1">
      <alignment vertical="center"/>
    </xf>
    <xf numFmtId="186" fontId="50" fillId="0" borderId="0" xfId="0" applyNumberFormat="1" applyFont="1" applyAlignment="1">
      <alignment horizontal="right" vertical="top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1" fillId="5" borderId="19" xfId="0" applyFont="1" applyFill="1" applyBorder="1" applyAlignment="1">
      <alignment horizontal="distributed" vertical="center" justifyLastLine="1"/>
    </xf>
    <xf numFmtId="0" fontId="12" fillId="5" borderId="19" xfId="0" applyFont="1" applyFill="1" applyBorder="1" applyAlignment="1">
      <alignment horizontal="distributed" vertical="center" justifyLastLine="1"/>
    </xf>
    <xf numFmtId="0" fontId="12" fillId="0" borderId="12" xfId="0" applyFont="1" applyBorder="1" applyAlignment="1">
      <alignment horizontal="distributed" vertical="center" justifyLastLine="1"/>
    </xf>
    <xf numFmtId="0" fontId="26" fillId="0" borderId="5" xfId="0" applyFont="1" applyBorder="1"/>
    <xf numFmtId="0" fontId="11" fillId="0" borderId="20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26" fillId="0" borderId="14" xfId="0" applyFont="1" applyBorder="1"/>
    <xf numFmtId="0" fontId="26" fillId="0" borderId="0" xfId="0" applyFont="1" applyBorder="1"/>
    <xf numFmtId="0" fontId="26" fillId="4" borderId="6" xfId="0" applyFont="1" applyFill="1" applyBorder="1"/>
    <xf numFmtId="202" fontId="48" fillId="4" borderId="0" xfId="5" applyNumberFormat="1" applyFont="1" applyFill="1" applyBorder="1" applyAlignment="1">
      <alignment horizontal="right" vertical="center" shrinkToFit="1"/>
    </xf>
    <xf numFmtId="180" fontId="11" fillId="4" borderId="0" xfId="0" applyNumberFormat="1" applyFont="1" applyFill="1" applyBorder="1" applyAlignment="1">
      <alignment vertical="center"/>
    </xf>
    <xf numFmtId="180" fontId="12" fillId="4" borderId="0" xfId="0" applyNumberFormat="1" applyFont="1" applyFill="1" applyBorder="1" applyAlignment="1">
      <alignment vertical="center"/>
    </xf>
    <xf numFmtId="202" fontId="60" fillId="4" borderId="0" xfId="5" applyNumberFormat="1" applyFont="1" applyFill="1" applyBorder="1" applyAlignment="1">
      <alignment horizontal="right" vertical="center" shrinkToFit="1"/>
    </xf>
    <xf numFmtId="0" fontId="26" fillId="0" borderId="6" xfId="0" applyFont="1" applyFill="1" applyBorder="1"/>
    <xf numFmtId="199" fontId="48" fillId="0" borderId="0" xfId="0" applyNumberFormat="1" applyFont="1" applyFill="1" applyBorder="1" applyAlignment="1">
      <alignment vertical="center" shrinkToFit="1"/>
    </xf>
    <xf numFmtId="180" fontId="11" fillId="0" borderId="0" xfId="0" applyNumberFormat="1" applyFont="1" applyBorder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vertical="center"/>
    </xf>
    <xf numFmtId="199" fontId="60" fillId="0" borderId="0" xfId="0" applyNumberFormat="1" applyFont="1" applyFill="1" applyBorder="1" applyAlignment="1">
      <alignment vertical="center" shrinkToFit="1"/>
    </xf>
    <xf numFmtId="199" fontId="48" fillId="4" borderId="0" xfId="0" applyNumberFormat="1" applyFont="1" applyFill="1" applyBorder="1" applyAlignment="1">
      <alignment vertical="center" shrinkToFit="1"/>
    </xf>
    <xf numFmtId="199" fontId="60" fillId="4" borderId="0" xfId="0" applyNumberFormat="1" applyFont="1" applyFill="1" applyBorder="1" applyAlignment="1">
      <alignment vertical="center" shrinkToFit="1"/>
    </xf>
    <xf numFmtId="0" fontId="11" fillId="0" borderId="0" xfId="0" applyFont="1" applyFill="1" applyAlignment="1">
      <alignment horizontal="distributed" vertical="center"/>
    </xf>
    <xf numFmtId="182" fontId="11" fillId="0" borderId="0" xfId="0" applyNumberFormat="1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vertical="center"/>
    </xf>
    <xf numFmtId="180" fontId="11" fillId="0" borderId="0" xfId="0" applyNumberFormat="1" applyFont="1" applyAlignment="1">
      <alignment vertical="center"/>
    </xf>
    <xf numFmtId="0" fontId="26" fillId="0" borderId="0" xfId="0" applyFont="1" applyFill="1" applyAlignment="1">
      <alignment horizontal="distributed" vertical="center"/>
    </xf>
    <xf numFmtId="180" fontId="11" fillId="0" borderId="14" xfId="0" applyNumberFormat="1" applyFont="1" applyFill="1" applyBorder="1" applyAlignment="1">
      <alignment vertical="center"/>
    </xf>
    <xf numFmtId="183" fontId="11" fillId="0" borderId="0" xfId="0" applyNumberFormat="1" applyFont="1" applyFill="1" applyBorder="1" applyAlignment="1">
      <alignment vertical="center"/>
    </xf>
    <xf numFmtId="202" fontId="48" fillId="5" borderId="0" xfId="5" applyNumberFormat="1" applyFont="1" applyFill="1" applyBorder="1" applyAlignment="1">
      <alignment horizontal="right" vertical="center" shrinkToFit="1"/>
    </xf>
    <xf numFmtId="202" fontId="48" fillId="0" borderId="0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/>
    </xf>
    <xf numFmtId="183" fontId="11" fillId="4" borderId="0" xfId="0" applyNumberFormat="1" applyFont="1" applyFill="1" applyBorder="1" applyAlignment="1">
      <alignment vertical="center"/>
    </xf>
    <xf numFmtId="183" fontId="12" fillId="4" borderId="0" xfId="0" applyNumberFormat="1" applyFont="1" applyFill="1" applyBorder="1" applyAlignment="1">
      <alignment vertical="center"/>
    </xf>
    <xf numFmtId="0" fontId="26" fillId="0" borderId="1" xfId="0" applyFont="1" applyBorder="1"/>
    <xf numFmtId="0" fontId="26" fillId="0" borderId="7" xfId="0" applyFont="1" applyBorder="1"/>
    <xf numFmtId="0" fontId="26" fillId="0" borderId="27" xfId="0" applyFont="1" applyBorder="1"/>
    <xf numFmtId="177" fontId="11" fillId="4" borderId="0" xfId="0" applyNumberFormat="1" applyFont="1" applyFill="1" applyAlignment="1">
      <alignment vertical="center"/>
    </xf>
    <xf numFmtId="177" fontId="12" fillId="4" borderId="0" xfId="0" applyNumberFormat="1" applyFont="1" applyFill="1" applyAlignment="1">
      <alignment vertical="center"/>
    </xf>
    <xf numFmtId="0" fontId="26" fillId="0" borderId="0" xfId="0" applyFont="1" applyFill="1"/>
    <xf numFmtId="177" fontId="11" fillId="0" borderId="0" xfId="0" applyNumberFormat="1" applyFont="1" applyFill="1" applyAlignment="1">
      <alignment vertical="center"/>
    </xf>
    <xf numFmtId="177" fontId="12" fillId="0" borderId="0" xfId="0" applyNumberFormat="1" applyFont="1" applyFill="1" applyAlignment="1">
      <alignment vertical="center"/>
    </xf>
    <xf numFmtId="199" fontId="48" fillId="0" borderId="0" xfId="0" applyNumberFormat="1" applyFont="1" applyBorder="1"/>
    <xf numFmtId="0" fontId="48" fillId="0" borderId="0" xfId="0" applyFont="1" applyAlignment="1">
      <alignment shrinkToFit="1"/>
    </xf>
    <xf numFmtId="199" fontId="48" fillId="0" borderId="0" xfId="0" applyNumberFormat="1" applyFont="1" applyAlignment="1">
      <alignment shrinkToFit="1"/>
    </xf>
    <xf numFmtId="0" fontId="60" fillId="0" borderId="0" xfId="0" applyFont="1" applyAlignment="1">
      <alignment shrinkToFit="1"/>
    </xf>
    <xf numFmtId="199" fontId="60" fillId="0" borderId="0" xfId="0" applyNumberFormat="1" applyFont="1" applyBorder="1"/>
    <xf numFmtId="180" fontId="11" fillId="4" borderId="0" xfId="0" applyNumberFormat="1" applyFont="1" applyFill="1" applyAlignment="1">
      <alignment vertical="center"/>
    </xf>
    <xf numFmtId="180" fontId="12" fillId="4" borderId="0" xfId="0" applyNumberFormat="1" applyFont="1" applyFill="1" applyAlignment="1">
      <alignment vertical="center"/>
    </xf>
    <xf numFmtId="180" fontId="11" fillId="0" borderId="0" xfId="0" applyNumberFormat="1" applyFont="1" applyFill="1" applyAlignment="1">
      <alignment vertical="center"/>
    </xf>
    <xf numFmtId="180" fontId="12" fillId="0" borderId="0" xfId="0" applyNumberFormat="1" applyFont="1" applyFill="1" applyAlignment="1">
      <alignment vertical="center"/>
    </xf>
    <xf numFmtId="180" fontId="12" fillId="0" borderId="0" xfId="0" applyNumberFormat="1" applyFont="1" applyAlignment="1">
      <alignment vertical="center"/>
    </xf>
    <xf numFmtId="177" fontId="48" fillId="0" borderId="0" xfId="0" applyNumberFormat="1" applyFont="1" applyBorder="1"/>
    <xf numFmtId="0" fontId="42" fillId="0" borderId="0" xfId="0" applyFont="1" applyFill="1"/>
    <xf numFmtId="180" fontId="11" fillId="5" borderId="0" xfId="0" applyNumberFormat="1" applyFont="1" applyFill="1" applyAlignment="1">
      <alignment vertical="center"/>
    </xf>
    <xf numFmtId="180" fontId="12" fillId="5" borderId="0" xfId="0" applyNumberFormat="1" applyFont="1" applyFill="1" applyAlignment="1">
      <alignment vertical="center"/>
    </xf>
    <xf numFmtId="0" fontId="26" fillId="0" borderId="0" xfId="0" applyFont="1" applyAlignment="1"/>
    <xf numFmtId="180" fontId="48" fillId="0" borderId="0" xfId="0" applyNumberFormat="1" applyFont="1" applyAlignment="1">
      <alignment vertical="center"/>
    </xf>
    <xf numFmtId="180" fontId="60" fillId="0" borderId="0" xfId="0" applyNumberFormat="1" applyFont="1" applyAlignment="1">
      <alignment vertical="center"/>
    </xf>
    <xf numFmtId="177" fontId="11" fillId="5" borderId="0" xfId="3" applyNumberFormat="1" applyFont="1" applyFill="1" applyBorder="1" applyAlignment="1">
      <alignment horizontal="right" vertical="center"/>
    </xf>
    <xf numFmtId="199" fontId="48" fillId="0" borderId="0" xfId="0" applyNumberFormat="1" applyFont="1" applyBorder="1" applyAlignment="1">
      <alignment vertical="center"/>
    </xf>
    <xf numFmtId="199" fontId="48" fillId="5" borderId="0" xfId="0" applyNumberFormat="1" applyFont="1" applyFill="1" applyBorder="1" applyAlignment="1">
      <alignment vertical="center"/>
    </xf>
    <xf numFmtId="199" fontId="60" fillId="0" borderId="0" xfId="0" applyNumberFormat="1" applyFont="1" applyBorder="1" applyAlignment="1">
      <alignment vertical="center"/>
    </xf>
    <xf numFmtId="180" fontId="48" fillId="4" borderId="0" xfId="0" applyNumberFormat="1" applyFont="1" applyFill="1" applyAlignment="1">
      <alignment vertical="center"/>
    </xf>
    <xf numFmtId="180" fontId="60" fillId="4" borderId="0" xfId="0" applyNumberFormat="1" applyFont="1" applyFill="1" applyAlignment="1">
      <alignment vertical="center"/>
    </xf>
    <xf numFmtId="49" fontId="23" fillId="0" borderId="2" xfId="0" applyNumberFormat="1" applyFont="1" applyBorder="1" applyAlignment="1">
      <alignment horizontal="center" vertical="center"/>
    </xf>
    <xf numFmtId="38" fontId="11" fillId="4" borderId="0" xfId="1" applyFont="1" applyFill="1" applyBorder="1" applyAlignment="1">
      <alignment vertical="center"/>
    </xf>
    <xf numFmtId="38" fontId="12" fillId="4" borderId="0" xfId="1" applyFont="1" applyFill="1" applyBorder="1" applyAlignment="1">
      <alignment vertical="center"/>
    </xf>
    <xf numFmtId="177" fontId="11" fillId="2" borderId="0" xfId="0" applyNumberFormat="1" applyFont="1" applyFill="1" applyAlignment="1">
      <alignment vertical="center"/>
    </xf>
    <xf numFmtId="0" fontId="22" fillId="0" borderId="0" xfId="0" applyFont="1" applyBorder="1"/>
    <xf numFmtId="0" fontId="39" fillId="0" borderId="0" xfId="0" applyFont="1" applyBorder="1"/>
    <xf numFmtId="177" fontId="0" fillId="0" borderId="0" xfId="0" applyNumberFormat="1"/>
    <xf numFmtId="0" fontId="15" fillId="0" borderId="0" xfId="0" applyFont="1" applyAlignment="1">
      <alignment horizontal="center" vertical="center"/>
    </xf>
    <xf numFmtId="0" fontId="11" fillId="0" borderId="6" xfId="0" applyFont="1" applyFill="1" applyBorder="1"/>
    <xf numFmtId="0" fontId="16" fillId="0" borderId="0" xfId="0" applyFont="1" applyFill="1" applyAlignment="1">
      <alignment horizontal="distributed" vertical="center"/>
    </xf>
    <xf numFmtId="0" fontId="23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77" fontId="11" fillId="0" borderId="0" xfId="0" applyNumberFormat="1" applyFont="1" applyAlignment="1">
      <alignment vertical="center"/>
    </xf>
    <xf numFmtId="177" fontId="15" fillId="0" borderId="0" xfId="0" applyNumberFormat="1" applyFont="1" applyAlignment="1">
      <alignment vertical="center"/>
    </xf>
    <xf numFmtId="0" fontId="11" fillId="0" borderId="0" xfId="5" applyFont="1" applyFill="1" applyBorder="1" applyAlignment="1">
      <alignment horizontal="distributed" vertical="center"/>
    </xf>
    <xf numFmtId="0" fontId="23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distributed" vertical="center" justifyLastLine="1"/>
    </xf>
    <xf numFmtId="38" fontId="11" fillId="0" borderId="0" xfId="3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11" fillId="0" borderId="0" xfId="6" applyFont="1" applyAlignment="1">
      <alignment vertical="center"/>
    </xf>
    <xf numFmtId="178" fontId="11" fillId="0" borderId="0" xfId="0" applyNumberFormat="1" applyFont="1" applyFill="1" applyBorder="1" applyAlignment="1">
      <alignment vertical="center" shrinkToFit="1"/>
    </xf>
    <xf numFmtId="178" fontId="12" fillId="0" borderId="0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horizontal="right" vertical="center"/>
    </xf>
    <xf numFmtId="0" fontId="26" fillId="0" borderId="1" xfId="0" applyFont="1" applyFill="1" applyBorder="1"/>
    <xf numFmtId="0" fontId="26" fillId="0" borderId="7" xfId="0" applyFont="1" applyFill="1" applyBorder="1"/>
    <xf numFmtId="199" fontId="26" fillId="0" borderId="1" xfId="0" applyNumberFormat="1" applyFont="1" applyFill="1" applyBorder="1"/>
    <xf numFmtId="177" fontId="11" fillId="0" borderId="1" xfId="0" applyNumberFormat="1" applyFont="1" applyFill="1" applyBorder="1" applyAlignment="1">
      <alignment vertical="center"/>
    </xf>
    <xf numFmtId="0" fontId="42" fillId="0" borderId="1" xfId="0" applyFont="1" applyFill="1" applyBorder="1" applyAlignment="1">
      <alignment horizontal="right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Fill="1" applyBorder="1"/>
    <xf numFmtId="177" fontId="23" fillId="0" borderId="0" xfId="0" applyNumberFormat="1" applyFont="1" applyFill="1" applyBorder="1" applyAlignment="1">
      <alignment vertical="center"/>
    </xf>
    <xf numFmtId="0" fontId="23" fillId="0" borderId="0" xfId="0" applyFont="1" applyFill="1"/>
    <xf numFmtId="38" fontId="23" fillId="0" borderId="0" xfId="0" applyNumberFormat="1" applyFont="1"/>
    <xf numFmtId="186" fontId="21" fillId="0" borderId="0" xfId="0" applyNumberFormat="1" applyFont="1" applyAlignment="1">
      <alignment horizontal="right" vertical="top"/>
    </xf>
    <xf numFmtId="49" fontId="32" fillId="3" borderId="0" xfId="0" applyNumberFormat="1" applyFont="1" applyFill="1" applyBorder="1" applyAlignment="1">
      <alignment horizontal="center" justifyLastLine="1"/>
    </xf>
    <xf numFmtId="49" fontId="32" fillId="3" borderId="1" xfId="0" applyNumberFormat="1" applyFont="1" applyFill="1" applyBorder="1" applyAlignment="1">
      <alignment horizontal="center" justifyLastLine="1"/>
    </xf>
    <xf numFmtId="0" fontId="33" fillId="0" borderId="0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1" xfId="0" applyBorder="1" applyAlignment="1">
      <alignment horizontal="distributed" justifyLastLine="1"/>
    </xf>
    <xf numFmtId="0" fontId="37" fillId="0" borderId="0" xfId="0" applyFont="1" applyAlignment="1">
      <alignment horizontal="center" vertical="center"/>
    </xf>
    <xf numFmtId="187" fontId="21" fillId="0" borderId="0" xfId="0" applyNumberFormat="1" applyFont="1" applyAlignment="1">
      <alignment horizontal="left" vertical="top"/>
    </xf>
    <xf numFmtId="187" fontId="0" fillId="0" borderId="0" xfId="0" applyNumberFormat="1" applyFont="1" applyAlignment="1">
      <alignment vertical="top"/>
    </xf>
    <xf numFmtId="0" fontId="11" fillId="0" borderId="0" xfId="0" applyFont="1" applyFill="1" applyAlignment="1">
      <alignment horizontal="center" vertical="center"/>
    </xf>
    <xf numFmtId="177" fontId="11" fillId="0" borderId="0" xfId="3" applyNumberFormat="1" applyFont="1" applyFill="1" applyBorder="1" applyAlignment="1">
      <alignment horizontal="right" vertical="center"/>
    </xf>
    <xf numFmtId="0" fontId="15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177" fontId="15" fillId="0" borderId="0" xfId="0" applyNumberFormat="1" applyFont="1" applyBorder="1" applyAlignment="1">
      <alignment vertical="center"/>
    </xf>
    <xf numFmtId="177" fontId="11" fillId="0" borderId="14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2" fillId="0" borderId="0" xfId="3" applyNumberFormat="1" applyFont="1" applyFill="1" applyBorder="1" applyAlignment="1">
      <alignment horizontal="right" vertical="center"/>
    </xf>
    <xf numFmtId="177" fontId="15" fillId="0" borderId="14" xfId="0" applyNumberFormat="1" applyFont="1" applyBorder="1" applyAlignment="1">
      <alignment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15" fillId="0" borderId="3" xfId="0" applyFont="1" applyBorder="1" applyAlignment="1">
      <alignment horizontal="center" vertical="center" justifyLastLine="1"/>
    </xf>
    <xf numFmtId="0" fontId="15" fillId="5" borderId="20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distributed" vertical="center" justifyLastLine="1"/>
    </xf>
    <xf numFmtId="0" fontId="15" fillId="0" borderId="10" xfId="0" applyFont="1" applyBorder="1" applyAlignment="1">
      <alignment horizontal="distributed" vertical="center" justifyLastLine="1"/>
    </xf>
    <xf numFmtId="0" fontId="15" fillId="0" borderId="2" xfId="0" applyFont="1" applyBorder="1" applyAlignment="1">
      <alignment horizontal="distributed" vertical="center" justifyLastLine="1"/>
    </xf>
    <xf numFmtId="0" fontId="15" fillId="0" borderId="8" xfId="0" applyFont="1" applyBorder="1" applyAlignment="1">
      <alignment horizontal="distributed" vertical="center" justifyLastLine="1"/>
    </xf>
    <xf numFmtId="0" fontId="15" fillId="0" borderId="14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distributed" vertical="center" justifyLastLine="1"/>
    </xf>
    <xf numFmtId="0" fontId="15" fillId="0" borderId="11" xfId="0" applyFont="1" applyBorder="1" applyAlignment="1">
      <alignment horizontal="distributed" vertical="center" justifyLastLine="1"/>
    </xf>
    <xf numFmtId="0" fontId="15" fillId="0" borderId="4" xfId="0" applyFont="1" applyBorder="1" applyAlignment="1">
      <alignment horizontal="distributed" vertical="center" justifyLastLine="1"/>
    </xf>
    <xf numFmtId="0" fontId="15" fillId="0" borderId="9" xfId="0" applyFont="1" applyBorder="1" applyAlignment="1">
      <alignment horizontal="distributed" vertical="center" justifyLastLine="1"/>
    </xf>
    <xf numFmtId="0" fontId="15" fillId="0" borderId="16" xfId="0" applyFont="1" applyBorder="1" applyAlignment="1">
      <alignment horizontal="distributed" vertical="center" justifyLastLine="1"/>
    </xf>
    <xf numFmtId="0" fontId="15" fillId="0" borderId="22" xfId="0" applyFont="1" applyBorder="1" applyAlignment="1">
      <alignment horizontal="distributed" vertical="center" justifyLastLine="1"/>
    </xf>
    <xf numFmtId="0" fontId="15" fillId="5" borderId="20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top"/>
    </xf>
    <xf numFmtId="0" fontId="15" fillId="5" borderId="4" xfId="0" applyFont="1" applyFill="1" applyBorder="1" applyAlignment="1">
      <alignment horizontal="center" vertical="top"/>
    </xf>
    <xf numFmtId="0" fontId="15" fillId="5" borderId="9" xfId="0" applyFont="1" applyFill="1" applyBorder="1" applyAlignment="1">
      <alignment horizontal="center" vertical="top"/>
    </xf>
    <xf numFmtId="0" fontId="16" fillId="0" borderId="2" xfId="0" applyFont="1" applyBorder="1" applyAlignment="1">
      <alignment horizontal="right" vertical="center"/>
    </xf>
    <xf numFmtId="0" fontId="16" fillId="0" borderId="0" xfId="0" applyFont="1" applyBorder="1" applyAlignment="1">
      <alignment horizontal="distributed" vertical="center"/>
    </xf>
    <xf numFmtId="177" fontId="17" fillId="0" borderId="14" xfId="0" applyNumberFormat="1" applyFont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177" fontId="11" fillId="0" borderId="0" xfId="3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 justifyLastLine="1"/>
    </xf>
    <xf numFmtId="0" fontId="11" fillId="0" borderId="0" xfId="0" applyFont="1" applyFill="1" applyAlignment="1">
      <alignment horizontal="distributed" vertical="center" justifyLastLine="1"/>
    </xf>
    <xf numFmtId="49" fontId="16" fillId="0" borderId="2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 justifyLastLine="1"/>
    </xf>
    <xf numFmtId="0" fontId="15" fillId="0" borderId="0" xfId="0" applyFont="1" applyFill="1" applyAlignment="1">
      <alignment horizontal="distributed" vertical="center"/>
    </xf>
    <xf numFmtId="0" fontId="23" fillId="0" borderId="2" xfId="0" applyFont="1" applyBorder="1" applyAlignment="1">
      <alignment horizontal="right" vertical="center"/>
    </xf>
    <xf numFmtId="0" fontId="11" fillId="4" borderId="0" xfId="0" applyFont="1" applyFill="1" applyAlignment="1">
      <alignment horizontal="distributed" vertical="center"/>
    </xf>
    <xf numFmtId="0" fontId="15" fillId="0" borderId="0" xfId="6" applyFont="1" applyAlignment="1">
      <alignment horizontal="center" vertical="center"/>
    </xf>
    <xf numFmtId="0" fontId="15" fillId="0" borderId="23" xfId="0" applyFont="1" applyBorder="1" applyAlignment="1">
      <alignment horizontal="distributed" vertical="center" justifyLastLine="1"/>
    </xf>
    <xf numFmtId="0" fontId="15" fillId="0" borderId="15" xfId="0" applyFont="1" applyBorder="1" applyAlignment="1">
      <alignment horizontal="distributed" vertical="center" justifyLastLine="1"/>
    </xf>
    <xf numFmtId="0" fontId="15" fillId="0" borderId="24" xfId="0" applyFont="1" applyBorder="1" applyAlignment="1">
      <alignment horizontal="distributed" vertical="center" justifyLastLine="1"/>
    </xf>
    <xf numFmtId="0" fontId="15" fillId="0" borderId="12" xfId="0" applyFont="1" applyBorder="1" applyAlignment="1">
      <alignment horizontal="distributed" vertical="center" justifyLastLine="1"/>
    </xf>
    <xf numFmtId="0" fontId="15" fillId="0" borderId="13" xfId="0" applyFont="1" applyBorder="1" applyAlignment="1">
      <alignment horizontal="distributed" vertical="center" justifyLastLine="1"/>
    </xf>
    <xf numFmtId="0" fontId="15" fillId="0" borderId="10" xfId="0" applyFont="1" applyBorder="1" applyAlignment="1">
      <alignment horizontal="distributed" vertical="center" indent="1"/>
    </xf>
    <xf numFmtId="0" fontId="15" fillId="0" borderId="8" xfId="0" applyFont="1" applyBorder="1" applyAlignment="1">
      <alignment horizontal="distributed" vertical="center" indent="1"/>
    </xf>
    <xf numFmtId="0" fontId="15" fillId="0" borderId="22" xfId="0" applyFont="1" applyBorder="1" applyAlignment="1">
      <alignment horizontal="distributed" vertical="center" indent="1"/>
    </xf>
    <xf numFmtId="0" fontId="17" fillId="0" borderId="10" xfId="0" applyFont="1" applyBorder="1" applyAlignment="1">
      <alignment horizontal="distributed" vertical="center" indent="1"/>
    </xf>
    <xf numFmtId="0" fontId="17" fillId="0" borderId="22" xfId="0" applyFont="1" applyBorder="1" applyAlignment="1">
      <alignment horizontal="distributed" vertical="center" indent="1"/>
    </xf>
    <xf numFmtId="0" fontId="49" fillId="0" borderId="0" xfId="0" applyFont="1" applyAlignment="1">
      <alignment horizontal="center" vertical="center"/>
    </xf>
    <xf numFmtId="0" fontId="11" fillId="0" borderId="0" xfId="0" applyFont="1" applyFill="1" applyAlignment="1">
      <alignment horizontal="distributed" vertical="center"/>
    </xf>
    <xf numFmtId="0" fontId="23" fillId="0" borderId="0" xfId="0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distributed" vertical="center"/>
    </xf>
    <xf numFmtId="0" fontId="23" fillId="0" borderId="2" xfId="0" applyFont="1" applyBorder="1" applyAlignment="1">
      <alignment horizontal="center"/>
    </xf>
    <xf numFmtId="0" fontId="11" fillId="0" borderId="0" xfId="5" applyFont="1" applyFill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 indent="1"/>
    </xf>
    <xf numFmtId="0" fontId="12" fillId="0" borderId="22" xfId="0" applyFont="1" applyBorder="1" applyAlignment="1">
      <alignment horizontal="distributed" vertical="center" indent="1"/>
    </xf>
    <xf numFmtId="186" fontId="50" fillId="0" borderId="0" xfId="0" applyNumberFormat="1" applyFont="1" applyAlignment="1">
      <alignment horizontal="right" vertical="top"/>
    </xf>
    <xf numFmtId="0" fontId="42" fillId="0" borderId="0" xfId="0" applyFont="1" applyAlignment="1"/>
    <xf numFmtId="0" fontId="11" fillId="0" borderId="0" xfId="6" applyFont="1" applyAlignment="1">
      <alignment horizontal="center" vertical="center"/>
    </xf>
    <xf numFmtId="0" fontId="11" fillId="0" borderId="23" xfId="0" applyFont="1" applyBorder="1" applyAlignment="1">
      <alignment horizontal="distributed" vertical="center" justifyLastLine="1"/>
    </xf>
    <xf numFmtId="0" fontId="11" fillId="0" borderId="15" xfId="0" applyFont="1" applyBorder="1" applyAlignment="1">
      <alignment horizontal="distributed" vertical="center" justifyLastLine="1"/>
    </xf>
    <xf numFmtId="0" fontId="11" fillId="0" borderId="24" xfId="0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indent="1"/>
    </xf>
    <xf numFmtId="0" fontId="11" fillId="0" borderId="23" xfId="0" applyFont="1" applyBorder="1" applyAlignment="1">
      <alignment horizontal="distributed" vertical="center" indent="1"/>
    </xf>
    <xf numFmtId="0" fontId="11" fillId="0" borderId="22" xfId="0" applyFont="1" applyBorder="1" applyAlignment="1">
      <alignment horizontal="distributed" vertical="center" indent="1"/>
    </xf>
    <xf numFmtId="0" fontId="11" fillId="4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176" fontId="23" fillId="0" borderId="0" xfId="0" applyNumberFormat="1" applyFont="1" applyBorder="1" applyAlignment="1">
      <alignment horizontal="center" vertical="center"/>
    </xf>
    <xf numFmtId="176" fontId="23" fillId="0" borderId="2" xfId="0" applyNumberFormat="1" applyFont="1" applyBorder="1" applyAlignment="1">
      <alignment horizontal="center" vertical="center"/>
    </xf>
    <xf numFmtId="0" fontId="16" fillId="4" borderId="0" xfId="0" applyFont="1" applyFill="1" applyAlignment="1">
      <alignment horizontal="distributed" vertical="center"/>
    </xf>
    <xf numFmtId="187" fontId="50" fillId="0" borderId="0" xfId="0" applyNumberFormat="1" applyFont="1" applyAlignment="1">
      <alignment horizontal="left" vertical="top"/>
    </xf>
    <xf numFmtId="187" fontId="42" fillId="0" borderId="0" xfId="0" applyNumberFormat="1" applyFont="1" applyAlignment="1">
      <alignment vertical="top"/>
    </xf>
    <xf numFmtId="0" fontId="11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distributed" vertical="center" justifyLastLine="1"/>
    </xf>
    <xf numFmtId="0" fontId="12" fillId="0" borderId="21" xfId="0" applyFont="1" applyBorder="1" applyAlignment="1">
      <alignment horizontal="distributed" vertical="center" justifyLastLine="1"/>
    </xf>
    <xf numFmtId="0" fontId="12" fillId="0" borderId="16" xfId="0" applyFont="1" applyBorder="1" applyAlignment="1">
      <alignment horizontal="distributed" vertical="center" justifyLastLine="1"/>
    </xf>
    <xf numFmtId="0" fontId="15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 justifyLastLine="1"/>
    </xf>
    <xf numFmtId="0" fontId="17" fillId="0" borderId="16" xfId="0" applyFont="1" applyBorder="1" applyAlignment="1">
      <alignment horizontal="distributed" vertical="center" justifyLastLine="1"/>
    </xf>
    <xf numFmtId="187" fontId="20" fillId="0" borderId="0" xfId="0" applyNumberFormat="1" applyFont="1" applyAlignment="1">
      <alignment horizontal="left" vertical="top"/>
    </xf>
    <xf numFmtId="187" fontId="21" fillId="0" borderId="0" xfId="0" applyNumberFormat="1" applyFont="1" applyAlignment="1">
      <alignment vertical="top"/>
    </xf>
    <xf numFmtId="0" fontId="15" fillId="4" borderId="0" xfId="0" applyFont="1" applyFill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49" fontId="23" fillId="0" borderId="2" xfId="0" applyNumberFormat="1" applyFont="1" applyBorder="1" applyAlignment="1">
      <alignment horizontal="center" vertical="center"/>
    </xf>
    <xf numFmtId="0" fontId="11" fillId="0" borderId="0" xfId="20" applyFont="1" applyFill="1" applyBorder="1" applyAlignment="1">
      <alignment horizontal="distributed" vertical="center"/>
    </xf>
    <xf numFmtId="0" fontId="39" fillId="0" borderId="0" xfId="0" applyFont="1" applyFill="1" applyAlignment="1">
      <alignment horizontal="distributed" vertical="center"/>
    </xf>
    <xf numFmtId="0" fontId="26" fillId="0" borderId="0" xfId="0" applyFont="1" applyFill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49" fontId="58" fillId="0" borderId="0" xfId="0" applyNumberFormat="1" applyFont="1" applyBorder="1" applyAlignment="1">
      <alignment horizontal="center" vertical="center"/>
    </xf>
    <xf numFmtId="177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/>
    <xf numFmtId="0" fontId="17" fillId="0" borderId="2" xfId="0" applyFont="1" applyBorder="1" applyAlignment="1">
      <alignment horizontal="distributed" vertical="center" indent="1"/>
    </xf>
    <xf numFmtId="0" fontId="17" fillId="0" borderId="11" xfId="0" applyFont="1" applyBorder="1" applyAlignment="1">
      <alignment horizontal="distributed" vertical="center" indent="1"/>
    </xf>
    <xf numFmtId="0" fontId="17" fillId="0" borderId="4" xfId="0" applyFont="1" applyBorder="1" applyAlignment="1">
      <alignment horizontal="distributed" vertical="center" indent="1"/>
    </xf>
    <xf numFmtId="0" fontId="15" fillId="0" borderId="2" xfId="0" applyFont="1" applyBorder="1" applyAlignment="1">
      <alignment horizontal="distributed" vertical="center" indent="1"/>
    </xf>
    <xf numFmtId="0" fontId="15" fillId="0" borderId="11" xfId="0" applyFont="1" applyBorder="1" applyAlignment="1">
      <alignment horizontal="distributed" vertical="center" indent="1"/>
    </xf>
    <xf numFmtId="0" fontId="15" fillId="0" borderId="4" xfId="0" applyFont="1" applyBorder="1" applyAlignment="1">
      <alignment horizontal="distributed" vertical="center" indent="1"/>
    </xf>
    <xf numFmtId="0" fontId="15" fillId="0" borderId="9" xfId="0" applyFont="1" applyBorder="1" applyAlignment="1">
      <alignment horizontal="distributed" vertical="center" indent="1"/>
    </xf>
    <xf numFmtId="177" fontId="17" fillId="4" borderId="0" xfId="0" applyNumberFormat="1" applyFont="1" applyFill="1" applyBorder="1" applyAlignment="1">
      <alignment vertical="center"/>
    </xf>
    <xf numFmtId="0" fontId="22" fillId="0" borderId="0" xfId="0" applyFont="1" applyBorder="1"/>
    <xf numFmtId="0" fontId="15" fillId="0" borderId="0" xfId="0" applyFont="1" applyFill="1" applyBorder="1"/>
    <xf numFmtId="177" fontId="15" fillId="4" borderId="0" xfId="0" applyNumberFormat="1" applyFont="1" applyFill="1" applyBorder="1" applyAlignment="1">
      <alignment vertical="center"/>
    </xf>
    <xf numFmtId="0" fontId="39" fillId="0" borderId="0" xfId="0" applyFont="1" applyBorder="1"/>
    <xf numFmtId="177" fontId="15" fillId="0" borderId="0" xfId="0" applyNumberFormat="1" applyFont="1" applyFill="1" applyBorder="1" applyAlignment="1">
      <alignment vertical="center"/>
    </xf>
    <xf numFmtId="38" fontId="11" fillId="0" borderId="0" xfId="3" applyFont="1" applyFill="1" applyBorder="1" applyAlignment="1">
      <alignment vertical="center"/>
    </xf>
    <xf numFmtId="191" fontId="15" fillId="0" borderId="0" xfId="0" applyNumberFormat="1" applyFont="1" applyFill="1" applyBorder="1" applyAlignment="1">
      <alignment vertical="center"/>
    </xf>
    <xf numFmtId="191" fontId="15" fillId="0" borderId="0" xfId="0" applyNumberFormat="1" applyFont="1" applyAlignment="1">
      <alignment vertical="center"/>
    </xf>
    <xf numFmtId="190" fontId="15" fillId="0" borderId="0" xfId="0" applyNumberFormat="1" applyFont="1" applyFill="1" applyBorder="1" applyAlignment="1">
      <alignment vertical="center"/>
    </xf>
    <xf numFmtId="190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horizontal="distributed" vertical="center" wrapText="1"/>
    </xf>
    <xf numFmtId="0" fontId="15" fillId="0" borderId="0" xfId="0" applyFont="1" applyAlignment="1">
      <alignment wrapText="1"/>
    </xf>
    <xf numFmtId="190" fontId="17" fillId="0" borderId="0" xfId="0" applyNumberFormat="1" applyFont="1" applyFill="1" applyBorder="1" applyAlignment="1">
      <alignment vertical="center"/>
    </xf>
    <xf numFmtId="190" fontId="17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177" fontId="15" fillId="0" borderId="14" xfId="0" applyNumberFormat="1" applyFont="1" applyFill="1" applyBorder="1" applyAlignment="1">
      <alignment vertical="center"/>
    </xf>
    <xf numFmtId="0" fontId="15" fillId="0" borderId="14" xfId="0" applyFont="1" applyBorder="1" applyAlignment="1">
      <alignment vertical="center"/>
    </xf>
    <xf numFmtId="38" fontId="11" fillId="0" borderId="14" xfId="3" applyFont="1" applyFill="1" applyBorder="1" applyAlignment="1">
      <alignment vertical="center"/>
    </xf>
    <xf numFmtId="0" fontId="16" fillId="0" borderId="0" xfId="0" applyFont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184" fontId="17" fillId="0" borderId="14" xfId="0" applyNumberFormat="1" applyFont="1" applyBorder="1" applyAlignment="1">
      <alignment vertical="center"/>
    </xf>
    <xf numFmtId="184" fontId="17" fillId="0" borderId="0" xfId="0" applyNumberFormat="1" applyFont="1" applyBorder="1" applyAlignment="1">
      <alignment vertical="center"/>
    </xf>
    <xf numFmtId="184" fontId="15" fillId="0" borderId="14" xfId="0" applyNumberFormat="1" applyFont="1" applyBorder="1" applyAlignment="1">
      <alignment vertical="center"/>
    </xf>
    <xf numFmtId="184" fontId="15" fillId="0" borderId="0" xfId="0" applyNumberFormat="1" applyFont="1" applyBorder="1" applyAlignment="1">
      <alignment vertical="center"/>
    </xf>
    <xf numFmtId="184" fontId="15" fillId="0" borderId="0" xfId="0" applyNumberFormat="1" applyFont="1" applyFill="1" applyBorder="1" applyAlignment="1">
      <alignment vertical="center"/>
    </xf>
    <xf numFmtId="0" fontId="15" fillId="0" borderId="3" xfId="0" applyFont="1" applyBorder="1" applyAlignment="1">
      <alignment horizontal="center" vertical="top"/>
    </xf>
    <xf numFmtId="0" fontId="15" fillId="0" borderId="21" xfId="0" applyFont="1" applyBorder="1" applyAlignment="1">
      <alignment horizontal="distributed" vertical="center" justifyLastLine="1"/>
    </xf>
    <xf numFmtId="0" fontId="15" fillId="0" borderId="19" xfId="0" applyFont="1" applyBorder="1" applyAlignment="1">
      <alignment horizontal="distributed" vertical="center" justifyLastLine="1"/>
    </xf>
    <xf numFmtId="185" fontId="15" fillId="0" borderId="0" xfId="0" applyNumberFormat="1" applyFont="1" applyFill="1" applyBorder="1" applyAlignment="1">
      <alignment vertical="center"/>
    </xf>
    <xf numFmtId="0" fontId="15" fillId="0" borderId="25" xfId="0" applyFont="1" applyBorder="1" applyAlignment="1">
      <alignment horizontal="distributed" vertical="center" justifyLastLine="1"/>
    </xf>
    <xf numFmtId="0" fontId="15" fillId="0" borderId="26" xfId="0" applyFont="1" applyBorder="1" applyAlignment="1">
      <alignment horizontal="distributed" vertical="center" justifyLastLine="1"/>
    </xf>
    <xf numFmtId="184" fontId="17" fillId="0" borderId="0" xfId="0" applyNumberFormat="1" applyFont="1" applyFill="1" applyBorder="1" applyAlignment="1">
      <alignment vertical="center"/>
    </xf>
    <xf numFmtId="185" fontId="17" fillId="0" borderId="0" xfId="0" applyNumberFormat="1" applyFont="1" applyFill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 justifyLastLine="1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distributed" vertical="center" justifyLastLine="1"/>
    </xf>
    <xf numFmtId="0" fontId="15" fillId="0" borderId="17" xfId="0" applyFont="1" applyBorder="1" applyAlignment="1">
      <alignment horizontal="distributed" vertical="center" wrapText="1" justifyLastLine="1"/>
    </xf>
    <xf numFmtId="0" fontId="15" fillId="0" borderId="19" xfId="0" applyFont="1" applyBorder="1" applyAlignment="1">
      <alignment horizontal="distributed" vertical="center" wrapText="1" justifyLastLine="1"/>
    </xf>
    <xf numFmtId="0" fontId="15" fillId="0" borderId="20" xfId="0" applyFont="1" applyBorder="1" applyAlignment="1">
      <alignment horizontal="distributed" vertical="center" wrapText="1" justifyLastLine="1"/>
    </xf>
    <xf numFmtId="0" fontId="15" fillId="0" borderId="11" xfId="0" applyFont="1" applyBorder="1" applyAlignment="1">
      <alignment horizontal="distributed" vertical="center" wrapText="1" justifyLastLine="1"/>
    </xf>
    <xf numFmtId="0" fontId="15" fillId="0" borderId="18" xfId="0" applyFont="1" applyBorder="1" applyAlignment="1">
      <alignment horizontal="distributed" vertical="center" justifyLastLine="1"/>
    </xf>
    <xf numFmtId="0" fontId="15" fillId="0" borderId="3" xfId="0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177" fontId="17" fillId="5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0" borderId="28" xfId="0" applyFont="1" applyBorder="1" applyAlignment="1">
      <alignment horizontal="distributed" vertical="center" justifyLastLine="1"/>
    </xf>
    <xf numFmtId="0" fontId="17" fillId="0" borderId="13" xfId="0" applyFont="1" applyBorder="1" applyAlignment="1">
      <alignment horizontal="distributed" vertical="center" justifyLastLine="1"/>
    </xf>
    <xf numFmtId="0" fontId="17" fillId="0" borderId="28" xfId="0" applyFont="1" applyBorder="1" applyAlignment="1">
      <alignment horizontal="distributed" vertical="center" justifyLastLine="1"/>
    </xf>
    <xf numFmtId="0" fontId="17" fillId="0" borderId="24" xfId="0" applyFont="1" applyBorder="1" applyAlignment="1">
      <alignment horizontal="distributed" vertical="center" justifyLastLine="1"/>
    </xf>
    <xf numFmtId="0" fontId="16" fillId="0" borderId="2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177" fontId="12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5" fillId="0" borderId="0" xfId="0" applyNumberFormat="1" applyFont="1" applyBorder="1" applyAlignment="1">
      <alignment horizontal="distributed" vertical="center"/>
    </xf>
    <xf numFmtId="0" fontId="0" fillId="0" borderId="0" xfId="0" applyNumberForma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5" fillId="0" borderId="12" xfId="0" applyFont="1" applyBorder="1" applyAlignment="1">
      <alignment horizontal="distributed" vertical="center" wrapText="1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15" fillId="0" borderId="23" xfId="0" applyFont="1" applyBorder="1" applyAlignment="1">
      <alignment horizontal="distributed" vertical="center" wrapText="1" justifyLastLine="1"/>
    </xf>
    <xf numFmtId="0" fontId="0" fillId="0" borderId="24" xfId="0" applyBorder="1" applyAlignment="1">
      <alignment horizontal="distributed" vertical="center" justifyLastLine="1"/>
    </xf>
    <xf numFmtId="38" fontId="59" fillId="0" borderId="0" xfId="4" applyFont="1" applyBorder="1" applyAlignment="1">
      <alignment horizontal="right" vertical="center" wrapText="1"/>
    </xf>
    <xf numFmtId="38" fontId="15" fillId="0" borderId="0" xfId="4" applyFont="1" applyBorder="1" applyAlignment="1">
      <alignment horizontal="right" vertical="center" wrapText="1"/>
    </xf>
    <xf numFmtId="0" fontId="17" fillId="0" borderId="12" xfId="0" applyFont="1" applyBorder="1" applyAlignment="1">
      <alignment horizontal="distributed" vertical="center" justifyLastLine="1"/>
    </xf>
    <xf numFmtId="192" fontId="12" fillId="0" borderId="0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193" fontId="11" fillId="0" borderId="0" xfId="0" applyNumberFormat="1" applyFont="1" applyAlignment="1">
      <alignment vertical="center"/>
    </xf>
    <xf numFmtId="192" fontId="11" fillId="0" borderId="0" xfId="0" applyNumberFormat="1" applyFont="1" applyAlignment="1">
      <alignment horizontal="right" vertical="center"/>
    </xf>
    <xf numFmtId="192" fontId="11" fillId="0" borderId="14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42" fillId="0" borderId="21" xfId="0" applyFont="1" applyBorder="1" applyAlignment="1">
      <alignment horizontal="distributed" vertical="center" justifyLastLine="1"/>
    </xf>
    <xf numFmtId="0" fontId="42" fillId="0" borderId="19" xfId="0" applyFont="1" applyBorder="1" applyAlignment="1">
      <alignment horizontal="distributed" vertical="center" justifyLastLine="1"/>
    </xf>
    <xf numFmtId="192" fontId="15" fillId="0" borderId="0" xfId="0" applyNumberFormat="1" applyFont="1" applyBorder="1" applyAlignment="1">
      <alignment horizontal="right" vertical="center"/>
    </xf>
    <xf numFmtId="192" fontId="15" fillId="0" borderId="0" xfId="0" applyNumberFormat="1" applyFont="1" applyAlignment="1">
      <alignment horizontal="right" vertical="center"/>
    </xf>
    <xf numFmtId="192" fontId="17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horizontal="distributed" vertical="center"/>
    </xf>
    <xf numFmtId="0" fontId="26" fillId="0" borderId="21" xfId="0" applyFont="1" applyBorder="1" applyAlignment="1">
      <alignment horizontal="distributed" vertical="center" justifyLastLine="1"/>
    </xf>
    <xf numFmtId="0" fontId="26" fillId="0" borderId="19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distributed" vertical="center"/>
    </xf>
    <xf numFmtId="0" fontId="0" fillId="0" borderId="0" xfId="0" applyAlignment="1"/>
    <xf numFmtId="0" fontId="42" fillId="0" borderId="10" xfId="0" applyFont="1" applyBorder="1" applyAlignment="1">
      <alignment horizontal="distributed" vertical="center" justifyLastLine="1"/>
    </xf>
    <xf numFmtId="0" fontId="42" fillId="0" borderId="11" xfId="0" applyFont="1" applyBorder="1" applyAlignment="1">
      <alignment horizontal="distributed" vertical="center" justifyLastLine="1"/>
    </xf>
    <xf numFmtId="0" fontId="36" fillId="0" borderId="0" xfId="0" applyFont="1" applyAlignment="1">
      <alignment horizontal="right" vertical="center" indent="2"/>
    </xf>
    <xf numFmtId="0" fontId="15" fillId="0" borderId="0" xfId="0" applyFont="1" applyAlignment="1">
      <alignment horizontal="distributed"/>
    </xf>
    <xf numFmtId="3" fontId="15" fillId="0" borderId="14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94" fontId="15" fillId="0" borderId="0" xfId="0" applyNumberFormat="1" applyFont="1" applyAlignment="1">
      <alignment vertical="center"/>
    </xf>
    <xf numFmtId="0" fontId="0" fillId="0" borderId="0" xfId="0" applyAlignment="1">
      <alignment horizontal="distributed"/>
    </xf>
    <xf numFmtId="3" fontId="17" fillId="0" borderId="0" xfId="0" applyNumberFormat="1" applyFont="1" applyAlignment="1">
      <alignment vertical="center"/>
    </xf>
    <xf numFmtId="194" fontId="17" fillId="0" borderId="0" xfId="0" applyNumberFormat="1" applyFont="1" applyAlignment="1">
      <alignment vertical="center"/>
    </xf>
    <xf numFmtId="42" fontId="15" fillId="0" borderId="0" xfId="0" applyNumberFormat="1" applyFont="1" applyAlignment="1">
      <alignment horizontal="right" vertical="center"/>
    </xf>
    <xf numFmtId="194" fontId="17" fillId="0" borderId="0" xfId="0" applyNumberFormat="1" applyFont="1" applyBorder="1" applyAlignment="1">
      <alignment vertical="center"/>
    </xf>
    <xf numFmtId="194" fontId="15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6" fillId="0" borderId="0" xfId="0" applyFont="1" applyAlignment="1">
      <alignment horizontal="left" vertical="center" indent="2"/>
    </xf>
    <xf numFmtId="0" fontId="56" fillId="0" borderId="15" xfId="0" applyFont="1" applyBorder="1" applyAlignment="1">
      <alignment horizontal="distributed" vertical="center" justifyLastLine="1"/>
    </xf>
    <xf numFmtId="0" fontId="56" fillId="0" borderId="16" xfId="0" applyFont="1" applyBorder="1" applyAlignment="1">
      <alignment horizontal="distributed" vertical="center" justifyLastLine="1"/>
    </xf>
    <xf numFmtId="0" fontId="56" fillId="0" borderId="12" xfId="0" applyFont="1" applyBorder="1" applyAlignment="1">
      <alignment horizontal="distributed" vertical="center" justifyLastLine="1"/>
    </xf>
    <xf numFmtId="0" fontId="56" fillId="0" borderId="13" xfId="0" applyFont="1" applyBorder="1" applyAlignment="1">
      <alignment horizontal="distributed" vertical="center" justifyLastLine="1"/>
    </xf>
    <xf numFmtId="0" fontId="15" fillId="0" borderId="0" xfId="0" applyFont="1" applyAlignment="1"/>
    <xf numFmtId="0" fontId="15" fillId="0" borderId="3" xfId="0" applyFont="1" applyBorder="1" applyAlignment="1">
      <alignment horizontal="center" vertical="distributed" textRotation="255" wrapText="1" justifyLastLine="1"/>
    </xf>
    <xf numFmtId="0" fontId="15" fillId="0" borderId="0" xfId="0" applyFont="1" applyBorder="1" applyAlignment="1">
      <alignment horizontal="center" vertical="distributed" textRotation="255" wrapText="1" justifyLastLine="1"/>
    </xf>
    <xf numFmtId="0" fontId="15" fillId="0" borderId="4" xfId="0" applyFont="1" applyBorder="1" applyAlignment="1">
      <alignment horizontal="center" vertical="distributed" textRotation="255" wrapText="1" justifyLastLine="1"/>
    </xf>
    <xf numFmtId="0" fontId="15" fillId="0" borderId="5" xfId="0" applyFont="1" applyBorder="1" applyAlignment="1">
      <alignment horizontal="center" vertical="distributed" textRotation="255" wrapText="1" justifyLastLine="1"/>
    </xf>
    <xf numFmtId="0" fontId="15" fillId="0" borderId="6" xfId="0" applyFont="1" applyBorder="1" applyAlignment="1">
      <alignment horizontal="center" vertical="distributed" textRotation="255" wrapText="1" justifyLastLine="1"/>
    </xf>
    <xf numFmtId="0" fontId="15" fillId="0" borderId="9" xfId="0" applyFont="1" applyBorder="1" applyAlignment="1">
      <alignment horizontal="center" vertical="distributed" textRotation="255" wrapText="1" justifyLastLine="1"/>
    </xf>
    <xf numFmtId="0" fontId="15" fillId="0" borderId="20" xfId="0" applyFont="1" applyBorder="1" applyAlignment="1">
      <alignment horizontal="center" vertical="distributed" textRotation="255" wrapText="1" justifyLastLine="1"/>
    </xf>
    <xf numFmtId="0" fontId="15" fillId="0" borderId="14" xfId="0" applyFont="1" applyBorder="1" applyAlignment="1">
      <alignment horizontal="center" vertical="distributed" textRotation="255" wrapText="1" justifyLastLine="1"/>
    </xf>
    <xf numFmtId="0" fontId="15" fillId="0" borderId="11" xfId="0" applyFont="1" applyBorder="1" applyAlignment="1">
      <alignment horizontal="center" vertical="distributed" textRotation="255" wrapText="1" justifyLastLine="1"/>
    </xf>
    <xf numFmtId="0" fontId="15" fillId="0" borderId="2" xfId="0" applyFont="1" applyBorder="1" applyAlignment="1">
      <alignment horizontal="center" vertical="distributed" textRotation="255" wrapText="1" justifyLastLine="1"/>
    </xf>
    <xf numFmtId="196" fontId="17" fillId="0" borderId="0" xfId="0" applyNumberFormat="1" applyFont="1" applyFill="1" applyBorder="1" applyAlignment="1">
      <alignment vertical="center"/>
    </xf>
    <xf numFmtId="196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top" textRotation="255" wrapText="1"/>
    </xf>
    <xf numFmtId="0" fontId="15" fillId="0" borderId="0" xfId="0" applyFont="1" applyBorder="1" applyAlignment="1">
      <alignment vertical="top" textRotation="255"/>
    </xf>
    <xf numFmtId="49" fontId="12" fillId="0" borderId="0" xfId="0" applyNumberFormat="1" applyFont="1" applyBorder="1" applyAlignment="1">
      <alignment horizontal="distributed" vertical="center"/>
    </xf>
    <xf numFmtId="177" fontId="12" fillId="0" borderId="14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96" fontId="12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177" fontId="17" fillId="0" borderId="14" xfId="0" applyNumberFormat="1" applyFont="1" applyFill="1" applyBorder="1" applyAlignment="1">
      <alignment vertical="center"/>
    </xf>
    <xf numFmtId="177" fontId="15" fillId="0" borderId="14" xfId="0" applyNumberFormat="1" applyFont="1" applyBorder="1" applyAlignment="1">
      <alignment horizontal="right" vertical="center"/>
    </xf>
    <xf numFmtId="177" fontId="15" fillId="0" borderId="0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distributed" vertical="center"/>
    </xf>
    <xf numFmtId="49" fontId="17" fillId="0" borderId="0" xfId="0" applyNumberFormat="1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wrapText="1" justifyLastLine="1"/>
    </xf>
    <xf numFmtId="0" fontId="17" fillId="0" borderId="0" xfId="0" applyFont="1" applyBorder="1" applyAlignment="1">
      <alignment horizontal="distributed" vertical="center" justifyLastLine="1"/>
    </xf>
    <xf numFmtId="49" fontId="15" fillId="0" borderId="0" xfId="0" applyNumberFormat="1" applyFont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197" fontId="15" fillId="0" borderId="0" xfId="0" applyNumberFormat="1" applyFont="1" applyAlignment="1">
      <alignment horizontal="right" vertical="center"/>
    </xf>
    <xf numFmtId="197" fontId="17" fillId="0" borderId="0" xfId="0" applyNumberFormat="1" applyFont="1" applyAlignment="1">
      <alignment horizontal="right" vertical="center"/>
    </xf>
    <xf numFmtId="49" fontId="17" fillId="0" borderId="0" xfId="0" applyNumberFormat="1" applyFont="1" applyAlignment="1">
      <alignment horizontal="distributed" vertical="center"/>
    </xf>
    <xf numFmtId="197" fontId="15" fillId="0" borderId="0" xfId="0" applyNumberFormat="1" applyFont="1" applyAlignment="1">
      <alignment vertical="center"/>
    </xf>
    <xf numFmtId="0" fontId="15" fillId="0" borderId="15" xfId="0" applyFont="1" applyBorder="1" applyAlignment="1">
      <alignment horizontal="distributed" vertical="center" wrapText="1" justifyLastLine="1"/>
    </xf>
    <xf numFmtId="197" fontId="17" fillId="0" borderId="0" xfId="0" applyNumberFormat="1" applyFont="1" applyAlignment="1">
      <alignment vertical="center"/>
    </xf>
    <xf numFmtId="0" fontId="11" fillId="0" borderId="16" xfId="0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177" fontId="11" fillId="0" borderId="0" xfId="0" applyNumberFormat="1" applyFont="1" applyAlignment="1">
      <alignment vertical="center"/>
    </xf>
    <xf numFmtId="0" fontId="11" fillId="0" borderId="13" xfId="0" applyFont="1" applyBorder="1" applyAlignment="1">
      <alignment horizontal="center" vertical="center"/>
    </xf>
    <xf numFmtId="197" fontId="11" fillId="0" borderId="0" xfId="0" applyNumberFormat="1" applyFont="1" applyAlignment="1">
      <alignment vertical="center"/>
    </xf>
    <xf numFmtId="197" fontId="12" fillId="0" borderId="0" xfId="0" applyNumberFormat="1" applyFont="1" applyAlignment="1">
      <alignment vertical="center"/>
    </xf>
    <xf numFmtId="0" fontId="11" fillId="0" borderId="15" xfId="0" applyFont="1" applyBorder="1" applyAlignment="1">
      <alignment horizontal="distributed" vertical="center" wrapText="1" justifyLastLine="1"/>
    </xf>
    <xf numFmtId="0" fontId="11" fillId="0" borderId="13" xfId="0" applyFont="1" applyBorder="1" applyAlignment="1">
      <alignment horizontal="distributed" vertical="center" justifyLastLine="1"/>
    </xf>
    <xf numFmtId="49" fontId="12" fillId="0" borderId="0" xfId="0" applyNumberFormat="1" applyFont="1" applyAlignment="1">
      <alignment horizontal="distributed" vertical="center"/>
    </xf>
    <xf numFmtId="177" fontId="12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distributed" vertical="center"/>
    </xf>
    <xf numFmtId="185" fontId="11" fillId="0" borderId="0" xfId="0" applyNumberFormat="1" applyFont="1" applyAlignment="1">
      <alignment vertical="center"/>
    </xf>
    <xf numFmtId="196" fontId="11" fillId="0" borderId="0" xfId="0" applyNumberFormat="1" applyFont="1" applyAlignment="1">
      <alignment vertical="center"/>
    </xf>
    <xf numFmtId="196" fontId="12" fillId="0" borderId="0" xfId="0" applyNumberFormat="1" applyFont="1" applyAlignment="1">
      <alignment vertical="center"/>
    </xf>
    <xf numFmtId="177" fontId="11" fillId="0" borderId="14" xfId="0" applyNumberFormat="1" applyFont="1" applyBorder="1" applyAlignment="1">
      <alignment vertical="center"/>
    </xf>
    <xf numFmtId="185" fontId="12" fillId="0" borderId="0" xfId="0" applyNumberFormat="1" applyFont="1" applyAlignment="1">
      <alignment vertical="center"/>
    </xf>
    <xf numFmtId="0" fontId="3" fillId="0" borderId="0" xfId="23" applyAlignment="1">
      <alignment horizontal="center" vertical="center"/>
    </xf>
    <xf numFmtId="0" fontId="11" fillId="0" borderId="2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4" xfId="0" applyFont="1" applyBorder="1" applyAlignment="1">
      <alignment horizontal="distributed" vertical="center" justifyLastLine="1"/>
    </xf>
    <xf numFmtId="0" fontId="11" fillId="0" borderId="9" xfId="0" applyFont="1" applyBorder="1" applyAlignment="1">
      <alignment horizontal="distributed" vertical="center" justifyLastLine="1"/>
    </xf>
    <xf numFmtId="0" fontId="11" fillId="0" borderId="22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wrapText="1" justifyLastLine="1"/>
    </xf>
    <xf numFmtId="0" fontId="11" fillId="0" borderId="2" xfId="0" applyFont="1" applyBorder="1" applyAlignment="1">
      <alignment horizontal="distributed" vertical="center" wrapText="1" justifyLastLine="1"/>
    </xf>
    <xf numFmtId="0" fontId="11" fillId="0" borderId="11" xfId="0" applyFont="1" applyBorder="1" applyAlignment="1">
      <alignment horizontal="distributed" vertical="center" wrapText="1" justifyLastLine="1"/>
    </xf>
    <xf numFmtId="0" fontId="11" fillId="0" borderId="4" xfId="0" applyFont="1" applyBorder="1" applyAlignment="1">
      <alignment horizontal="distributed" vertical="center" wrapText="1" justifyLastLine="1"/>
    </xf>
    <xf numFmtId="0" fontId="11" fillId="0" borderId="2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8" xfId="0" applyFont="1" applyBorder="1" applyAlignment="1">
      <alignment horizontal="distributed" vertical="center" justifyLastLine="1"/>
    </xf>
    <xf numFmtId="177" fontId="12" fillId="0" borderId="14" xfId="0" applyNumberFormat="1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distributed" vertical="center"/>
    </xf>
    <xf numFmtId="0" fontId="53" fillId="0" borderId="21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 justifyLastLine="1"/>
    </xf>
    <xf numFmtId="0" fontId="11" fillId="0" borderId="10" xfId="0" applyFont="1" applyBorder="1" applyAlignment="1">
      <alignment horizontal="center" vertical="center" wrapText="1" justifyLastLine="1"/>
    </xf>
    <xf numFmtId="0" fontId="11" fillId="0" borderId="18" xfId="0" applyFont="1" applyBorder="1" applyAlignment="1">
      <alignment horizontal="center" vertical="center" wrapText="1" justifyLastLine="1"/>
    </xf>
    <xf numFmtId="0" fontId="11" fillId="0" borderId="14" xfId="0" applyFont="1" applyBorder="1" applyAlignment="1">
      <alignment horizontal="center" vertical="center" wrapText="1" justifyLastLine="1"/>
    </xf>
    <xf numFmtId="0" fontId="11" fillId="0" borderId="19" xfId="0" applyFont="1" applyBorder="1" applyAlignment="1">
      <alignment horizontal="center" vertical="center" wrapText="1" justifyLastLine="1"/>
    </xf>
    <xf numFmtId="0" fontId="11" fillId="0" borderId="11" xfId="0" applyFont="1" applyBorder="1" applyAlignment="1">
      <alignment horizontal="center" vertical="center" wrapText="1" justifyLastLine="1"/>
    </xf>
    <xf numFmtId="191" fontId="11" fillId="0" borderId="0" xfId="0" quotePrefix="1" applyNumberFormat="1" applyFont="1" applyAlignment="1">
      <alignment horizontal="right" vertical="center"/>
    </xf>
    <xf numFmtId="0" fontId="11" fillId="0" borderId="2" xfId="0" applyFont="1" applyBorder="1" applyAlignment="1">
      <alignment horizontal="center" vertical="center" wrapText="1" justifyLastLine="1"/>
    </xf>
    <xf numFmtId="0" fontId="11" fillId="0" borderId="8" xfId="0" applyFont="1" applyBorder="1" applyAlignment="1">
      <alignment horizontal="center" vertical="center" wrapText="1" justifyLastLine="1"/>
    </xf>
    <xf numFmtId="0" fontId="11" fillId="0" borderId="0" xfId="0" applyFont="1" applyBorder="1" applyAlignment="1">
      <alignment horizontal="center" vertical="center" wrapText="1" justifyLastLine="1"/>
    </xf>
    <xf numFmtId="0" fontId="11" fillId="0" borderId="6" xfId="0" applyFont="1" applyBorder="1" applyAlignment="1">
      <alignment horizontal="center" vertical="center" wrapText="1" justifyLastLine="1"/>
    </xf>
    <xf numFmtId="0" fontId="11" fillId="0" borderId="4" xfId="0" applyFont="1" applyBorder="1" applyAlignment="1">
      <alignment horizontal="center" vertical="center" wrapText="1" justifyLastLine="1"/>
    </xf>
    <xf numFmtId="0" fontId="11" fillId="0" borderId="9" xfId="0" applyFont="1" applyBorder="1" applyAlignment="1">
      <alignment horizontal="center" vertical="center" wrapText="1" justifyLastLine="1"/>
    </xf>
    <xf numFmtId="0" fontId="48" fillId="0" borderId="10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 justifyLastLine="1"/>
    </xf>
    <xf numFmtId="0" fontId="48" fillId="0" borderId="2" xfId="0" applyFont="1" applyBorder="1" applyAlignment="1">
      <alignment horizontal="center" vertical="center" wrapText="1" justifyLastLine="1"/>
    </xf>
    <xf numFmtId="0" fontId="48" fillId="0" borderId="8" xfId="0" applyFont="1" applyBorder="1" applyAlignment="1">
      <alignment horizontal="center" vertical="center" wrapText="1" justifyLastLine="1"/>
    </xf>
    <xf numFmtId="0" fontId="48" fillId="0" borderId="14" xfId="0" applyFont="1" applyBorder="1" applyAlignment="1">
      <alignment horizontal="center" vertical="center" wrapText="1" justifyLastLine="1"/>
    </xf>
    <xf numFmtId="0" fontId="48" fillId="0" borderId="0" xfId="0" applyFont="1" applyBorder="1" applyAlignment="1">
      <alignment horizontal="center" vertical="center" wrapText="1" justifyLastLine="1"/>
    </xf>
    <xf numFmtId="0" fontId="48" fillId="0" borderId="6" xfId="0" applyFont="1" applyBorder="1" applyAlignment="1">
      <alignment horizontal="center" vertical="center" wrapText="1" justifyLastLine="1"/>
    </xf>
    <xf numFmtId="0" fontId="48" fillId="0" borderId="11" xfId="0" applyFont="1" applyBorder="1" applyAlignment="1">
      <alignment horizontal="center" vertical="center" wrapText="1" justifyLastLine="1"/>
    </xf>
    <xf numFmtId="0" fontId="48" fillId="0" borderId="4" xfId="0" applyFont="1" applyBorder="1" applyAlignment="1">
      <alignment horizontal="center" vertical="center" wrapText="1" justifyLastLine="1"/>
    </xf>
    <xf numFmtId="0" fontId="48" fillId="0" borderId="9" xfId="0" applyFont="1" applyBorder="1" applyAlignment="1">
      <alignment horizontal="center" vertical="center" wrapText="1" justifyLastLine="1"/>
    </xf>
    <xf numFmtId="191" fontId="11" fillId="0" borderId="0" xfId="0" applyNumberFormat="1" applyFont="1" applyAlignment="1">
      <alignment vertical="center"/>
    </xf>
    <xf numFmtId="191" fontId="11" fillId="0" borderId="0" xfId="0" applyNumberFormat="1" applyFont="1" applyAlignment="1">
      <alignment horizontal="right" vertical="center"/>
    </xf>
    <xf numFmtId="177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distributed" vertical="center"/>
    </xf>
    <xf numFmtId="177" fontId="12" fillId="0" borderId="0" xfId="0" applyNumberFormat="1" applyFont="1" applyFill="1" applyBorder="1" applyAlignment="1">
      <alignment vertical="center" justifyLastLine="1"/>
    </xf>
    <xf numFmtId="0" fontId="11" fillId="0" borderId="0" xfId="0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vertical="center" justifyLastLine="1"/>
    </xf>
    <xf numFmtId="0" fontId="57" fillId="0" borderId="21" xfId="0" applyFont="1" applyBorder="1" applyAlignment="1">
      <alignment horizontal="center" vertical="center" wrapText="1" justifyLastLine="1"/>
    </xf>
    <xf numFmtId="0" fontId="57" fillId="0" borderId="18" xfId="0" applyFont="1" applyBorder="1" applyAlignment="1">
      <alignment horizontal="center" vertical="center" wrapText="1" justifyLastLine="1"/>
    </xf>
    <xf numFmtId="0" fontId="57" fillId="0" borderId="19" xfId="0" applyFont="1" applyBorder="1" applyAlignment="1">
      <alignment horizontal="center" vertical="center" wrapText="1" justifyLastLine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91" fontId="12" fillId="0" borderId="0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 vertical="center" justifyLastLine="1"/>
    </xf>
    <xf numFmtId="0" fontId="11" fillId="0" borderId="22" xfId="0" applyFont="1" applyBorder="1" applyAlignment="1">
      <alignment horizontal="center" vertical="center" justifyLastLine="1"/>
    </xf>
    <xf numFmtId="0" fontId="11" fillId="0" borderId="23" xfId="0" applyFont="1" applyBorder="1" applyAlignment="1">
      <alignment horizontal="center" vertical="center" justifyLastLine="1"/>
    </xf>
    <xf numFmtId="0" fontId="11" fillId="0" borderId="16" xfId="0" applyFont="1" applyBorder="1" applyAlignment="1">
      <alignment horizontal="center" vertical="center" wrapText="1" justifyLastLine="1"/>
    </xf>
    <xf numFmtId="0" fontId="11" fillId="0" borderId="22" xfId="0" applyFont="1" applyBorder="1" applyAlignment="1">
      <alignment horizontal="center" vertical="center" wrapText="1" justifyLastLine="1"/>
    </xf>
    <xf numFmtId="0" fontId="11" fillId="0" borderId="23" xfId="0" applyFont="1" applyBorder="1" applyAlignment="1">
      <alignment horizontal="center" vertical="center" wrapText="1" justifyLastLine="1"/>
    </xf>
    <xf numFmtId="191" fontId="11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48" fillId="0" borderId="16" xfId="0" applyFont="1" applyBorder="1" applyAlignment="1">
      <alignment horizontal="center" vertical="center" wrapText="1" justifyLastLine="1"/>
    </xf>
    <xf numFmtId="0" fontId="48" fillId="0" borderId="22" xfId="0" applyFont="1" applyBorder="1" applyAlignment="1">
      <alignment horizontal="center" vertical="center" wrapText="1" justifyLastLine="1"/>
    </xf>
    <xf numFmtId="0" fontId="48" fillId="0" borderId="23" xfId="0" applyFont="1" applyBorder="1" applyAlignment="1">
      <alignment horizontal="center" vertical="center" wrapText="1" justifyLastLine="1"/>
    </xf>
    <xf numFmtId="0" fontId="12" fillId="0" borderId="22" xfId="0" applyFont="1" applyBorder="1" applyAlignment="1">
      <alignment horizontal="center" vertical="center" justifyLastLine="1"/>
    </xf>
    <xf numFmtId="0" fontId="12" fillId="0" borderId="23" xfId="0" applyFont="1" applyBorder="1" applyAlignment="1">
      <alignment horizontal="center" vertical="center" justifyLastLine="1"/>
    </xf>
    <xf numFmtId="177" fontId="12" fillId="0" borderId="0" xfId="0" applyNumberFormat="1" applyFont="1" applyBorder="1" applyAlignment="1">
      <alignment horizontal="right" vertical="center"/>
    </xf>
    <xf numFmtId="0" fontId="48" fillId="0" borderId="16" xfId="0" applyFont="1" applyBorder="1" applyAlignment="1">
      <alignment horizontal="center" vertical="center" justifyLastLine="1"/>
    </xf>
    <xf numFmtId="0" fontId="48" fillId="0" borderId="22" xfId="0" applyFont="1" applyBorder="1" applyAlignment="1">
      <alignment horizontal="center" vertical="center" justifyLastLine="1"/>
    </xf>
    <xf numFmtId="0" fontId="48" fillId="0" borderId="23" xfId="0" applyFont="1" applyBorder="1" applyAlignment="1">
      <alignment horizontal="center" vertical="center" justifyLastLine="1"/>
    </xf>
    <xf numFmtId="0" fontId="11" fillId="0" borderId="2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 inden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9" xfId="0" applyFont="1" applyBorder="1" applyAlignment="1">
      <alignment horizontal="distributed" vertical="center" justifyLastLine="1"/>
    </xf>
    <xf numFmtId="176" fontId="23" fillId="0" borderId="0" xfId="0" applyNumberFormat="1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 indent="1"/>
    </xf>
    <xf numFmtId="177" fontId="11" fillId="0" borderId="0" xfId="0" applyNumberFormat="1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7" fontId="11" fillId="0" borderId="14" xfId="4" applyNumberFormat="1" applyFont="1" applyBorder="1" applyAlignment="1">
      <alignment horizontal="right" vertical="center"/>
    </xf>
    <xf numFmtId="177" fontId="11" fillId="0" borderId="0" xfId="4" applyNumberFormat="1" applyFont="1" applyBorder="1" applyAlignment="1">
      <alignment horizontal="right" vertical="center"/>
    </xf>
    <xf numFmtId="0" fontId="15" fillId="0" borderId="2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177" fontId="11" fillId="0" borderId="14" xfId="4" applyNumberFormat="1" applyFont="1" applyFill="1" applyBorder="1" applyAlignment="1">
      <alignment horizontal="right" vertical="center"/>
    </xf>
    <xf numFmtId="177" fontId="11" fillId="0" borderId="0" xfId="4" applyNumberFormat="1" applyFont="1" applyFill="1" applyBorder="1" applyAlignment="1">
      <alignment horizontal="right" vertical="center"/>
    </xf>
    <xf numFmtId="177" fontId="12" fillId="0" borderId="14" xfId="4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distributed" vertical="center"/>
    </xf>
    <xf numFmtId="0" fontId="15" fillId="0" borderId="21" xfId="0" applyFont="1" applyBorder="1" applyAlignment="1">
      <alignment horizontal="distributed" vertical="center" wrapText="1" justifyLastLine="1"/>
    </xf>
    <xf numFmtId="0" fontId="15" fillId="0" borderId="2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9" fontId="11" fillId="0" borderId="0" xfId="0" applyNumberFormat="1" applyFont="1" applyFill="1" applyBorder="1" applyAlignment="1">
      <alignment vertical="center"/>
    </xf>
    <xf numFmtId="191" fontId="12" fillId="5" borderId="14" xfId="4" applyNumberFormat="1" applyFont="1" applyFill="1" applyBorder="1" applyAlignment="1">
      <alignment vertical="center" shrinkToFit="1"/>
    </xf>
    <xf numFmtId="191" fontId="12" fillId="5" borderId="0" xfId="4" applyNumberFormat="1" applyFont="1" applyFill="1" applyBorder="1" applyAlignment="1">
      <alignment vertical="center" shrinkToFit="1"/>
    </xf>
    <xf numFmtId="191" fontId="12" fillId="5" borderId="0" xfId="4" applyNumberFormat="1" applyFont="1" applyFill="1" applyBorder="1" applyAlignment="1">
      <alignment horizontal="right" vertical="center" shrinkToFit="1"/>
    </xf>
    <xf numFmtId="191" fontId="12" fillId="5" borderId="0" xfId="0" applyNumberFormat="1" applyFont="1" applyFill="1" applyBorder="1" applyAlignment="1">
      <alignment vertical="center" shrinkToFit="1"/>
    </xf>
    <xf numFmtId="179" fontId="12" fillId="5" borderId="0" xfId="0" applyNumberFormat="1" applyFont="1" applyFill="1" applyBorder="1" applyAlignment="1">
      <alignment horizontal="right" vertical="center" shrinkToFit="1"/>
    </xf>
    <xf numFmtId="179" fontId="12" fillId="5" borderId="0" xfId="0" applyNumberFormat="1" applyFont="1" applyFill="1" applyBorder="1" applyAlignment="1">
      <alignment vertical="center" shrinkToFit="1"/>
    </xf>
    <xf numFmtId="191" fontId="11" fillId="0" borderId="0" xfId="4" applyNumberFormat="1" applyFont="1" applyFill="1" applyBorder="1" applyAlignment="1">
      <alignment vertical="center"/>
    </xf>
    <xf numFmtId="191" fontId="23" fillId="0" borderId="0" xfId="4" applyNumberFormat="1" applyFont="1" applyFill="1" applyBorder="1" applyAlignment="1">
      <alignment vertical="center"/>
    </xf>
    <xf numFmtId="191" fontId="11" fillId="0" borderId="0" xfId="4" applyNumberFormat="1" applyFont="1" applyFill="1" applyBorder="1" applyAlignment="1">
      <alignment horizontal="right" vertical="center"/>
    </xf>
    <xf numFmtId="191" fontId="23" fillId="0" borderId="0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15" fillId="0" borderId="0" xfId="0" applyNumberFormat="1" applyFont="1" applyAlignment="1">
      <alignment vertical="center"/>
    </xf>
    <xf numFmtId="191" fontId="16" fillId="0" borderId="0" xfId="0" applyNumberFormat="1" applyFont="1" applyAlignment="1">
      <alignment vertical="center"/>
    </xf>
    <xf numFmtId="198" fontId="15" fillId="0" borderId="0" xfId="0" applyNumberFormat="1" applyFont="1" applyAlignment="1">
      <alignment vertical="center"/>
    </xf>
    <xf numFmtId="177" fontId="11" fillId="0" borderId="1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</cellXfs>
  <cellStyles count="51">
    <cellStyle name="桁区切り" xfId="1" builtinId="6"/>
    <cellStyle name="桁区切り 2" xfId="3"/>
    <cellStyle name="桁区切り 3" xfId="4"/>
    <cellStyle name="通貨 2" xfId="12"/>
    <cellStyle name="標準" xfId="0" builtinId="0"/>
    <cellStyle name="標準 2" xfId="5"/>
    <cellStyle name="標準 2 2" xfId="6"/>
    <cellStyle name="標準 2 3" xfId="7"/>
    <cellStyle name="標準 3" xfId="8"/>
    <cellStyle name="標準 3 2" xfId="9"/>
    <cellStyle name="標準 3 2 2" xfId="11"/>
    <cellStyle name="標準 3 2 2 2" xfId="16"/>
    <cellStyle name="標準 3 2 2 2 2" xfId="29"/>
    <cellStyle name="標準 3 2 2 2 2 2" xfId="47"/>
    <cellStyle name="標準 3 2 2 2 3" xfId="38"/>
    <cellStyle name="標準 3 2 2 3" xfId="26"/>
    <cellStyle name="標準 3 2 2 3 2" xfId="44"/>
    <cellStyle name="標準 3 2 2 4" xfId="35"/>
    <cellStyle name="標準 3 2 2_154" xfId="18"/>
    <cellStyle name="標準 3 2_154" xfId="17"/>
    <cellStyle name="標準 3 3" xfId="10"/>
    <cellStyle name="標準 3 3 2" xfId="15"/>
    <cellStyle name="標準 3 3 2 2" xfId="28"/>
    <cellStyle name="標準 3 3 2 2 2" xfId="46"/>
    <cellStyle name="標準 3 3 2 3" xfId="37"/>
    <cellStyle name="標準 3 3 3" xfId="25"/>
    <cellStyle name="標準 3 3 3 2" xfId="43"/>
    <cellStyle name="標準 3 3 4" xfId="34"/>
    <cellStyle name="標準 3 3_154" xfId="19"/>
    <cellStyle name="標準 3 4" xfId="14"/>
    <cellStyle name="標準 3 4 2" xfId="27"/>
    <cellStyle name="標準 3 4 2 2" xfId="45"/>
    <cellStyle name="標準 3 4 3" xfId="36"/>
    <cellStyle name="標準 3 5" xfId="24"/>
    <cellStyle name="標準 3 5 2" xfId="42"/>
    <cellStyle name="標準 3 6" xfId="33"/>
    <cellStyle name="標準 3_01まえがき" xfId="13"/>
    <cellStyle name="標準 4" xfId="21"/>
    <cellStyle name="標準 4 2" xfId="22"/>
    <cellStyle name="標準 4 2 2" xfId="31"/>
    <cellStyle name="標準 4 2 2 2" xfId="49"/>
    <cellStyle name="標準 4 2 3" xfId="40"/>
    <cellStyle name="標準 4 3" xfId="23"/>
    <cellStyle name="標準 4 3 2" xfId="32"/>
    <cellStyle name="標準 4 3 2 2" xfId="50"/>
    <cellStyle name="標準 4 3 3" xfId="41"/>
    <cellStyle name="標準 4 4" xfId="30"/>
    <cellStyle name="標準 4 4 2" xfId="48"/>
    <cellStyle name="標準 4 5" xfId="39"/>
    <cellStyle name="標準_00目次" xfId="2"/>
    <cellStyle name="標準_収入役室照会分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emf"/><Relationship Id="rId3" Type="http://schemas.openxmlformats.org/officeDocument/2006/relationships/image" Target="../media/image13.emf"/><Relationship Id="rId7" Type="http://schemas.openxmlformats.org/officeDocument/2006/relationships/image" Target="../media/image17.emf"/><Relationship Id="rId12" Type="http://schemas.openxmlformats.org/officeDocument/2006/relationships/image" Target="../media/image22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6" Type="http://schemas.openxmlformats.org/officeDocument/2006/relationships/image" Target="../media/image16.emf"/><Relationship Id="rId11" Type="http://schemas.openxmlformats.org/officeDocument/2006/relationships/image" Target="../media/image21.emf"/><Relationship Id="rId5" Type="http://schemas.openxmlformats.org/officeDocument/2006/relationships/image" Target="../media/image15.emf"/><Relationship Id="rId10" Type="http://schemas.openxmlformats.org/officeDocument/2006/relationships/image" Target="../media/image20.emf"/><Relationship Id="rId4" Type="http://schemas.openxmlformats.org/officeDocument/2006/relationships/image" Target="../media/image14.emf"/><Relationship Id="rId9" Type="http://schemas.openxmlformats.org/officeDocument/2006/relationships/image" Target="../media/image1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47625</xdr:rowOff>
    </xdr:to>
    <xdr:grpSp>
      <xdr:nvGrpSpPr>
        <xdr:cNvPr id="2" name="グループ化 1"/>
        <xdr:cNvGrpSpPr/>
      </xdr:nvGrpSpPr>
      <xdr:grpSpPr>
        <a:xfrm>
          <a:off x="6953249" y="1066800"/>
          <a:ext cx="3505201" cy="10687050"/>
          <a:chOff x="7048499" y="1066800"/>
          <a:chExt cx="3505201" cy="10687050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6012369"/>
            <a:ext cx="3417194" cy="73958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056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485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10013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</a:t>
            </a:r>
            <a:r>
              <a:rPr kumimoji="1" lang="ja-JP" altLang="en-US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業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8" name="片側の 2 つの角を切り取った四角形 27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9527</xdr:colOff>
      <xdr:row>44</xdr:row>
      <xdr:rowOff>76201</xdr:rowOff>
    </xdr:from>
    <xdr:to>
      <xdr:col>60</xdr:col>
      <xdr:colOff>98732</xdr:colOff>
      <xdr:row>62</xdr:row>
      <xdr:rowOff>117201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7" y="7715251"/>
          <a:ext cx="7271055" cy="312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38</xdr:row>
      <xdr:rowOff>133350</xdr:rowOff>
    </xdr:from>
    <xdr:to>
      <xdr:col>56</xdr:col>
      <xdr:colOff>57150</xdr:colOff>
      <xdr:row>55</xdr:row>
      <xdr:rowOff>85725</xdr:rowOff>
    </xdr:to>
    <xdr:pic>
      <xdr:nvPicPr>
        <xdr:cNvPr id="13" name="図 1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95" t="5455"/>
        <a:stretch/>
      </xdr:blipFill>
      <xdr:spPr bwMode="auto">
        <a:xfrm>
          <a:off x="38100" y="6610350"/>
          <a:ext cx="6905625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55</xdr:col>
      <xdr:colOff>66675</xdr:colOff>
      <xdr:row>40</xdr:row>
      <xdr:rowOff>190500</xdr:rowOff>
    </xdr:from>
    <xdr:to>
      <xdr:col>62</xdr:col>
      <xdr:colOff>24178</xdr:colOff>
      <xdr:row>51</xdr:row>
      <xdr:rowOff>138983</xdr:rowOff>
    </xdr:to>
    <xdr:pic>
      <xdr:nvPicPr>
        <xdr:cNvPr id="7" name="図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00" t="4683" r="2500" b="10702"/>
        <a:stretch/>
      </xdr:blipFill>
      <xdr:spPr bwMode="auto">
        <a:xfrm>
          <a:off x="6829425" y="7058025"/>
          <a:ext cx="824278" cy="1929683"/>
        </a:xfrm>
        <a:prstGeom prst="rect">
          <a:avLst/>
        </a:prstGeom>
        <a:noFill/>
        <a:ln>
          <a:solidFill>
            <a:schemeClr val="tx1"/>
          </a:solidFill>
          <a:prstDash val="sysDash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57</xdr:row>
      <xdr:rowOff>95250</xdr:rowOff>
    </xdr:from>
    <xdr:to>
      <xdr:col>22</xdr:col>
      <xdr:colOff>24308</xdr:colOff>
      <xdr:row>82</xdr:row>
      <xdr:rowOff>130088</xdr:rowOff>
    </xdr:to>
    <xdr:pic>
      <xdr:nvPicPr>
        <xdr:cNvPr id="6" name="図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0" t="3047" r="1494" b="2508"/>
        <a:stretch/>
      </xdr:blipFill>
      <xdr:spPr bwMode="auto">
        <a:xfrm>
          <a:off x="457200" y="7381875"/>
          <a:ext cx="6863258" cy="4321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104776</xdr:colOff>
      <xdr:row>53</xdr:row>
      <xdr:rowOff>76199</xdr:rowOff>
    </xdr:from>
    <xdr:to>
      <xdr:col>20</xdr:col>
      <xdr:colOff>237820</xdr:colOff>
      <xdr:row>78</xdr:row>
      <xdr:rowOff>93144</xdr:rowOff>
    </xdr:to>
    <xdr:pic>
      <xdr:nvPicPr>
        <xdr:cNvPr id="4" name="図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97"/>
        <a:stretch/>
      </xdr:blipFill>
      <xdr:spPr bwMode="auto">
        <a:xfrm>
          <a:off x="304801" y="6877049"/>
          <a:ext cx="7133919" cy="4303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76202</xdr:colOff>
      <xdr:row>58</xdr:row>
      <xdr:rowOff>66675</xdr:rowOff>
    </xdr:from>
    <xdr:to>
      <xdr:col>27</xdr:col>
      <xdr:colOff>266700</xdr:colOff>
      <xdr:row>83</xdr:row>
      <xdr:rowOff>38100</xdr:rowOff>
    </xdr:to>
    <xdr:pic>
      <xdr:nvPicPr>
        <xdr:cNvPr id="11" name="図 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8" t="6630" r="28211" b="6952"/>
        <a:stretch/>
      </xdr:blipFill>
      <xdr:spPr bwMode="auto">
        <a:xfrm>
          <a:off x="76202" y="7305675"/>
          <a:ext cx="7353298" cy="425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51</xdr:row>
      <xdr:rowOff>9525</xdr:rowOff>
    </xdr:from>
    <xdr:to>
      <xdr:col>27</xdr:col>
      <xdr:colOff>228294</xdr:colOff>
      <xdr:row>76</xdr:row>
      <xdr:rowOff>16945</xdr:rowOff>
    </xdr:to>
    <xdr:pic>
      <xdr:nvPicPr>
        <xdr:cNvPr id="3" name="図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12"/>
        <a:stretch/>
      </xdr:blipFill>
      <xdr:spPr bwMode="auto">
        <a:xfrm>
          <a:off x="266700" y="7181850"/>
          <a:ext cx="7133919" cy="4293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104782</xdr:colOff>
      <xdr:row>46</xdr:row>
      <xdr:rowOff>95254</xdr:rowOff>
    </xdr:from>
    <xdr:to>
      <xdr:col>58</xdr:col>
      <xdr:colOff>122218</xdr:colOff>
      <xdr:row>71</xdr:row>
      <xdr:rowOff>97196</xdr:rowOff>
    </xdr:to>
    <xdr:pic>
      <xdr:nvPicPr>
        <xdr:cNvPr id="3" name="図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29" t="3227" r="4695" b="3047"/>
        <a:stretch/>
      </xdr:blipFill>
      <xdr:spPr bwMode="auto">
        <a:xfrm>
          <a:off x="352432" y="6858004"/>
          <a:ext cx="6951636" cy="4288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19052</xdr:colOff>
      <xdr:row>45</xdr:row>
      <xdr:rowOff>161928</xdr:rowOff>
    </xdr:from>
    <xdr:to>
      <xdr:col>59</xdr:col>
      <xdr:colOff>28303</xdr:colOff>
      <xdr:row>70</xdr:row>
      <xdr:rowOff>169626</xdr:rowOff>
    </xdr:to>
    <xdr:pic>
      <xdr:nvPicPr>
        <xdr:cNvPr id="4" name="図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38" t="3321" r="4695"/>
        <a:stretch/>
      </xdr:blipFill>
      <xdr:spPr bwMode="auto">
        <a:xfrm>
          <a:off x="390527" y="6677028"/>
          <a:ext cx="6943451" cy="4293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86995</xdr:colOff>
      <xdr:row>73</xdr:row>
      <xdr:rowOff>41658</xdr:rowOff>
    </xdr:from>
    <xdr:ext cx="64" cy="109582"/>
    <xdr:sp macro="" textlink="">
      <xdr:nvSpPr>
        <xdr:cNvPr id="8" name="テキスト ボックス 7"/>
        <xdr:cNvSpPr txBox="1"/>
      </xdr:nvSpPr>
      <xdr:spPr>
        <a:xfrm>
          <a:off x="582295" y="12576558"/>
          <a:ext cx="64" cy="109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endParaRPr kumimoji="1" lang="ja-JP" altLang="en-US" sz="700"/>
        </a:p>
      </xdr:txBody>
    </xdr:sp>
    <xdr:clientData/>
  </xdr:oneCellAnchor>
  <xdr:twoCellAnchor editAs="oneCell">
    <xdr:from>
      <xdr:col>4</xdr:col>
      <xdr:colOff>28576</xdr:colOff>
      <xdr:row>46</xdr:row>
      <xdr:rowOff>57152</xdr:rowOff>
    </xdr:from>
    <xdr:to>
      <xdr:col>59</xdr:col>
      <xdr:colOff>0</xdr:colOff>
      <xdr:row>60</xdr:row>
      <xdr:rowOff>95250</xdr:rowOff>
    </xdr:to>
    <xdr:pic>
      <xdr:nvPicPr>
        <xdr:cNvPr id="29" name="図 2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33" t="16541" r="6478" b="18072"/>
        <a:stretch/>
      </xdr:blipFill>
      <xdr:spPr bwMode="auto">
        <a:xfrm>
          <a:off x="523876" y="7962902"/>
          <a:ext cx="6781799" cy="2438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61</xdr:row>
      <xdr:rowOff>66674</xdr:rowOff>
    </xdr:from>
    <xdr:to>
      <xdr:col>61</xdr:col>
      <xdr:colOff>123824</xdr:colOff>
      <xdr:row>62</xdr:row>
      <xdr:rowOff>108505</xdr:rowOff>
    </xdr:to>
    <xdr:pic>
      <xdr:nvPicPr>
        <xdr:cNvPr id="30" name="図 2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0" t="83810" r="1863" b="10556"/>
        <a:stretch/>
      </xdr:blipFill>
      <xdr:spPr bwMode="auto">
        <a:xfrm>
          <a:off x="209550" y="10544174"/>
          <a:ext cx="7467599" cy="213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74084</xdr:colOff>
      <xdr:row>60</xdr:row>
      <xdr:rowOff>76200</xdr:rowOff>
    </xdr:from>
    <xdr:to>
      <xdr:col>23</xdr:col>
      <xdr:colOff>93134</xdr:colOff>
      <xdr:row>61</xdr:row>
      <xdr:rowOff>76200</xdr:rowOff>
    </xdr:to>
    <xdr:pic>
      <xdr:nvPicPr>
        <xdr:cNvPr id="31" name="図 3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9109" y="10382250"/>
          <a:ext cx="7620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60</xdr:row>
      <xdr:rowOff>76200</xdr:rowOff>
    </xdr:from>
    <xdr:to>
      <xdr:col>13</xdr:col>
      <xdr:colOff>95250</xdr:colOff>
      <xdr:row>61</xdr:row>
      <xdr:rowOff>76200</xdr:rowOff>
    </xdr:to>
    <xdr:pic>
      <xdr:nvPicPr>
        <xdr:cNvPr id="40" name="図 3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0382250"/>
          <a:ext cx="7620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75142</xdr:colOff>
      <xdr:row>60</xdr:row>
      <xdr:rowOff>76200</xdr:rowOff>
    </xdr:from>
    <xdr:to>
      <xdr:col>18</xdr:col>
      <xdr:colOff>94192</xdr:colOff>
      <xdr:row>61</xdr:row>
      <xdr:rowOff>76200</xdr:rowOff>
    </xdr:to>
    <xdr:pic>
      <xdr:nvPicPr>
        <xdr:cNvPr id="42" name="図 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042" y="10382250"/>
          <a:ext cx="7620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73026</xdr:colOff>
      <xdr:row>60</xdr:row>
      <xdr:rowOff>76200</xdr:rowOff>
    </xdr:from>
    <xdr:to>
      <xdr:col>28</xdr:col>
      <xdr:colOff>92076</xdr:colOff>
      <xdr:row>61</xdr:row>
      <xdr:rowOff>76200</xdr:rowOff>
    </xdr:to>
    <xdr:pic>
      <xdr:nvPicPr>
        <xdr:cNvPr id="44" name="図 4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7176" y="10382250"/>
          <a:ext cx="7620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71968</xdr:colOff>
      <xdr:row>60</xdr:row>
      <xdr:rowOff>76200</xdr:rowOff>
    </xdr:from>
    <xdr:to>
      <xdr:col>33</xdr:col>
      <xdr:colOff>91018</xdr:colOff>
      <xdr:row>61</xdr:row>
      <xdr:rowOff>76200</xdr:rowOff>
    </xdr:to>
    <xdr:pic>
      <xdr:nvPicPr>
        <xdr:cNvPr id="45" name="図 4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5243" y="10382250"/>
          <a:ext cx="7620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70910</xdr:colOff>
      <xdr:row>60</xdr:row>
      <xdr:rowOff>76200</xdr:rowOff>
    </xdr:from>
    <xdr:to>
      <xdr:col>38</xdr:col>
      <xdr:colOff>89960</xdr:colOff>
      <xdr:row>61</xdr:row>
      <xdr:rowOff>76200</xdr:rowOff>
    </xdr:to>
    <xdr:pic>
      <xdr:nvPicPr>
        <xdr:cNvPr id="47" name="図 4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3310" y="10382250"/>
          <a:ext cx="7620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69852</xdr:colOff>
      <xdr:row>60</xdr:row>
      <xdr:rowOff>76200</xdr:rowOff>
    </xdr:from>
    <xdr:to>
      <xdr:col>43</xdr:col>
      <xdr:colOff>88902</xdr:colOff>
      <xdr:row>61</xdr:row>
      <xdr:rowOff>76200</xdr:rowOff>
    </xdr:to>
    <xdr:pic>
      <xdr:nvPicPr>
        <xdr:cNvPr id="49" name="図 4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1377" y="10382250"/>
          <a:ext cx="7620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68794</xdr:colOff>
      <xdr:row>60</xdr:row>
      <xdr:rowOff>76200</xdr:rowOff>
    </xdr:from>
    <xdr:to>
      <xdr:col>48</xdr:col>
      <xdr:colOff>87844</xdr:colOff>
      <xdr:row>61</xdr:row>
      <xdr:rowOff>76200</xdr:rowOff>
    </xdr:to>
    <xdr:pic>
      <xdr:nvPicPr>
        <xdr:cNvPr id="50" name="図 4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9444" y="10382250"/>
          <a:ext cx="7620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67736</xdr:colOff>
      <xdr:row>60</xdr:row>
      <xdr:rowOff>76200</xdr:rowOff>
    </xdr:from>
    <xdr:to>
      <xdr:col>53</xdr:col>
      <xdr:colOff>86786</xdr:colOff>
      <xdr:row>61</xdr:row>
      <xdr:rowOff>76200</xdr:rowOff>
    </xdr:to>
    <xdr:pic>
      <xdr:nvPicPr>
        <xdr:cNvPr id="51" name="図 50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511" y="10382250"/>
          <a:ext cx="7620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52</xdr:col>
      <xdr:colOff>66675</xdr:colOff>
      <xdr:row>60</xdr:row>
      <xdr:rowOff>76200</xdr:rowOff>
    </xdr:from>
    <xdr:to>
      <xdr:col>57</xdr:col>
      <xdr:colOff>95250</xdr:colOff>
      <xdr:row>61</xdr:row>
      <xdr:rowOff>76200</xdr:rowOff>
    </xdr:to>
    <xdr:pic>
      <xdr:nvPicPr>
        <xdr:cNvPr id="53" name="図 5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10382250"/>
          <a:ext cx="6477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9"/>
      <sheetName val="150"/>
    </sheetNames>
    <sheetDataSet>
      <sheetData sheetId="0"/>
      <sheetData sheetId="1">
        <row r="1">
          <cell r="A1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S97"/>
  <sheetViews>
    <sheetView tabSelected="1" view="pageBreakPreview" zoomScaleNormal="100" zoomScaleSheetLayoutView="100" workbookViewId="0">
      <selection activeCell="E19" sqref="E19"/>
    </sheetView>
  </sheetViews>
  <sheetFormatPr defaultRowHeight="13.5"/>
  <cols>
    <col min="1" max="2" width="2.125" style="28" customWidth="1"/>
    <col min="3" max="3" width="0.75" style="28" customWidth="1"/>
    <col min="4" max="52" width="1.625" style="28" customWidth="1"/>
    <col min="53" max="57" width="1.75" style="28" customWidth="1"/>
    <col min="58" max="60" width="1.625" style="28" customWidth="1"/>
    <col min="61" max="67" width="1.625" style="27" customWidth="1"/>
    <col min="68" max="16384" width="9" style="27"/>
  </cols>
  <sheetData>
    <row r="1" spans="1:71" ht="11.1" customHeight="1">
      <c r="A1" s="27"/>
      <c r="AQ1"/>
      <c r="AR1"/>
      <c r="AS1"/>
      <c r="AT1"/>
      <c r="AU1"/>
      <c r="AV1"/>
      <c r="AW1"/>
      <c r="AX1"/>
      <c r="AY1"/>
      <c r="AZ1" s="498">
        <v>137</v>
      </c>
      <c r="BA1" s="498"/>
      <c r="BB1" s="498"/>
      <c r="BC1" s="498"/>
      <c r="BD1" s="498"/>
      <c r="BE1" s="498"/>
      <c r="BF1" s="498"/>
      <c r="BG1" s="498"/>
      <c r="BH1" s="498"/>
      <c r="BI1" s="498"/>
      <c r="BJ1" s="498"/>
    </row>
    <row r="2" spans="1:71" ht="11.1" customHeight="1">
      <c r="A2" s="27"/>
      <c r="B2" s="27"/>
      <c r="AQ2"/>
      <c r="AR2"/>
      <c r="AS2"/>
      <c r="AT2"/>
      <c r="AU2"/>
      <c r="AV2"/>
      <c r="AW2"/>
      <c r="AX2"/>
      <c r="AY2"/>
      <c r="AZ2" s="498"/>
      <c r="BA2" s="498"/>
      <c r="BB2" s="498"/>
      <c r="BC2" s="498"/>
      <c r="BD2" s="498"/>
      <c r="BE2" s="498"/>
      <c r="BF2" s="498"/>
      <c r="BG2" s="498"/>
      <c r="BH2" s="498"/>
      <c r="BI2" s="498"/>
      <c r="BJ2" s="498"/>
    </row>
    <row r="3" spans="1:71" ht="11.1" customHeight="1">
      <c r="A3" s="27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</row>
    <row r="4" spans="1:71" ht="11.1" customHeight="1">
      <c r="A4" s="27"/>
      <c r="B4" s="27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</row>
    <row r="5" spans="1:71" ht="11.1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71" ht="11.1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71" ht="11.1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</row>
    <row r="8" spans="1:71" ht="11.1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75"/>
      <c r="BE8" s="75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9" spans="1:71" ht="3" customHeight="1">
      <c r="A9" s="33"/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55"/>
      <c r="BE9" s="74"/>
      <c r="BF9" s="69"/>
      <c r="BG9" s="69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</row>
    <row r="10" spans="1:71" ht="31.5" customHeight="1">
      <c r="A10" s="34"/>
      <c r="B10" s="34"/>
      <c r="C10" s="36"/>
      <c r="D10" s="37"/>
      <c r="E10" s="38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8"/>
      <c r="BA10" s="39"/>
      <c r="BB10" s="39"/>
      <c r="BC10" s="39"/>
      <c r="BD10" s="56"/>
      <c r="BE10" s="72"/>
      <c r="BF10" s="73"/>
      <c r="BG10" s="69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</row>
    <row r="11" spans="1:71" ht="18" customHeight="1">
      <c r="A11" s="34"/>
      <c r="B11" s="34"/>
      <c r="C11" s="32"/>
      <c r="D11" s="32"/>
      <c r="E11" s="32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32"/>
      <c r="BA11" s="39"/>
      <c r="BB11" s="39"/>
      <c r="BC11" s="39"/>
      <c r="BD11" s="56"/>
      <c r="BE11" s="72"/>
      <c r="BF11" s="67"/>
      <c r="BG11" s="69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</row>
    <row r="12" spans="1:71" ht="3" customHeight="1">
      <c r="A12" s="34"/>
      <c r="B12" s="34"/>
      <c r="C12" s="32"/>
      <c r="D12" s="32"/>
      <c r="E12" s="41"/>
      <c r="F12" s="36"/>
      <c r="G12" s="32"/>
      <c r="H12" s="32"/>
      <c r="I12" s="32"/>
      <c r="J12" s="32"/>
      <c r="K12" s="32"/>
      <c r="L12" s="32"/>
      <c r="M12" s="32"/>
      <c r="N12" s="42"/>
      <c r="O12" s="42"/>
      <c r="P12" s="42"/>
      <c r="Q12" s="42"/>
      <c r="R12" s="42"/>
      <c r="S12" s="42"/>
      <c r="T12" s="41"/>
      <c r="U12" s="41"/>
      <c r="V12" s="41"/>
      <c r="W12" s="41"/>
      <c r="X12" s="41"/>
      <c r="Y12" s="41"/>
      <c r="Z12" s="41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57"/>
      <c r="BE12" s="71"/>
      <c r="BF12" s="70"/>
      <c r="BG12" s="69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</row>
    <row r="13" spans="1:71" ht="3" customHeight="1">
      <c r="A13" s="34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55"/>
      <c r="BE13" s="74"/>
      <c r="BF13" s="69"/>
      <c r="BG13" s="69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</row>
    <row r="14" spans="1:71" ht="31.5" customHeight="1">
      <c r="A14" s="34"/>
      <c r="B14" s="34"/>
      <c r="C14" s="36"/>
      <c r="D14" s="37"/>
      <c r="E14" s="38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8"/>
      <c r="BA14" s="39"/>
      <c r="BB14" s="39"/>
      <c r="BC14" s="39"/>
      <c r="BD14" s="56"/>
      <c r="BE14" s="72"/>
      <c r="BF14" s="73"/>
      <c r="BG14" s="69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</row>
    <row r="15" spans="1:71" ht="18" customHeight="1">
      <c r="A15" s="34"/>
      <c r="B15" s="34"/>
      <c r="C15" s="32"/>
      <c r="D15" s="32"/>
      <c r="E15" s="32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32"/>
      <c r="BA15" s="39"/>
      <c r="BB15" s="39"/>
      <c r="BC15" s="39"/>
      <c r="BD15" s="56"/>
      <c r="BE15" s="72"/>
      <c r="BF15" s="67"/>
      <c r="BG15" s="69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</row>
    <row r="16" spans="1:71" ht="3" customHeight="1">
      <c r="A16" s="41"/>
      <c r="B16" s="32"/>
      <c r="C16" s="32"/>
      <c r="D16" s="32"/>
      <c r="E16" s="41"/>
      <c r="F16" s="36"/>
      <c r="G16" s="32"/>
      <c r="H16" s="32"/>
      <c r="I16" s="32"/>
      <c r="J16" s="32"/>
      <c r="K16" s="32"/>
      <c r="L16" s="32"/>
      <c r="M16" s="32"/>
      <c r="N16" s="42"/>
      <c r="O16" s="42"/>
      <c r="P16" s="42"/>
      <c r="Q16" s="42"/>
      <c r="R16" s="42"/>
      <c r="S16" s="42"/>
      <c r="T16" s="41"/>
      <c r="U16" s="41"/>
      <c r="V16" s="41"/>
      <c r="W16" s="41"/>
      <c r="X16" s="41"/>
      <c r="Y16" s="41"/>
      <c r="Z16" s="41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57"/>
      <c r="BE16" s="71"/>
      <c r="BF16" s="70"/>
      <c r="BG16" s="69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</row>
    <row r="17" spans="1:71" ht="3" customHeight="1">
      <c r="A17" s="43"/>
      <c r="B17" s="4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55"/>
      <c r="BE17" s="74"/>
      <c r="BF17" s="69"/>
      <c r="BG17" s="69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</row>
    <row r="18" spans="1:71" ht="31.5" customHeight="1">
      <c r="A18" s="44"/>
      <c r="B18" s="44"/>
      <c r="C18" s="36"/>
      <c r="D18" s="37"/>
      <c r="E18" s="38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8"/>
      <c r="BA18" s="39"/>
      <c r="BB18" s="39"/>
      <c r="BC18" s="39"/>
      <c r="BD18" s="56"/>
      <c r="BE18" s="72"/>
      <c r="BF18" s="73"/>
      <c r="BG18" s="69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</row>
    <row r="19" spans="1:71" ht="18" customHeight="1">
      <c r="A19" s="44"/>
      <c r="B19" s="44"/>
      <c r="C19" s="32"/>
      <c r="D19" s="32"/>
      <c r="E19" s="32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32"/>
      <c r="BA19" s="39"/>
      <c r="BB19" s="39"/>
      <c r="BC19" s="39"/>
      <c r="BD19" s="56"/>
      <c r="BE19" s="72"/>
      <c r="BF19" s="67"/>
      <c r="BG19" s="69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</row>
    <row r="20" spans="1:71" ht="3" customHeight="1">
      <c r="A20" s="44"/>
      <c r="B20" s="44"/>
      <c r="C20" s="32"/>
      <c r="D20" s="32"/>
      <c r="E20" s="41"/>
      <c r="F20" s="36"/>
      <c r="G20" s="32"/>
      <c r="H20" s="32"/>
      <c r="I20" s="32"/>
      <c r="J20" s="32"/>
      <c r="K20" s="32"/>
      <c r="L20" s="32"/>
      <c r="M20" s="32"/>
      <c r="N20" s="42"/>
      <c r="O20" s="42"/>
      <c r="P20" s="42"/>
      <c r="Q20" s="42"/>
      <c r="R20" s="42"/>
      <c r="S20" s="42"/>
      <c r="T20" s="41"/>
      <c r="U20" s="41"/>
      <c r="V20" s="41"/>
      <c r="W20" s="41"/>
      <c r="X20" s="41"/>
      <c r="Y20" s="41"/>
      <c r="Z20" s="41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57"/>
      <c r="BE20" s="71"/>
      <c r="BF20" s="70"/>
      <c r="BG20" s="69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</row>
    <row r="21" spans="1:71" ht="3" customHeight="1">
      <c r="A21" s="44"/>
      <c r="B21" s="4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55"/>
      <c r="BE21" s="74"/>
      <c r="BF21" s="69"/>
      <c r="BG21" s="69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</row>
    <row r="22" spans="1:71" ht="31.5" customHeight="1">
      <c r="A22" s="44"/>
      <c r="B22" s="44"/>
      <c r="C22" s="36"/>
      <c r="D22" s="499" t="s">
        <v>53</v>
      </c>
      <c r="E22" s="499"/>
      <c r="F22" s="499"/>
      <c r="G22" s="499"/>
      <c r="H22" s="499"/>
      <c r="I22" s="499"/>
      <c r="J22" s="501" t="s">
        <v>52</v>
      </c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2"/>
      <c r="AM22" s="502"/>
      <c r="AN22" s="502"/>
      <c r="AO22" s="502"/>
      <c r="AP22" s="502"/>
      <c r="AQ22" s="502"/>
      <c r="AR22" s="502"/>
      <c r="AS22" s="502"/>
      <c r="AT22" s="502"/>
      <c r="AU22" s="502"/>
      <c r="AV22" s="502"/>
      <c r="AW22" s="502"/>
      <c r="AX22" s="502"/>
      <c r="AY22" s="502"/>
      <c r="AZ22" s="502"/>
      <c r="BA22" s="502"/>
      <c r="BB22" s="502"/>
      <c r="BC22" s="502"/>
      <c r="BD22" s="56"/>
      <c r="BE22" s="72"/>
      <c r="BF22" s="73"/>
      <c r="BG22" s="69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</row>
    <row r="23" spans="1:71" ht="18" customHeight="1">
      <c r="A23" s="44"/>
      <c r="B23" s="44"/>
      <c r="C23" s="32"/>
      <c r="D23" s="500"/>
      <c r="E23" s="500"/>
      <c r="F23" s="500"/>
      <c r="G23" s="500"/>
      <c r="H23" s="500"/>
      <c r="I23" s="500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503"/>
      <c r="U23" s="503"/>
      <c r="V23" s="503"/>
      <c r="W23" s="503"/>
      <c r="X23" s="503"/>
      <c r="Y23" s="503"/>
      <c r="Z23" s="503"/>
      <c r="AA23" s="503"/>
      <c r="AB23" s="503"/>
      <c r="AC23" s="503"/>
      <c r="AD23" s="503"/>
      <c r="AE23" s="503"/>
      <c r="AF23" s="503"/>
      <c r="AG23" s="503"/>
      <c r="AH23" s="503"/>
      <c r="AI23" s="503"/>
      <c r="AJ23" s="503"/>
      <c r="AK23" s="503"/>
      <c r="AL23" s="503"/>
      <c r="AM23" s="503"/>
      <c r="AN23" s="503"/>
      <c r="AO23" s="503"/>
      <c r="AP23" s="503"/>
      <c r="AQ23" s="503"/>
      <c r="AR23" s="503"/>
      <c r="AS23" s="503"/>
      <c r="AT23" s="503"/>
      <c r="AU23" s="503"/>
      <c r="AV23" s="503"/>
      <c r="AW23" s="503"/>
      <c r="AX23" s="503"/>
      <c r="AY23" s="503"/>
      <c r="AZ23" s="503"/>
      <c r="BA23" s="503"/>
      <c r="BB23" s="503"/>
      <c r="BC23" s="503"/>
      <c r="BD23" s="56"/>
      <c r="BE23" s="72"/>
      <c r="BF23" s="67"/>
      <c r="BG23" s="69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</row>
    <row r="24" spans="1:71" ht="3" customHeight="1">
      <c r="A24" s="44"/>
      <c r="B24" s="44"/>
      <c r="C24" s="32"/>
      <c r="D24" s="32"/>
      <c r="E24" s="41"/>
      <c r="F24" s="36"/>
      <c r="G24" s="32"/>
      <c r="H24" s="32"/>
      <c r="I24" s="32"/>
      <c r="J24" s="32"/>
      <c r="K24" s="32"/>
      <c r="L24" s="32"/>
      <c r="M24" s="32"/>
      <c r="N24" s="42"/>
      <c r="O24" s="42"/>
      <c r="P24" s="42"/>
      <c r="Q24" s="42"/>
      <c r="R24" s="42"/>
      <c r="S24" s="42"/>
      <c r="T24" s="41"/>
      <c r="U24" s="41"/>
      <c r="V24" s="41"/>
      <c r="W24" s="41"/>
      <c r="X24" s="41"/>
      <c r="Y24" s="41"/>
      <c r="Z24" s="41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57"/>
      <c r="BE24" s="71"/>
      <c r="BF24" s="70"/>
      <c r="BG24" s="69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</row>
    <row r="25" spans="1:71" ht="3" customHeight="1">
      <c r="A25" s="44"/>
      <c r="B25" s="44"/>
      <c r="C25" s="3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55"/>
      <c r="BE25" s="74"/>
      <c r="BF25" s="69"/>
      <c r="BG25" s="69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</row>
    <row r="26" spans="1:71" ht="31.5" customHeight="1">
      <c r="A26" s="44"/>
      <c r="B26" s="44"/>
      <c r="C26" s="36"/>
      <c r="D26" s="37"/>
      <c r="E26" s="38"/>
      <c r="F26" s="46" t="s">
        <v>51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8"/>
      <c r="BA26" s="39"/>
      <c r="BB26" s="39"/>
      <c r="BC26" s="39"/>
      <c r="BD26" s="56"/>
      <c r="BE26" s="72"/>
      <c r="BF26" s="73"/>
      <c r="BG26" s="69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</row>
    <row r="27" spans="1:71" ht="18" customHeight="1">
      <c r="A27" s="44"/>
      <c r="B27" s="44"/>
      <c r="C27" s="32"/>
      <c r="D27" s="32"/>
      <c r="E27" s="32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32"/>
      <c r="BA27" s="39"/>
      <c r="BB27" s="39"/>
      <c r="BC27" s="39"/>
      <c r="BD27" s="56"/>
      <c r="BE27" s="72"/>
      <c r="BF27" s="67"/>
      <c r="BG27" s="69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</row>
    <row r="28" spans="1:71" ht="3" customHeight="1">
      <c r="A28" s="44"/>
      <c r="B28" s="44"/>
      <c r="C28" s="32"/>
      <c r="D28" s="32"/>
      <c r="E28" s="41"/>
      <c r="F28" s="36"/>
      <c r="G28" s="32"/>
      <c r="H28" s="32"/>
      <c r="I28" s="32"/>
      <c r="J28" s="32"/>
      <c r="K28" s="32"/>
      <c r="L28" s="32"/>
      <c r="M28" s="32"/>
      <c r="N28" s="42"/>
      <c r="O28" s="42"/>
      <c r="P28" s="42"/>
      <c r="Q28" s="42"/>
      <c r="R28" s="42"/>
      <c r="S28" s="42"/>
      <c r="T28" s="41"/>
      <c r="U28" s="41"/>
      <c r="V28" s="41"/>
      <c r="W28" s="41"/>
      <c r="X28" s="41"/>
      <c r="Y28" s="41"/>
      <c r="Z28" s="41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57"/>
      <c r="BE28" s="71"/>
      <c r="BF28" s="70"/>
      <c r="BG28" s="69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</row>
    <row r="29" spans="1:71" ht="3" customHeight="1">
      <c r="A29" s="44"/>
      <c r="B29" s="4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55"/>
      <c r="BE29" s="74"/>
      <c r="BF29" s="69"/>
      <c r="BG29" s="69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</row>
    <row r="30" spans="1:71" ht="31.5" customHeight="1">
      <c r="A30" s="44"/>
      <c r="B30" s="44"/>
      <c r="C30" s="36"/>
      <c r="D30" s="37"/>
      <c r="E30" s="38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8"/>
      <c r="BA30" s="39"/>
      <c r="BB30" s="39"/>
      <c r="BC30" s="39"/>
      <c r="BD30" s="56"/>
      <c r="BE30" s="72"/>
      <c r="BF30" s="73"/>
      <c r="BG30" s="69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</row>
    <row r="31" spans="1:71" ht="18" customHeight="1">
      <c r="A31" s="44"/>
      <c r="B31" s="44"/>
      <c r="C31" s="32"/>
      <c r="D31" s="32"/>
      <c r="E31" s="32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32"/>
      <c r="BA31" s="39"/>
      <c r="BB31" s="39"/>
      <c r="BC31" s="39"/>
      <c r="BD31" s="56"/>
      <c r="BE31" s="72"/>
      <c r="BF31" s="67"/>
      <c r="BG31" s="69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</row>
    <row r="32" spans="1:71" ht="3" customHeight="1">
      <c r="A32" s="44"/>
      <c r="B32" s="44"/>
      <c r="C32" s="32"/>
      <c r="D32" s="32"/>
      <c r="E32" s="41"/>
      <c r="F32" s="36"/>
      <c r="G32" s="32"/>
      <c r="H32" s="32"/>
      <c r="I32" s="32"/>
      <c r="J32" s="32"/>
      <c r="K32" s="32"/>
      <c r="L32" s="32"/>
      <c r="M32" s="32"/>
      <c r="N32" s="42"/>
      <c r="O32" s="42"/>
      <c r="P32" s="42"/>
      <c r="Q32" s="42"/>
      <c r="R32" s="42"/>
      <c r="S32" s="42"/>
      <c r="T32" s="41"/>
      <c r="U32" s="41"/>
      <c r="V32" s="41"/>
      <c r="W32" s="41"/>
      <c r="X32" s="41"/>
      <c r="Y32" s="41"/>
      <c r="Z32" s="41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57"/>
      <c r="BE32" s="71"/>
      <c r="BF32" s="70"/>
      <c r="BG32" s="69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</row>
    <row r="33" spans="1:71" ht="3" customHeight="1">
      <c r="A33" s="44"/>
      <c r="B33" s="4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55"/>
      <c r="BE33" s="74"/>
      <c r="BF33" s="69"/>
      <c r="BG33" s="69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</row>
    <row r="34" spans="1:71" ht="31.5" customHeight="1">
      <c r="A34" s="44"/>
      <c r="B34" s="44"/>
      <c r="C34" s="36"/>
      <c r="D34" s="37"/>
      <c r="E34" s="38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8"/>
      <c r="BA34" s="39"/>
      <c r="BB34" s="39"/>
      <c r="BC34" s="39"/>
      <c r="BD34" s="56"/>
      <c r="BE34" s="72"/>
      <c r="BF34" s="73"/>
      <c r="BG34" s="69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</row>
    <row r="35" spans="1:71" ht="18" customHeight="1">
      <c r="A35" s="44"/>
      <c r="B35" s="44"/>
      <c r="C35" s="32"/>
      <c r="D35" s="32"/>
      <c r="E35" s="32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32"/>
      <c r="BA35" s="39"/>
      <c r="BB35" s="39"/>
      <c r="BC35" s="39"/>
      <c r="BD35" s="56"/>
      <c r="BE35" s="72"/>
      <c r="BF35" s="67"/>
      <c r="BG35" s="69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</row>
    <row r="36" spans="1:71" ht="3" customHeight="1">
      <c r="A36" s="41"/>
      <c r="B36" s="32"/>
      <c r="C36" s="32"/>
      <c r="D36" s="32"/>
      <c r="E36" s="41"/>
      <c r="F36" s="36"/>
      <c r="G36" s="32"/>
      <c r="H36" s="32"/>
      <c r="I36" s="32"/>
      <c r="J36" s="32"/>
      <c r="K36" s="32"/>
      <c r="L36" s="32"/>
      <c r="M36" s="32"/>
      <c r="N36" s="42"/>
      <c r="O36" s="42"/>
      <c r="P36" s="42"/>
      <c r="Q36" s="42"/>
      <c r="R36" s="42"/>
      <c r="S36" s="42"/>
      <c r="T36" s="41"/>
      <c r="U36" s="41"/>
      <c r="V36" s="41"/>
      <c r="W36" s="41"/>
      <c r="X36" s="41"/>
      <c r="Y36" s="41"/>
      <c r="Z36" s="41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57"/>
      <c r="BE36" s="71"/>
      <c r="BF36" s="70"/>
      <c r="BG36" s="69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</row>
    <row r="37" spans="1:71" ht="3" customHeight="1">
      <c r="A37" s="43"/>
      <c r="B37" s="4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55"/>
      <c r="BE37" s="74"/>
      <c r="BF37" s="69"/>
      <c r="BG37" s="69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</row>
    <row r="38" spans="1:71" ht="31.5" customHeight="1">
      <c r="A38" s="44"/>
      <c r="B38" s="44"/>
      <c r="C38" s="36"/>
      <c r="D38" s="37"/>
      <c r="E38" s="38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8"/>
      <c r="BA38" s="39"/>
      <c r="BB38" s="39"/>
      <c r="BC38" s="39"/>
      <c r="BD38" s="56"/>
      <c r="BE38" s="72"/>
      <c r="BF38" s="73"/>
      <c r="BG38" s="69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</row>
    <row r="39" spans="1:71" ht="18" customHeight="1">
      <c r="A39" s="44"/>
      <c r="B39" s="44"/>
      <c r="C39" s="32"/>
      <c r="D39" s="32"/>
      <c r="E39" s="32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32"/>
      <c r="BA39" s="39"/>
      <c r="BB39" s="39"/>
      <c r="BC39" s="39"/>
      <c r="BD39" s="56"/>
      <c r="BE39" s="72"/>
      <c r="BF39" s="67"/>
      <c r="BG39" s="69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</row>
    <row r="40" spans="1:71" ht="3" customHeight="1">
      <c r="A40" s="44"/>
      <c r="B40" s="44"/>
      <c r="C40" s="32"/>
      <c r="D40" s="32"/>
      <c r="E40" s="41"/>
      <c r="F40" s="36"/>
      <c r="G40" s="32"/>
      <c r="H40" s="32"/>
      <c r="I40" s="32"/>
      <c r="J40" s="32"/>
      <c r="K40" s="32"/>
      <c r="L40" s="32"/>
      <c r="M40" s="32"/>
      <c r="N40" s="42"/>
      <c r="O40" s="42"/>
      <c r="P40" s="42"/>
      <c r="Q40" s="42"/>
      <c r="R40" s="42"/>
      <c r="S40" s="42"/>
      <c r="T40" s="41"/>
      <c r="U40" s="41"/>
      <c r="V40" s="41"/>
      <c r="W40" s="41"/>
      <c r="X40" s="41"/>
      <c r="Y40" s="41"/>
      <c r="Z40" s="41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57"/>
      <c r="BE40" s="71"/>
      <c r="BF40" s="70"/>
      <c r="BG40" s="69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</row>
    <row r="41" spans="1:71" ht="3" customHeight="1">
      <c r="A41" s="44"/>
      <c r="B41" s="4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55"/>
      <c r="BE41" s="74"/>
      <c r="BF41" s="69"/>
      <c r="BG41" s="69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</row>
    <row r="42" spans="1:71" ht="31.5" customHeight="1">
      <c r="A42" s="44"/>
      <c r="B42" s="44"/>
      <c r="C42" s="36"/>
      <c r="D42" s="37"/>
      <c r="E42" s="38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8"/>
      <c r="BA42" s="39"/>
      <c r="BB42" s="39"/>
      <c r="BC42" s="39"/>
      <c r="BD42" s="56"/>
      <c r="BE42" s="72"/>
      <c r="BF42" s="73"/>
      <c r="BG42" s="69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</row>
    <row r="43" spans="1:71" ht="21" customHeight="1">
      <c r="A43" s="44"/>
      <c r="B43" s="44"/>
      <c r="C43" s="32"/>
      <c r="D43" s="32"/>
      <c r="E43" s="32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32"/>
      <c r="BA43" s="39"/>
      <c r="BB43" s="39"/>
      <c r="BC43" s="39"/>
      <c r="BD43" s="56"/>
      <c r="BE43" s="72"/>
      <c r="BF43" s="67"/>
      <c r="BG43" s="69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</row>
    <row r="44" spans="1:71" ht="3" customHeight="1">
      <c r="A44" s="44"/>
      <c r="B44" s="44"/>
      <c r="C44" s="32"/>
      <c r="D44" s="32"/>
      <c r="E44" s="41"/>
      <c r="F44" s="36"/>
      <c r="G44" s="32"/>
      <c r="H44" s="32"/>
      <c r="I44" s="32"/>
      <c r="J44" s="32"/>
      <c r="K44" s="32"/>
      <c r="L44" s="32"/>
      <c r="M44" s="32"/>
      <c r="N44" s="42"/>
      <c r="O44" s="42"/>
      <c r="P44" s="42"/>
      <c r="Q44" s="42"/>
      <c r="R44" s="42"/>
      <c r="S44" s="42"/>
      <c r="T44" s="41"/>
      <c r="U44" s="41"/>
      <c r="V44" s="41"/>
      <c r="W44" s="41"/>
      <c r="X44" s="41"/>
      <c r="Y44" s="41"/>
      <c r="Z44" s="41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57"/>
      <c r="BE44" s="71"/>
      <c r="BF44" s="70"/>
      <c r="BG44" s="69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</row>
    <row r="45" spans="1:71" ht="3" customHeight="1">
      <c r="A45" s="44"/>
      <c r="B45" s="4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55"/>
      <c r="BE45" s="74"/>
      <c r="BF45" s="69"/>
      <c r="BG45" s="69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</row>
    <row r="46" spans="1:71" ht="31.5" customHeight="1">
      <c r="A46" s="44"/>
      <c r="B46" s="44"/>
      <c r="C46" s="36"/>
      <c r="D46" s="37"/>
      <c r="E46" s="38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8"/>
      <c r="BA46" s="39"/>
      <c r="BB46" s="39"/>
      <c r="BC46" s="39"/>
      <c r="BD46" s="56"/>
      <c r="BE46" s="72"/>
      <c r="BF46" s="73"/>
      <c r="BG46" s="69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</row>
    <row r="47" spans="1:71" ht="20.25" customHeight="1">
      <c r="A47" s="44"/>
      <c r="B47" s="44"/>
      <c r="C47" s="32"/>
      <c r="D47" s="32"/>
      <c r="E47" s="32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32"/>
      <c r="BA47" s="39"/>
      <c r="BB47" s="39"/>
      <c r="BC47" s="39"/>
      <c r="BD47" s="56"/>
      <c r="BE47" s="72"/>
      <c r="BF47" s="67"/>
      <c r="BG47" s="69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</row>
    <row r="48" spans="1:71" ht="3" customHeight="1">
      <c r="A48" s="44"/>
      <c r="B48" s="44"/>
      <c r="C48" s="32"/>
      <c r="D48" s="32"/>
      <c r="E48" s="41"/>
      <c r="F48" s="36"/>
      <c r="G48" s="32"/>
      <c r="H48" s="32"/>
      <c r="I48" s="32"/>
      <c r="J48" s="32"/>
      <c r="K48" s="32"/>
      <c r="L48" s="32"/>
      <c r="M48" s="32"/>
      <c r="N48" s="42"/>
      <c r="O48" s="42"/>
      <c r="P48" s="42"/>
      <c r="Q48" s="42"/>
      <c r="R48" s="42"/>
      <c r="S48" s="42"/>
      <c r="T48" s="41"/>
      <c r="U48" s="41"/>
      <c r="V48" s="41"/>
      <c r="W48" s="41"/>
      <c r="X48" s="41"/>
      <c r="Y48" s="41"/>
      <c r="Z48" s="41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57"/>
      <c r="BE48" s="71"/>
      <c r="BF48" s="70"/>
      <c r="BG48" s="69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</row>
    <row r="49" spans="1:71" ht="3" customHeight="1">
      <c r="A49" s="44"/>
      <c r="B49" s="4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55"/>
      <c r="BE49" s="74"/>
      <c r="BF49" s="69"/>
      <c r="BG49" s="69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</row>
    <row r="50" spans="1:71" ht="31.5" customHeight="1">
      <c r="A50" s="44"/>
      <c r="B50" s="44"/>
      <c r="C50" s="36"/>
      <c r="D50" s="37"/>
      <c r="E50" s="38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8"/>
      <c r="BA50" s="39"/>
      <c r="BB50" s="39"/>
      <c r="BC50" s="39"/>
      <c r="BD50" s="56"/>
      <c r="BE50" s="72"/>
      <c r="BF50" s="73"/>
      <c r="BG50" s="69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</row>
    <row r="51" spans="1:71" ht="18" customHeight="1">
      <c r="A51" s="44"/>
      <c r="B51" s="44"/>
      <c r="C51" s="32"/>
      <c r="D51" s="32"/>
      <c r="E51" s="32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32"/>
      <c r="BA51" s="39"/>
      <c r="BB51" s="39"/>
      <c r="BC51" s="39"/>
      <c r="BD51" s="56"/>
      <c r="BE51" s="72"/>
      <c r="BF51" s="67"/>
      <c r="BG51" s="69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</row>
    <row r="52" spans="1:71" ht="3" customHeight="1">
      <c r="A52" s="44"/>
      <c r="B52" s="44"/>
      <c r="C52" s="32"/>
      <c r="D52" s="32"/>
      <c r="E52" s="41"/>
      <c r="F52" s="36"/>
      <c r="G52" s="32"/>
      <c r="H52" s="32"/>
      <c r="I52" s="32"/>
      <c r="J52" s="32"/>
      <c r="K52" s="32"/>
      <c r="L52" s="32"/>
      <c r="M52" s="32"/>
      <c r="N52" s="42"/>
      <c r="O52" s="42"/>
      <c r="P52" s="42"/>
      <c r="Q52" s="42"/>
      <c r="R52" s="42"/>
      <c r="S52" s="42"/>
      <c r="T52" s="41"/>
      <c r="U52" s="41"/>
      <c r="V52" s="41"/>
      <c r="W52" s="41"/>
      <c r="X52" s="41"/>
      <c r="Y52" s="41"/>
      <c r="Z52" s="41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57"/>
      <c r="BE52" s="71"/>
      <c r="BF52" s="70"/>
      <c r="BG52" s="69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</row>
    <row r="53" spans="1:71" ht="3" customHeight="1">
      <c r="A53" s="44"/>
      <c r="B53" s="4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55"/>
      <c r="BE53" s="74"/>
      <c r="BF53" s="69"/>
      <c r="BG53" s="69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</row>
    <row r="54" spans="1:71" ht="31.5" customHeight="1">
      <c r="A54" s="44"/>
      <c r="B54" s="44"/>
      <c r="C54" s="36"/>
      <c r="D54" s="37"/>
      <c r="E54" s="38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8"/>
      <c r="BA54" s="39"/>
      <c r="BB54" s="39"/>
      <c r="BC54" s="39"/>
      <c r="BD54" s="56"/>
      <c r="BE54" s="72"/>
      <c r="BF54" s="73"/>
      <c r="BG54" s="69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</row>
    <row r="55" spans="1:71" ht="18" customHeight="1">
      <c r="A55" s="44"/>
      <c r="B55" s="44"/>
      <c r="C55" s="32"/>
      <c r="D55" s="32"/>
      <c r="E55" s="32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32"/>
      <c r="BA55" s="39"/>
      <c r="BB55" s="39"/>
      <c r="BC55" s="39"/>
      <c r="BD55" s="56"/>
      <c r="BE55" s="72"/>
      <c r="BF55" s="67"/>
      <c r="BG55" s="69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</row>
    <row r="56" spans="1:71" ht="3" customHeight="1">
      <c r="A56" s="32"/>
      <c r="B56" s="32"/>
      <c r="C56" s="32"/>
      <c r="D56" s="32"/>
      <c r="E56" s="41"/>
      <c r="F56" s="36"/>
      <c r="G56" s="32"/>
      <c r="H56" s="32"/>
      <c r="I56" s="32"/>
      <c r="J56" s="32"/>
      <c r="K56" s="32"/>
      <c r="L56" s="32"/>
      <c r="M56" s="32"/>
      <c r="N56" s="42"/>
      <c r="O56" s="42"/>
      <c r="P56" s="42"/>
      <c r="Q56" s="42"/>
      <c r="R56" s="42"/>
      <c r="S56" s="42"/>
      <c r="T56" s="41"/>
      <c r="U56" s="41"/>
      <c r="V56" s="41"/>
      <c r="W56" s="41"/>
      <c r="X56" s="41"/>
      <c r="Y56" s="41"/>
      <c r="Z56" s="41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57"/>
      <c r="BE56" s="71"/>
      <c r="BF56" s="70"/>
      <c r="BG56" s="69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</row>
    <row r="57" spans="1:71" ht="3" customHeight="1">
      <c r="A57" s="47"/>
      <c r="B57" s="48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55"/>
      <c r="BE57" s="74"/>
      <c r="BF57" s="69"/>
      <c r="BG57" s="69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</row>
    <row r="58" spans="1:71" ht="31.5" customHeight="1">
      <c r="A58" s="48"/>
      <c r="B58" s="48"/>
      <c r="C58" s="36"/>
      <c r="D58" s="37"/>
      <c r="E58" s="38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8"/>
      <c r="BA58" s="39"/>
      <c r="BB58" s="39"/>
      <c r="BC58" s="39"/>
      <c r="BD58" s="56"/>
      <c r="BE58" s="72"/>
      <c r="BF58" s="73"/>
      <c r="BG58" s="69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</row>
    <row r="59" spans="1:71" ht="18" customHeight="1">
      <c r="A59" s="48"/>
      <c r="B59" s="48"/>
      <c r="C59" s="32"/>
      <c r="D59" s="32"/>
      <c r="E59" s="32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32"/>
      <c r="BA59" s="39"/>
      <c r="BB59" s="39"/>
      <c r="BC59" s="39"/>
      <c r="BD59" s="56"/>
      <c r="BE59" s="72"/>
      <c r="BF59" s="67"/>
      <c r="BG59" s="69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</row>
    <row r="60" spans="1:71" ht="3" customHeight="1">
      <c r="A60" s="48"/>
      <c r="B60" s="48"/>
      <c r="C60" s="32"/>
      <c r="D60" s="32"/>
      <c r="E60" s="41"/>
      <c r="F60" s="36"/>
      <c r="G60" s="32"/>
      <c r="H60" s="32"/>
      <c r="I60" s="32"/>
      <c r="J60" s="32"/>
      <c r="K60" s="32"/>
      <c r="L60" s="32"/>
      <c r="M60" s="32"/>
      <c r="N60" s="42"/>
      <c r="O60" s="42"/>
      <c r="P60" s="42"/>
      <c r="Q60" s="42"/>
      <c r="R60" s="42"/>
      <c r="S60" s="42"/>
      <c r="T60" s="41"/>
      <c r="U60" s="41"/>
      <c r="V60" s="41"/>
      <c r="W60" s="41"/>
      <c r="X60" s="41"/>
      <c r="Y60" s="41"/>
      <c r="Z60" s="41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57"/>
      <c r="BE60" s="71"/>
      <c r="BF60" s="70"/>
      <c r="BG60" s="69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</row>
    <row r="61" spans="1:71" ht="3" customHeight="1">
      <c r="A61" s="48"/>
      <c r="B61" s="48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55"/>
      <c r="BE61" s="74"/>
      <c r="BF61" s="69"/>
      <c r="BG61" s="69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</row>
    <row r="62" spans="1:71" ht="31.5" customHeight="1">
      <c r="A62" s="48"/>
      <c r="B62" s="48"/>
      <c r="C62" s="36"/>
      <c r="D62" s="37"/>
      <c r="E62" s="38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8"/>
      <c r="BA62" s="39"/>
      <c r="BB62" s="39"/>
      <c r="BC62" s="39"/>
      <c r="BD62" s="56"/>
      <c r="BE62" s="72"/>
      <c r="BF62" s="73"/>
      <c r="BG62" s="69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</row>
    <row r="63" spans="1:71" ht="18" customHeight="1">
      <c r="A63" s="48"/>
      <c r="B63" s="48"/>
      <c r="C63" s="32"/>
      <c r="D63" s="32"/>
      <c r="E63" s="32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32"/>
      <c r="BA63" s="39"/>
      <c r="BB63" s="39"/>
      <c r="BC63" s="39"/>
      <c r="BD63" s="56"/>
      <c r="BE63" s="72"/>
      <c r="BF63" s="67"/>
      <c r="BG63" s="69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</row>
    <row r="64" spans="1:71" ht="3" customHeight="1">
      <c r="A64" s="41"/>
      <c r="B64" s="32"/>
      <c r="C64" s="32"/>
      <c r="D64" s="32"/>
      <c r="E64" s="41"/>
      <c r="F64" s="36"/>
      <c r="G64" s="32"/>
      <c r="H64" s="32"/>
      <c r="I64" s="32"/>
      <c r="J64" s="32"/>
      <c r="K64" s="32"/>
      <c r="L64" s="32"/>
      <c r="M64" s="32"/>
      <c r="N64" s="42"/>
      <c r="O64" s="42"/>
      <c r="P64" s="42"/>
      <c r="Q64" s="42"/>
      <c r="R64" s="42"/>
      <c r="S64" s="42"/>
      <c r="T64" s="41"/>
      <c r="U64" s="41"/>
      <c r="V64" s="41"/>
      <c r="W64" s="41"/>
      <c r="X64" s="41"/>
      <c r="Y64" s="41"/>
      <c r="Z64" s="41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57"/>
      <c r="BE64" s="71"/>
      <c r="BF64" s="70"/>
      <c r="BG64" s="69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</row>
    <row r="65" spans="1:71" ht="3" customHeight="1">
      <c r="A65" s="49"/>
      <c r="B65" s="49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41"/>
      <c r="BB65" s="35"/>
      <c r="BC65" s="35"/>
      <c r="BD65" s="55"/>
      <c r="BE65" s="74"/>
      <c r="BF65" s="69"/>
      <c r="BG65" s="69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</row>
    <row r="66" spans="1:71" ht="31.5" customHeight="1">
      <c r="A66" s="49"/>
      <c r="B66" s="49"/>
      <c r="C66" s="36"/>
      <c r="D66" s="37"/>
      <c r="E66" s="38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8"/>
      <c r="BA66" s="39"/>
      <c r="BB66" s="39"/>
      <c r="BC66" s="39"/>
      <c r="BD66" s="56"/>
      <c r="BE66" s="72"/>
      <c r="BF66" s="73"/>
      <c r="BG66" s="69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</row>
    <row r="67" spans="1:71" ht="18" customHeight="1">
      <c r="A67" s="49"/>
      <c r="B67" s="49"/>
      <c r="C67" s="32"/>
      <c r="D67" s="32"/>
      <c r="E67" s="32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32"/>
      <c r="BA67" s="39"/>
      <c r="BB67" s="39"/>
      <c r="BC67" s="39"/>
      <c r="BD67" s="56"/>
      <c r="BE67" s="72"/>
      <c r="BF67" s="67"/>
      <c r="BG67" s="69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</row>
    <row r="68" spans="1:71" ht="3" customHeight="1">
      <c r="A68" s="41"/>
      <c r="B68" s="32"/>
      <c r="C68" s="32"/>
      <c r="D68" s="32"/>
      <c r="E68" s="41"/>
      <c r="F68" s="36"/>
      <c r="G68" s="32"/>
      <c r="H68" s="32"/>
      <c r="I68" s="32"/>
      <c r="J68" s="32"/>
      <c r="K68" s="32"/>
      <c r="L68" s="32"/>
      <c r="M68" s="32"/>
      <c r="N68" s="42"/>
      <c r="O68" s="42"/>
      <c r="P68" s="42"/>
      <c r="Q68" s="42"/>
      <c r="R68" s="42"/>
      <c r="S68" s="42"/>
      <c r="T68" s="41"/>
      <c r="U68" s="41"/>
      <c r="V68" s="41"/>
      <c r="W68" s="41"/>
      <c r="X68" s="41"/>
      <c r="Y68" s="41"/>
      <c r="Z68" s="41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57"/>
      <c r="BE68" s="71"/>
      <c r="BF68" s="70"/>
      <c r="BG68" s="69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</row>
    <row r="69" spans="1:71">
      <c r="G69" s="50"/>
      <c r="H69" s="50"/>
      <c r="I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2"/>
      <c r="AQ69" s="52"/>
      <c r="AR69" s="52"/>
      <c r="AS69" s="52"/>
      <c r="AT69" s="52"/>
      <c r="AU69" s="52"/>
      <c r="AV69" s="52"/>
      <c r="BD69" s="58"/>
      <c r="BE69" s="68"/>
      <c r="BF69" s="67"/>
      <c r="BG69" s="67"/>
      <c r="BH69" s="67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</row>
    <row r="70" spans="1:71">
      <c r="AY70" s="53"/>
      <c r="BA70" s="53"/>
      <c r="BB70" s="53"/>
      <c r="BC70" s="53"/>
      <c r="BD70" s="53"/>
      <c r="BE70" s="53"/>
      <c r="BF70" s="53"/>
      <c r="BG70" s="53"/>
      <c r="BH70" s="27"/>
    </row>
    <row r="71" spans="1:71" ht="12" customHeight="1">
      <c r="AY71" s="53"/>
      <c r="BA71" s="53"/>
      <c r="BB71" s="53"/>
      <c r="BC71" s="53"/>
      <c r="BD71" s="53"/>
      <c r="BE71" s="53"/>
      <c r="BF71" s="53"/>
      <c r="BG71" s="53"/>
      <c r="BH71" s="27"/>
    </row>
    <row r="72" spans="1:71" ht="12" customHeight="1">
      <c r="AY72" s="53"/>
      <c r="BA72" s="53"/>
      <c r="BB72" s="53"/>
      <c r="BC72" s="53"/>
      <c r="BD72" s="53"/>
      <c r="BE72" s="53"/>
      <c r="BF72" s="53"/>
      <c r="BG72" s="53"/>
      <c r="BH72" s="27"/>
    </row>
    <row r="73" spans="1:71" ht="12" customHeight="1">
      <c r="AY73" s="53"/>
      <c r="BA73" s="53"/>
      <c r="BB73" s="53"/>
      <c r="BC73" s="53"/>
      <c r="BD73" s="53"/>
      <c r="BE73" s="53"/>
      <c r="BF73" s="53"/>
      <c r="BG73" s="53"/>
      <c r="BH73" s="27"/>
    </row>
    <row r="74" spans="1:71" ht="12" customHeight="1">
      <c r="AY74" s="53"/>
      <c r="BA74" s="53"/>
      <c r="BB74" s="53"/>
      <c r="BC74" s="53"/>
      <c r="BD74" s="53"/>
      <c r="BE74" s="53"/>
      <c r="BF74" s="53"/>
      <c r="BG74" s="53"/>
      <c r="BH74" s="27"/>
    </row>
    <row r="75" spans="1:71">
      <c r="AY75" s="53"/>
      <c r="BA75" s="53"/>
      <c r="BB75" s="53"/>
      <c r="BC75" s="53"/>
      <c r="BD75" s="53"/>
      <c r="BE75" s="53"/>
      <c r="BF75" s="53"/>
      <c r="BG75" s="53"/>
      <c r="BH75" s="27"/>
    </row>
    <row r="76" spans="1:71">
      <c r="AY76" s="53"/>
      <c r="BA76" s="53"/>
      <c r="BB76" s="53"/>
      <c r="BC76" s="53"/>
      <c r="BD76" s="53"/>
      <c r="BE76" s="53"/>
      <c r="BF76" s="53"/>
      <c r="BG76" s="53"/>
      <c r="BH76" s="27"/>
    </row>
    <row r="77" spans="1:71">
      <c r="AY77" s="53"/>
      <c r="BA77" s="53"/>
      <c r="BB77" s="53"/>
      <c r="BC77" s="53"/>
      <c r="BD77" s="53"/>
      <c r="BE77" s="53"/>
      <c r="BF77" s="53"/>
      <c r="BG77" s="53"/>
      <c r="BH77" s="27"/>
    </row>
    <row r="78" spans="1:71">
      <c r="AY78" s="53"/>
      <c r="BA78" s="53"/>
      <c r="BB78" s="53"/>
      <c r="BC78" s="53"/>
      <c r="BD78" s="53"/>
      <c r="BE78" s="53"/>
      <c r="BF78" s="53"/>
      <c r="BG78" s="53"/>
      <c r="BH78" s="27"/>
    </row>
    <row r="80" spans="1:71">
      <c r="A80" s="27"/>
      <c r="B80" s="27"/>
    </row>
    <row r="81" spans="1:62" s="28" customFormat="1">
      <c r="A81" s="27"/>
      <c r="B81" s="27"/>
      <c r="BI81" s="27"/>
      <c r="BJ81" s="27"/>
    </row>
    <row r="82" spans="1:62" s="28" customFormat="1">
      <c r="A82" s="27"/>
      <c r="B82" s="27"/>
      <c r="BI82" s="27"/>
      <c r="BJ82" s="27"/>
    </row>
    <row r="83" spans="1:62" s="28" customFormat="1">
      <c r="A83" s="27"/>
      <c r="B83" s="27"/>
      <c r="BI83" s="27"/>
      <c r="BJ83" s="27"/>
    </row>
    <row r="84" spans="1:62" s="28" customFormat="1">
      <c r="A84" s="27"/>
      <c r="B84" s="27"/>
      <c r="BI84" s="27"/>
      <c r="BJ84" s="27"/>
    </row>
    <row r="85" spans="1:62" s="28" customFormat="1">
      <c r="A85" s="27"/>
      <c r="B85" s="27"/>
      <c r="BI85" s="27"/>
      <c r="BJ85" s="27"/>
    </row>
    <row r="86" spans="1:62" s="28" customFormat="1">
      <c r="A86" s="27"/>
      <c r="B86" s="27"/>
      <c r="BI86" s="27"/>
      <c r="BJ86" s="27"/>
    </row>
    <row r="87" spans="1:62" s="28" customFormat="1">
      <c r="A87" s="27"/>
      <c r="B87" s="27"/>
      <c r="BI87" s="27"/>
      <c r="BJ87" s="27"/>
    </row>
    <row r="88" spans="1:62" s="28" customFormat="1">
      <c r="A88" s="27"/>
      <c r="B88" s="27"/>
      <c r="BI88" s="27"/>
      <c r="BJ88" s="27"/>
    </row>
    <row r="89" spans="1:62" s="28" customFormat="1">
      <c r="A89" s="27"/>
      <c r="B89" s="27"/>
      <c r="BI89" s="27"/>
      <c r="BJ89" s="27"/>
    </row>
    <row r="90" spans="1:62" s="28" customFormat="1">
      <c r="A90" s="27"/>
      <c r="B90" s="27"/>
      <c r="BI90" s="27"/>
      <c r="BJ90" s="27"/>
    </row>
    <row r="91" spans="1:62" s="28" customFormat="1">
      <c r="A91" s="27"/>
      <c r="B91" s="27"/>
      <c r="BI91" s="27"/>
      <c r="BJ91" s="27"/>
    </row>
    <row r="92" spans="1:62" s="28" customFormat="1">
      <c r="A92" s="27"/>
      <c r="B92" s="27"/>
      <c r="BI92" s="27"/>
      <c r="BJ92" s="27"/>
    </row>
    <row r="93" spans="1:62" s="28" customFormat="1">
      <c r="A93" s="27"/>
      <c r="B93" s="27"/>
      <c r="BI93" s="27"/>
      <c r="BJ93" s="27"/>
    </row>
    <row r="94" spans="1:62" s="28" customFormat="1">
      <c r="A94" s="27"/>
      <c r="B94" s="27"/>
      <c r="BI94" s="27"/>
      <c r="BJ94" s="27"/>
    </row>
    <row r="95" spans="1:62" s="28" customFormat="1">
      <c r="A95" s="27"/>
      <c r="B95" s="27"/>
      <c r="BI95" s="27"/>
      <c r="BJ95" s="27"/>
    </row>
    <row r="96" spans="1:62" s="28" customFormat="1">
      <c r="A96" s="27"/>
      <c r="B96" s="27"/>
      <c r="BI96" s="27"/>
      <c r="BJ96" s="27"/>
    </row>
    <row r="97" spans="1:62" s="28" customFormat="1">
      <c r="A97" s="27"/>
      <c r="B97" s="27"/>
      <c r="BI97" s="27"/>
      <c r="BJ97" s="27"/>
    </row>
  </sheetData>
  <mergeCells count="3">
    <mergeCell ref="AZ1:BJ2"/>
    <mergeCell ref="D22:I23"/>
    <mergeCell ref="J22:BC23"/>
  </mergeCells>
  <phoneticPr fontId="24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M66"/>
  <sheetViews>
    <sheetView view="pageBreakPreview" zoomScaleNormal="100" zoomScaleSheetLayoutView="100" workbookViewId="0">
      <selection activeCell="AA1" sqref="AA1"/>
    </sheetView>
  </sheetViews>
  <sheetFormatPr defaultRowHeight="13.5"/>
  <cols>
    <col min="1" max="20" width="1.625" customWidth="1"/>
    <col min="21" max="21" width="15.75" customWidth="1"/>
    <col min="22" max="22" width="7.125" customWidth="1"/>
    <col min="23" max="23" width="15.75" customWidth="1"/>
    <col min="24" max="24" width="7.125" customWidth="1"/>
    <col min="25" max="25" width="15.75" customWidth="1"/>
    <col min="26" max="26" width="7.125" customWidth="1"/>
    <col min="27" max="27" width="1.625" customWidth="1"/>
  </cols>
  <sheetData>
    <row r="1" spans="1:65" ht="11.1" customHeight="1">
      <c r="A1" s="505">
        <f>'145'!AA1+1</f>
        <v>146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</row>
    <row r="2" spans="1:65" ht="9" customHeight="1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</row>
    <row r="3" spans="1:65"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</row>
    <row r="4" spans="1:65"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</row>
    <row r="5" spans="1:65" ht="15" customHeight="1">
      <c r="B5" s="526" t="s">
        <v>651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</row>
    <row r="6" spans="1:65" ht="15" customHeight="1">
      <c r="B6" s="612" t="s">
        <v>163</v>
      </c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</row>
    <row r="7" spans="1:65" ht="9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65" ht="18" customHeight="1">
      <c r="B8" s="564" t="s">
        <v>124</v>
      </c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5"/>
      <c r="Q8" s="565"/>
      <c r="R8" s="565"/>
      <c r="S8" s="565"/>
      <c r="T8" s="565"/>
      <c r="U8" s="565" t="s">
        <v>78</v>
      </c>
      <c r="V8" s="536"/>
      <c r="W8" s="565" t="s">
        <v>77</v>
      </c>
      <c r="X8" s="536"/>
      <c r="Y8" s="607" t="s">
        <v>76</v>
      </c>
      <c r="Z8" s="608"/>
    </row>
    <row r="9" spans="1:65" ht="18" customHeight="1">
      <c r="B9" s="566"/>
      <c r="C9" s="567"/>
      <c r="D9" s="567"/>
      <c r="E9" s="567"/>
      <c r="F9" s="567"/>
      <c r="G9" s="567"/>
      <c r="H9" s="567"/>
      <c r="I9" s="567"/>
      <c r="J9" s="567"/>
      <c r="K9" s="567"/>
      <c r="L9" s="567"/>
      <c r="M9" s="567"/>
      <c r="N9" s="567"/>
      <c r="O9" s="567"/>
      <c r="P9" s="567"/>
      <c r="Q9" s="567"/>
      <c r="R9" s="567"/>
      <c r="S9" s="567"/>
      <c r="T9" s="567"/>
      <c r="U9" s="311" t="s">
        <v>148</v>
      </c>
      <c r="V9" s="312" t="s">
        <v>147</v>
      </c>
      <c r="W9" s="311" t="s">
        <v>148</v>
      </c>
      <c r="X9" s="312" t="s">
        <v>147</v>
      </c>
      <c r="Y9" s="324" t="s">
        <v>148</v>
      </c>
      <c r="Z9" s="323" t="s">
        <v>147</v>
      </c>
    </row>
    <row r="10" spans="1:65" ht="12" customHeight="1"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33"/>
      <c r="U10" s="1" t="s">
        <v>146</v>
      </c>
      <c r="V10" s="1" t="s">
        <v>164</v>
      </c>
      <c r="W10" s="1" t="s">
        <v>146</v>
      </c>
      <c r="X10" s="1" t="s">
        <v>164</v>
      </c>
      <c r="Y10" s="1" t="s">
        <v>146</v>
      </c>
      <c r="Z10" s="1" t="s">
        <v>164</v>
      </c>
    </row>
    <row r="11" spans="1:65" ht="6.95" customHeight="1"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304"/>
      <c r="U11" s="122"/>
      <c r="V11" s="122"/>
      <c r="W11" s="122"/>
      <c r="X11" s="122"/>
      <c r="Y11" s="122"/>
      <c r="Z11" s="122"/>
    </row>
    <row r="12" spans="1:65" ht="12.95" customHeight="1">
      <c r="B12" s="122"/>
      <c r="C12" s="611" t="s">
        <v>102</v>
      </c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P12" s="611"/>
      <c r="Q12" s="611"/>
      <c r="R12" s="611"/>
      <c r="S12" s="611"/>
      <c r="T12" s="116"/>
      <c r="U12" s="126">
        <v>67783657810</v>
      </c>
      <c r="V12" s="125">
        <v>98.301398839853704</v>
      </c>
      <c r="W12" s="126">
        <f>SUM(W13,W14,W15,W16,W17,W18,W19,W20,W21,W22,W23,W24)</f>
        <v>69247153588</v>
      </c>
      <c r="X12" s="125">
        <v>98.065244842019879</v>
      </c>
      <c r="Y12" s="64">
        <v>69379799878</v>
      </c>
      <c r="Z12" s="65">
        <v>97.9</v>
      </c>
    </row>
    <row r="13" spans="1:65" ht="12.95" customHeight="1">
      <c r="B13" s="122"/>
      <c r="C13" s="319"/>
      <c r="D13" s="560" t="s">
        <v>103</v>
      </c>
      <c r="E13" s="616"/>
      <c r="F13" s="616"/>
      <c r="G13" s="616"/>
      <c r="H13" s="616"/>
      <c r="I13" s="616"/>
      <c r="J13" s="616"/>
      <c r="K13" s="616"/>
      <c r="L13" s="616"/>
      <c r="M13" s="616"/>
      <c r="N13" s="616"/>
      <c r="O13" s="616"/>
      <c r="P13" s="616"/>
      <c r="Q13" s="616"/>
      <c r="R13" s="616"/>
      <c r="S13" s="616"/>
      <c r="T13" s="84"/>
      <c r="U13" s="83">
        <v>18294325064</v>
      </c>
      <c r="V13" s="82">
        <v>100.15484507015</v>
      </c>
      <c r="W13" s="83">
        <v>18414744151</v>
      </c>
      <c r="X13" s="82">
        <v>100.33638164926427</v>
      </c>
      <c r="Y13" s="128">
        <v>18949828247</v>
      </c>
      <c r="Z13" s="129">
        <v>99.8</v>
      </c>
    </row>
    <row r="14" spans="1:65" ht="12.95" customHeight="1">
      <c r="B14" s="122"/>
      <c r="C14" s="122"/>
      <c r="D14" s="560" t="s">
        <v>104</v>
      </c>
      <c r="E14" s="616"/>
      <c r="F14" s="616"/>
      <c r="G14" s="616"/>
      <c r="H14" s="616"/>
      <c r="I14" s="616"/>
      <c r="J14" s="616"/>
      <c r="K14" s="616"/>
      <c r="L14" s="616"/>
      <c r="M14" s="616"/>
      <c r="N14" s="616"/>
      <c r="O14" s="616"/>
      <c r="P14" s="616"/>
      <c r="Q14" s="616"/>
      <c r="R14" s="616"/>
      <c r="S14" s="616"/>
      <c r="T14" s="84"/>
      <c r="U14" s="365">
        <v>0</v>
      </c>
      <c r="V14" s="365">
        <v>0</v>
      </c>
      <c r="W14" s="365">
        <v>0</v>
      </c>
      <c r="X14" s="365">
        <v>0</v>
      </c>
      <c r="Y14" s="366">
        <v>0</v>
      </c>
      <c r="Z14" s="366">
        <v>0</v>
      </c>
    </row>
    <row r="15" spans="1:65" s="185" customFormat="1" ht="12.95" customHeight="1">
      <c r="B15" s="300"/>
      <c r="C15" s="300"/>
      <c r="D15" s="575" t="s">
        <v>105</v>
      </c>
      <c r="E15" s="617"/>
      <c r="F15" s="617"/>
      <c r="G15" s="617"/>
      <c r="H15" s="617"/>
      <c r="I15" s="617"/>
      <c r="J15" s="617"/>
      <c r="K15" s="617"/>
      <c r="L15" s="617"/>
      <c r="M15" s="617"/>
      <c r="N15" s="617"/>
      <c r="O15" s="617"/>
      <c r="P15" s="617"/>
      <c r="Q15" s="617"/>
      <c r="R15" s="617"/>
      <c r="S15" s="617"/>
      <c r="T15" s="470"/>
      <c r="U15" s="446">
        <v>29700</v>
      </c>
      <c r="V15" s="365">
        <v>2970</v>
      </c>
      <c r="W15" s="446">
        <v>30900</v>
      </c>
      <c r="X15" s="365">
        <v>3090</v>
      </c>
      <c r="Y15" s="447">
        <v>45900</v>
      </c>
      <c r="Z15" s="366">
        <v>4590</v>
      </c>
    </row>
    <row r="16" spans="1:65" ht="12.95" customHeight="1">
      <c r="B16" s="122"/>
      <c r="C16" s="122"/>
      <c r="D16" s="560" t="s">
        <v>62</v>
      </c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84"/>
      <c r="U16" s="83">
        <v>16481707066</v>
      </c>
      <c r="V16" s="82">
        <v>104.54850580580566</v>
      </c>
      <c r="W16" s="83">
        <v>15359407394</v>
      </c>
      <c r="X16" s="82">
        <v>105.99180722106706</v>
      </c>
      <c r="Y16" s="128">
        <v>15196547238</v>
      </c>
      <c r="Z16" s="129">
        <v>104.7</v>
      </c>
    </row>
    <row r="17" spans="2:26" ht="12.95" customHeight="1">
      <c r="B17" s="122"/>
      <c r="C17" s="122"/>
      <c r="D17" s="560" t="s">
        <v>106</v>
      </c>
      <c r="E17" s="616"/>
      <c r="F17" s="616"/>
      <c r="G17" s="616"/>
      <c r="H17" s="616"/>
      <c r="I17" s="616"/>
      <c r="J17" s="616"/>
      <c r="K17" s="616"/>
      <c r="L17" s="616"/>
      <c r="M17" s="616"/>
      <c r="N17" s="616"/>
      <c r="O17" s="616"/>
      <c r="P17" s="616"/>
      <c r="Q17" s="616"/>
      <c r="R17" s="616"/>
      <c r="S17" s="616"/>
      <c r="T17" s="84"/>
      <c r="U17" s="83">
        <v>2199671108</v>
      </c>
      <c r="V17" s="82">
        <v>101.67883488216434</v>
      </c>
      <c r="W17" s="83">
        <v>2141818000</v>
      </c>
      <c r="X17" s="82">
        <v>114.94250776276684</v>
      </c>
      <c r="Y17" s="128">
        <v>2056154269</v>
      </c>
      <c r="Z17" s="129">
        <v>105.3</v>
      </c>
    </row>
    <row r="18" spans="2:26" ht="12.95" customHeight="1">
      <c r="B18" s="122"/>
      <c r="C18" s="122"/>
      <c r="D18" s="560" t="s">
        <v>107</v>
      </c>
      <c r="E18" s="616"/>
      <c r="F18" s="616"/>
      <c r="G18" s="616"/>
      <c r="H18" s="616"/>
      <c r="I18" s="616"/>
      <c r="J18" s="616"/>
      <c r="K18" s="616"/>
      <c r="L18" s="616"/>
      <c r="M18" s="616"/>
      <c r="N18" s="616"/>
      <c r="O18" s="616"/>
      <c r="P18" s="616"/>
      <c r="Q18" s="616"/>
      <c r="R18" s="616"/>
      <c r="S18" s="616"/>
      <c r="T18" s="84"/>
      <c r="U18" s="83">
        <v>10153151970</v>
      </c>
      <c r="V18" s="82">
        <v>100.00000955368438</v>
      </c>
      <c r="W18" s="83">
        <v>12637756034</v>
      </c>
      <c r="X18" s="82">
        <v>99.999992356238536</v>
      </c>
      <c r="Y18" s="128">
        <v>12937011010</v>
      </c>
      <c r="Z18" s="129">
        <v>100</v>
      </c>
    </row>
    <row r="19" spans="2:26" ht="12.95" customHeight="1">
      <c r="B19" s="122"/>
      <c r="C19" s="122"/>
      <c r="D19" s="560" t="s">
        <v>61</v>
      </c>
      <c r="E19" s="616"/>
      <c r="F19" s="616"/>
      <c r="G19" s="616"/>
      <c r="H19" s="616"/>
      <c r="I19" s="616"/>
      <c r="J19" s="616"/>
      <c r="K19" s="616"/>
      <c r="L19" s="616"/>
      <c r="M19" s="616"/>
      <c r="N19" s="616"/>
      <c r="O19" s="616"/>
      <c r="P19" s="616"/>
      <c r="Q19" s="616"/>
      <c r="R19" s="616"/>
      <c r="S19" s="616"/>
      <c r="T19" s="84"/>
      <c r="U19" s="83">
        <v>3704345554</v>
      </c>
      <c r="V19" s="82">
        <v>104.26279524882962</v>
      </c>
      <c r="W19" s="83">
        <v>4369983283</v>
      </c>
      <c r="X19" s="82">
        <v>104.44705429498924</v>
      </c>
      <c r="Y19" s="128">
        <v>4359259296</v>
      </c>
      <c r="Z19" s="129">
        <v>98.6</v>
      </c>
    </row>
    <row r="20" spans="2:26" ht="12.95" customHeight="1">
      <c r="B20" s="122"/>
      <c r="C20" s="122"/>
      <c r="D20" s="560" t="s">
        <v>108</v>
      </c>
      <c r="E20" s="616"/>
      <c r="F20" s="616"/>
      <c r="G20" s="616"/>
      <c r="H20" s="616"/>
      <c r="I20" s="616"/>
      <c r="J20" s="616"/>
      <c r="K20" s="616"/>
      <c r="L20" s="616"/>
      <c r="M20" s="616"/>
      <c r="N20" s="616"/>
      <c r="O20" s="616"/>
      <c r="P20" s="616"/>
      <c r="Q20" s="616"/>
      <c r="R20" s="616"/>
      <c r="S20" s="616"/>
      <c r="T20" s="84"/>
      <c r="U20" s="83">
        <v>7591831614</v>
      </c>
      <c r="V20" s="82">
        <v>97.400203811111268</v>
      </c>
      <c r="W20" s="83">
        <v>7516304254</v>
      </c>
      <c r="X20" s="82">
        <v>97.635668648658054</v>
      </c>
      <c r="Y20" s="128">
        <v>7232973942</v>
      </c>
      <c r="Z20" s="129">
        <v>94</v>
      </c>
    </row>
    <row r="21" spans="2:26" ht="12.95" customHeight="1">
      <c r="B21" s="122"/>
      <c r="C21" s="122"/>
      <c r="D21" s="560" t="s">
        <v>60</v>
      </c>
      <c r="E21" s="616"/>
      <c r="F21" s="616"/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616"/>
      <c r="R21" s="616"/>
      <c r="S21" s="616"/>
      <c r="T21" s="84"/>
      <c r="U21" s="365">
        <v>0</v>
      </c>
      <c r="V21" s="365">
        <v>0</v>
      </c>
      <c r="W21" s="365">
        <v>0</v>
      </c>
      <c r="X21" s="365">
        <v>0</v>
      </c>
      <c r="Y21" s="366">
        <v>0</v>
      </c>
      <c r="Z21" s="366">
        <v>0</v>
      </c>
    </row>
    <row r="22" spans="2:26" ht="12.95" customHeight="1">
      <c r="B22" s="122"/>
      <c r="C22" s="122"/>
      <c r="D22" s="560" t="s">
        <v>58</v>
      </c>
      <c r="E22" s="616"/>
      <c r="F22" s="616"/>
      <c r="G22" s="616"/>
      <c r="H22" s="616"/>
      <c r="I22" s="616"/>
      <c r="J22" s="616"/>
      <c r="K22" s="616"/>
      <c r="L22" s="616"/>
      <c r="M22" s="616"/>
      <c r="N22" s="616"/>
      <c r="O22" s="616"/>
      <c r="P22" s="616"/>
      <c r="Q22" s="616"/>
      <c r="R22" s="616"/>
      <c r="S22" s="616"/>
      <c r="T22" s="84"/>
      <c r="U22" s="83">
        <v>8647800930</v>
      </c>
      <c r="V22" s="82">
        <v>81.923202145512704</v>
      </c>
      <c r="W22" s="83">
        <v>8100986720</v>
      </c>
      <c r="X22" s="82">
        <v>75.88150663207891</v>
      </c>
      <c r="Y22" s="128">
        <v>7970684603</v>
      </c>
      <c r="Z22" s="129">
        <v>82</v>
      </c>
    </row>
    <row r="23" spans="2:26" ht="12.95" customHeight="1">
      <c r="B23" s="122"/>
      <c r="C23" s="122"/>
      <c r="D23" s="560" t="s">
        <v>57</v>
      </c>
      <c r="E23" s="616"/>
      <c r="F23" s="616"/>
      <c r="G23" s="616"/>
      <c r="H23" s="616"/>
      <c r="I23" s="616"/>
      <c r="J23" s="616"/>
      <c r="K23" s="616"/>
      <c r="L23" s="616"/>
      <c r="M23" s="616"/>
      <c r="N23" s="616"/>
      <c r="O23" s="616"/>
      <c r="P23" s="616"/>
      <c r="Q23" s="616"/>
      <c r="R23" s="616"/>
      <c r="S23" s="616"/>
      <c r="T23" s="84"/>
      <c r="U23" s="83">
        <v>600001000</v>
      </c>
      <c r="V23" s="359">
        <v>100</v>
      </c>
      <c r="W23" s="83">
        <v>600001000</v>
      </c>
      <c r="X23" s="359">
        <v>100</v>
      </c>
      <c r="Y23" s="128">
        <v>600001000</v>
      </c>
      <c r="Z23" s="360">
        <v>100</v>
      </c>
    </row>
    <row r="24" spans="2:26" ht="12.95" customHeight="1">
      <c r="B24" s="122"/>
      <c r="C24" s="122"/>
      <c r="D24" s="560" t="s">
        <v>56</v>
      </c>
      <c r="E24" s="616"/>
      <c r="F24" s="616"/>
      <c r="G24" s="616"/>
      <c r="H24" s="616"/>
      <c r="I24" s="616"/>
      <c r="J24" s="616"/>
      <c r="K24" s="616"/>
      <c r="L24" s="616"/>
      <c r="M24" s="616"/>
      <c r="N24" s="616"/>
      <c r="O24" s="616"/>
      <c r="P24" s="616"/>
      <c r="Q24" s="616"/>
      <c r="R24" s="616"/>
      <c r="S24" s="616"/>
      <c r="T24" s="84"/>
      <c r="U24" s="83">
        <v>110793804</v>
      </c>
      <c r="V24" s="82">
        <v>106.1477183670732</v>
      </c>
      <c r="W24" s="83">
        <v>106121852</v>
      </c>
      <c r="X24" s="82">
        <v>96.481427740199294</v>
      </c>
      <c r="Y24" s="128">
        <v>77294373</v>
      </c>
      <c r="Z24" s="129">
        <v>128.6</v>
      </c>
    </row>
    <row r="25" spans="2:26" ht="6.95" customHeight="1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304"/>
      <c r="U25" s="122"/>
      <c r="V25" s="122"/>
      <c r="W25" s="122"/>
      <c r="X25" s="122"/>
      <c r="Y25" s="303"/>
      <c r="Z25" s="303"/>
    </row>
    <row r="26" spans="2:26" ht="12.95" customHeight="1">
      <c r="B26" s="122"/>
      <c r="C26" s="611" t="s">
        <v>109</v>
      </c>
      <c r="D26" s="611"/>
      <c r="E26" s="611"/>
      <c r="F26" s="611"/>
      <c r="G26" s="611"/>
      <c r="H26" s="611"/>
      <c r="I26" s="611"/>
      <c r="J26" s="611"/>
      <c r="K26" s="611"/>
      <c r="L26" s="611"/>
      <c r="M26" s="611"/>
      <c r="N26" s="611"/>
      <c r="O26" s="611"/>
      <c r="P26" s="611"/>
      <c r="Q26" s="611"/>
      <c r="R26" s="611"/>
      <c r="S26" s="611"/>
      <c r="T26" s="116"/>
      <c r="U26" s="126">
        <v>38091639992</v>
      </c>
      <c r="V26" s="125">
        <v>98.467270004552205</v>
      </c>
      <c r="W26" s="126">
        <f>SUM(W27,W36)</f>
        <v>41251853312</v>
      </c>
      <c r="X26" s="125">
        <v>98.442756419390449</v>
      </c>
      <c r="Y26" s="64">
        <v>43496284439</v>
      </c>
      <c r="Z26" s="65">
        <v>98.8</v>
      </c>
    </row>
    <row r="27" spans="2:26" ht="12.95" customHeight="1">
      <c r="B27" s="122"/>
      <c r="C27" s="611" t="s">
        <v>110</v>
      </c>
      <c r="D27" s="611"/>
      <c r="E27" s="611"/>
      <c r="F27" s="611"/>
      <c r="G27" s="611"/>
      <c r="H27" s="611"/>
      <c r="I27" s="611"/>
      <c r="J27" s="611"/>
      <c r="K27" s="611"/>
      <c r="L27" s="611"/>
      <c r="M27" s="611"/>
      <c r="N27" s="611"/>
      <c r="O27" s="611"/>
      <c r="P27" s="611"/>
      <c r="Q27" s="611"/>
      <c r="R27" s="611"/>
      <c r="S27" s="611"/>
      <c r="T27" s="116"/>
      <c r="U27" s="126">
        <v>37968439616</v>
      </c>
      <c r="V27" s="125">
        <v>98.473544465796664</v>
      </c>
      <c r="W27" s="126">
        <f>SUM(W28,W29,W30,W31,W32,W33,W34,W35)</f>
        <v>41118567902</v>
      </c>
      <c r="X27" s="125">
        <v>98.453486331357169</v>
      </c>
      <c r="Y27" s="64">
        <v>43360810812</v>
      </c>
      <c r="Z27" s="65">
        <v>98.8</v>
      </c>
    </row>
    <row r="28" spans="2:26" ht="12.95" customHeight="1">
      <c r="B28" s="122"/>
      <c r="C28" s="122"/>
      <c r="D28" s="560" t="s">
        <v>111</v>
      </c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84"/>
      <c r="U28" s="83">
        <v>6242548298</v>
      </c>
      <c r="V28" s="82">
        <v>100.6700257700371</v>
      </c>
      <c r="W28" s="83">
        <v>8703084860</v>
      </c>
      <c r="X28" s="82">
        <v>100.18361475717998</v>
      </c>
      <c r="Y28" s="128">
        <v>8992970683</v>
      </c>
      <c r="Z28" s="129">
        <v>100.4</v>
      </c>
    </row>
    <row r="29" spans="2:26" ht="12.95" customHeight="1">
      <c r="B29" s="122"/>
      <c r="C29" s="122"/>
      <c r="D29" s="560" t="s">
        <v>62</v>
      </c>
      <c r="E29" s="616"/>
      <c r="F29" s="616"/>
      <c r="G29" s="616"/>
      <c r="H29" s="616"/>
      <c r="I29" s="616"/>
      <c r="J29" s="616"/>
      <c r="K29" s="616"/>
      <c r="L29" s="616"/>
      <c r="M29" s="616"/>
      <c r="N29" s="616"/>
      <c r="O29" s="616"/>
      <c r="P29" s="616"/>
      <c r="Q29" s="616"/>
      <c r="R29" s="616"/>
      <c r="S29" s="616"/>
      <c r="T29" s="84"/>
      <c r="U29" s="83">
        <v>8421309668</v>
      </c>
      <c r="V29" s="82">
        <v>98.736726026505877</v>
      </c>
      <c r="W29" s="83">
        <v>9221257037</v>
      </c>
      <c r="X29" s="82">
        <v>96.806422335509254</v>
      </c>
      <c r="Y29" s="128">
        <v>10012796075</v>
      </c>
      <c r="Z29" s="129">
        <v>99.1</v>
      </c>
    </row>
    <row r="30" spans="2:26" ht="12.95" customHeight="1">
      <c r="B30" s="122"/>
      <c r="C30" s="122"/>
      <c r="D30" s="560" t="s">
        <v>112</v>
      </c>
      <c r="E30" s="616"/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84"/>
      <c r="U30" s="83">
        <v>10980998000</v>
      </c>
      <c r="V30" s="82">
        <v>97.970316264583246</v>
      </c>
      <c r="W30" s="83">
        <v>11559385302</v>
      </c>
      <c r="X30" s="82">
        <v>98.865697851044914</v>
      </c>
      <c r="Y30" s="128">
        <v>12205104000</v>
      </c>
      <c r="Z30" s="129">
        <v>98.4</v>
      </c>
    </row>
    <row r="31" spans="2:26" ht="12.95" customHeight="1">
      <c r="B31" s="122"/>
      <c r="C31" s="122"/>
      <c r="D31" s="560" t="s">
        <v>61</v>
      </c>
      <c r="E31" s="616"/>
      <c r="F31" s="616"/>
      <c r="G31" s="616"/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6"/>
      <c r="T31" s="84"/>
      <c r="U31" s="83">
        <v>5504116334</v>
      </c>
      <c r="V31" s="82">
        <v>99.047432424140069</v>
      </c>
      <c r="W31" s="83">
        <v>6230363271</v>
      </c>
      <c r="X31" s="82">
        <v>98.270621053040003</v>
      </c>
      <c r="Y31" s="128">
        <v>6354483031</v>
      </c>
      <c r="Z31" s="129">
        <v>99.3</v>
      </c>
    </row>
    <row r="32" spans="2:26" ht="12.95" customHeight="1">
      <c r="B32" s="122"/>
      <c r="C32" s="122"/>
      <c r="D32" s="560" t="s">
        <v>60</v>
      </c>
      <c r="E32" s="616"/>
      <c r="F32" s="616"/>
      <c r="G32" s="616"/>
      <c r="H32" s="616"/>
      <c r="I32" s="616"/>
      <c r="J32" s="616"/>
      <c r="K32" s="616"/>
      <c r="L32" s="616"/>
      <c r="M32" s="616"/>
      <c r="N32" s="616"/>
      <c r="O32" s="616"/>
      <c r="P32" s="616"/>
      <c r="Q32" s="616"/>
      <c r="R32" s="616"/>
      <c r="S32" s="616"/>
      <c r="T32" s="84"/>
      <c r="U32" s="83">
        <v>1443815</v>
      </c>
      <c r="V32" s="82">
        <v>101.67711267605635</v>
      </c>
      <c r="W32" s="83">
        <v>505865</v>
      </c>
      <c r="X32" s="82">
        <v>91.975454545454554</v>
      </c>
      <c r="Y32" s="128">
        <v>677212</v>
      </c>
      <c r="Z32" s="129">
        <v>84.9</v>
      </c>
    </row>
    <row r="33" spans="2:26" ht="12.95" customHeight="1">
      <c r="B33" s="122"/>
      <c r="C33" s="122"/>
      <c r="D33" s="560" t="s">
        <v>58</v>
      </c>
      <c r="E33" s="616"/>
      <c r="F33" s="616"/>
      <c r="G33" s="616"/>
      <c r="H33" s="616"/>
      <c r="I33" s="616"/>
      <c r="J33" s="616"/>
      <c r="K33" s="616"/>
      <c r="L33" s="616"/>
      <c r="M33" s="616"/>
      <c r="N33" s="616"/>
      <c r="O33" s="616"/>
      <c r="P33" s="616"/>
      <c r="Q33" s="616"/>
      <c r="R33" s="616"/>
      <c r="S33" s="616"/>
      <c r="T33" s="84"/>
      <c r="U33" s="83">
        <v>6591517087</v>
      </c>
      <c r="V33" s="82">
        <v>96.4</v>
      </c>
      <c r="W33" s="83">
        <v>5315745049</v>
      </c>
      <c r="X33" s="82">
        <v>97.858065660462245</v>
      </c>
      <c r="Y33" s="128">
        <v>5725805903</v>
      </c>
      <c r="Z33" s="129">
        <v>96</v>
      </c>
    </row>
    <row r="34" spans="2:26" ht="12.95" customHeight="1">
      <c r="B34" s="122"/>
      <c r="C34" s="122"/>
      <c r="D34" s="560" t="s">
        <v>57</v>
      </c>
      <c r="E34" s="616"/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6"/>
      <c r="S34" s="616"/>
      <c r="T34" s="84"/>
      <c r="U34" s="83">
        <v>222632569</v>
      </c>
      <c r="V34" s="82">
        <v>99.999357241032371</v>
      </c>
      <c r="W34" s="83">
        <v>84833324</v>
      </c>
      <c r="X34" s="82">
        <v>100.00038192684451</v>
      </c>
      <c r="Y34" s="128">
        <v>66307175</v>
      </c>
      <c r="Z34" s="129">
        <v>100</v>
      </c>
    </row>
    <row r="35" spans="2:26" ht="12.95" customHeight="1">
      <c r="B35" s="122"/>
      <c r="C35" s="122"/>
      <c r="D35" s="560" t="s">
        <v>56</v>
      </c>
      <c r="E35" s="616"/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6"/>
      <c r="S35" s="616"/>
      <c r="T35" s="84"/>
      <c r="U35" s="83">
        <v>3873845</v>
      </c>
      <c r="V35" s="82">
        <v>124.16169871794871</v>
      </c>
      <c r="W35" s="83">
        <v>3393194</v>
      </c>
      <c r="X35" s="82">
        <v>142.99174041297934</v>
      </c>
      <c r="Y35" s="128">
        <v>2666733</v>
      </c>
      <c r="Z35" s="129">
        <v>130.1</v>
      </c>
    </row>
    <row r="36" spans="2:26" ht="12.95" customHeight="1">
      <c r="B36" s="122"/>
      <c r="C36" s="611" t="s">
        <v>113</v>
      </c>
      <c r="D36" s="611"/>
      <c r="E36" s="611"/>
      <c r="F36" s="611"/>
      <c r="G36" s="611"/>
      <c r="H36" s="611"/>
      <c r="I36" s="611"/>
      <c r="J36" s="611"/>
      <c r="K36" s="611"/>
      <c r="L36" s="611"/>
      <c r="M36" s="611"/>
      <c r="N36" s="611"/>
      <c r="O36" s="611"/>
      <c r="P36" s="611"/>
      <c r="Q36" s="611"/>
      <c r="R36" s="611"/>
      <c r="S36" s="611"/>
      <c r="T36" s="116"/>
      <c r="U36" s="126">
        <v>123200376</v>
      </c>
      <c r="V36" s="125">
        <v>96.570939447383893</v>
      </c>
      <c r="W36" s="126">
        <f>SUM(W37,W38,W39)</f>
        <v>133285410</v>
      </c>
      <c r="X36" s="125">
        <v>95.240599945693333</v>
      </c>
      <c r="Y36" s="64">
        <v>135473627</v>
      </c>
      <c r="Z36" s="65">
        <v>94.3</v>
      </c>
    </row>
    <row r="37" spans="2:26" ht="12.95" customHeight="1">
      <c r="B37" s="122"/>
      <c r="C37" s="122"/>
      <c r="D37" s="560" t="s">
        <v>114</v>
      </c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  <c r="Q37" s="616"/>
      <c r="R37" s="616"/>
      <c r="S37" s="616"/>
      <c r="T37" s="84"/>
      <c r="U37" s="83">
        <v>68740858</v>
      </c>
      <c r="V37" s="82">
        <v>100.60717442847525</v>
      </c>
      <c r="W37" s="83">
        <v>61352436</v>
      </c>
      <c r="X37" s="82">
        <v>98.400057738572571</v>
      </c>
      <c r="Y37" s="128">
        <v>52405726</v>
      </c>
      <c r="Z37" s="129">
        <v>85.2</v>
      </c>
    </row>
    <row r="38" spans="2:26" ht="12.95" customHeight="1">
      <c r="B38" s="122"/>
      <c r="C38" s="122"/>
      <c r="D38" s="560" t="s">
        <v>58</v>
      </c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84"/>
      <c r="U38" s="83">
        <v>49093312</v>
      </c>
      <c r="V38" s="82">
        <v>91.515168235623079</v>
      </c>
      <c r="W38" s="83">
        <v>65704334</v>
      </c>
      <c r="X38" s="82">
        <v>92.286552615315458</v>
      </c>
      <c r="Y38" s="128">
        <v>76964374</v>
      </c>
      <c r="Z38" s="129">
        <v>101.8</v>
      </c>
    </row>
    <row r="39" spans="2:26" ht="12.95" customHeight="1">
      <c r="B39" s="122"/>
      <c r="C39" s="122"/>
      <c r="D39" s="560" t="s">
        <v>56</v>
      </c>
      <c r="E39" s="616"/>
      <c r="F39" s="616"/>
      <c r="G39" s="616"/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6"/>
      <c r="S39" s="616"/>
      <c r="T39" s="84"/>
      <c r="U39" s="83">
        <v>5366206</v>
      </c>
      <c r="V39" s="82">
        <v>95.756709493219134</v>
      </c>
      <c r="W39" s="83">
        <v>6228640</v>
      </c>
      <c r="X39" s="82">
        <v>97.322500000000005</v>
      </c>
      <c r="Y39" s="128">
        <v>6103527</v>
      </c>
      <c r="Z39" s="129">
        <v>93.2</v>
      </c>
    </row>
    <row r="40" spans="2:26" ht="6.95" customHeight="1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304"/>
      <c r="U40" s="122"/>
      <c r="V40" s="122"/>
      <c r="W40" s="122"/>
      <c r="X40" s="122"/>
      <c r="Y40" s="303"/>
      <c r="Z40" s="303"/>
    </row>
    <row r="41" spans="2:26">
      <c r="B41" s="122"/>
      <c r="C41" s="611" t="s">
        <v>115</v>
      </c>
      <c r="D41" s="611"/>
      <c r="E41" s="611"/>
      <c r="F41" s="611"/>
      <c r="G41" s="611"/>
      <c r="H41" s="611"/>
      <c r="I41" s="611"/>
      <c r="J41" s="611"/>
      <c r="K41" s="611"/>
      <c r="L41" s="611"/>
      <c r="M41" s="611"/>
      <c r="N41" s="611"/>
      <c r="O41" s="611"/>
      <c r="P41" s="611"/>
      <c r="Q41" s="611"/>
      <c r="R41" s="611"/>
      <c r="S41" s="611"/>
      <c r="T41" s="116"/>
      <c r="U41" s="126">
        <v>12047764943</v>
      </c>
      <c r="V41" s="125">
        <v>100.017964591389</v>
      </c>
      <c r="W41" s="126">
        <f>SUM(W42,W43,W45,W46,W47,W48)</f>
        <v>13107395508</v>
      </c>
      <c r="X41" s="125">
        <v>99.834395129367977</v>
      </c>
      <c r="Y41" s="64">
        <v>13538931627</v>
      </c>
      <c r="Z41" s="65">
        <v>99</v>
      </c>
    </row>
    <row r="42" spans="2:26">
      <c r="B42" s="122"/>
      <c r="C42" s="122"/>
      <c r="D42" s="560" t="s">
        <v>116</v>
      </c>
      <c r="E42" s="560"/>
      <c r="F42" s="560"/>
      <c r="G42" s="560"/>
      <c r="H42" s="560"/>
      <c r="I42" s="560"/>
      <c r="J42" s="560"/>
      <c r="K42" s="560"/>
      <c r="L42" s="560"/>
      <c r="M42" s="560"/>
      <c r="N42" s="560"/>
      <c r="O42" s="560"/>
      <c r="P42" s="560"/>
      <c r="Q42" s="560"/>
      <c r="R42" s="560"/>
      <c r="S42" s="560"/>
      <c r="T42" s="120"/>
      <c r="U42" s="83">
        <v>5818851100</v>
      </c>
      <c r="V42" s="82">
        <v>100.01940794008377</v>
      </c>
      <c r="W42" s="83">
        <v>6509218300</v>
      </c>
      <c r="X42" s="82">
        <v>100.38295530216739</v>
      </c>
      <c r="Y42" s="128">
        <v>6616473100</v>
      </c>
      <c r="Z42" s="129">
        <v>98.9</v>
      </c>
    </row>
    <row r="43" spans="2:26">
      <c r="B43" s="122"/>
      <c r="C43" s="122"/>
      <c r="D43" s="560" t="s">
        <v>105</v>
      </c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560"/>
      <c r="Q43" s="560"/>
      <c r="R43" s="560"/>
      <c r="S43" s="560"/>
      <c r="T43" s="120"/>
      <c r="U43" s="83">
        <v>1200</v>
      </c>
      <c r="V43" s="359">
        <v>120</v>
      </c>
      <c r="W43" s="83">
        <v>6300</v>
      </c>
      <c r="X43" s="359">
        <v>630</v>
      </c>
      <c r="Y43" s="128">
        <v>5400</v>
      </c>
      <c r="Z43" s="360">
        <f>(Y43/1000)*100</f>
        <v>540</v>
      </c>
    </row>
    <row r="44" spans="2:26">
      <c r="B44" s="122"/>
      <c r="C44" s="122"/>
      <c r="D44" s="613" t="s">
        <v>61</v>
      </c>
      <c r="E44" s="613"/>
      <c r="F44" s="613"/>
      <c r="G44" s="613"/>
      <c r="H44" s="613"/>
      <c r="I44" s="613"/>
      <c r="J44" s="613"/>
      <c r="K44" s="613"/>
      <c r="L44" s="613"/>
      <c r="M44" s="613"/>
      <c r="N44" s="613"/>
      <c r="O44" s="613"/>
      <c r="P44" s="613"/>
      <c r="Q44" s="613"/>
      <c r="R44" s="613"/>
      <c r="S44" s="613"/>
      <c r="T44" s="120"/>
      <c r="U44" s="83">
        <v>39900000</v>
      </c>
      <c r="V44" s="359">
        <v>100</v>
      </c>
      <c r="W44" s="83">
        <v>0</v>
      </c>
      <c r="X44" s="83">
        <v>0</v>
      </c>
      <c r="Y44" s="128">
        <v>0</v>
      </c>
      <c r="Z44" s="128">
        <v>0</v>
      </c>
    </row>
    <row r="45" spans="2:26">
      <c r="B45" s="122"/>
      <c r="C45" s="122"/>
      <c r="D45" s="560" t="s">
        <v>117</v>
      </c>
      <c r="E45" s="560"/>
      <c r="F45" s="560"/>
      <c r="G45" s="560"/>
      <c r="H45" s="560"/>
      <c r="I45" s="560"/>
      <c r="J45" s="560"/>
      <c r="K45" s="560"/>
      <c r="L45" s="560"/>
      <c r="M45" s="560"/>
      <c r="N45" s="560"/>
      <c r="O45" s="560"/>
      <c r="P45" s="560"/>
      <c r="Q45" s="560"/>
      <c r="R45" s="560"/>
      <c r="S45" s="560"/>
      <c r="T45" s="120"/>
      <c r="U45" s="83">
        <v>314147700</v>
      </c>
      <c r="V45" s="82">
        <v>99.684175120500853</v>
      </c>
      <c r="W45" s="83">
        <v>415741410</v>
      </c>
      <c r="X45" s="82">
        <v>98.668899964400154</v>
      </c>
      <c r="Y45" s="128">
        <v>417115350</v>
      </c>
      <c r="Z45" s="129">
        <v>93.7</v>
      </c>
    </row>
    <row r="46" spans="2:26">
      <c r="B46" s="122"/>
      <c r="C46" s="122"/>
      <c r="D46" s="560" t="s">
        <v>58</v>
      </c>
      <c r="E46" s="560"/>
      <c r="F46" s="560"/>
      <c r="G46" s="560"/>
      <c r="H46" s="560"/>
      <c r="I46" s="560"/>
      <c r="J46" s="560"/>
      <c r="K46" s="560"/>
      <c r="L46" s="560"/>
      <c r="M46" s="560"/>
      <c r="N46" s="560"/>
      <c r="O46" s="560"/>
      <c r="P46" s="560"/>
      <c r="Q46" s="560"/>
      <c r="R46" s="560"/>
      <c r="S46" s="560"/>
      <c r="T46" s="120"/>
      <c r="U46" s="83">
        <v>5787449177</v>
      </c>
      <c r="V46" s="82">
        <v>99.872493018786727</v>
      </c>
      <c r="W46" s="83">
        <v>6134568294</v>
      </c>
      <c r="X46" s="82">
        <v>99.150194653529326</v>
      </c>
      <c r="Y46" s="128">
        <v>6437785612</v>
      </c>
      <c r="Z46" s="129">
        <v>99.1</v>
      </c>
    </row>
    <row r="47" spans="2:26">
      <c r="B47" s="122"/>
      <c r="C47" s="122"/>
      <c r="D47" s="560" t="s">
        <v>57</v>
      </c>
      <c r="E47" s="560"/>
      <c r="F47" s="560"/>
      <c r="G47" s="560"/>
      <c r="H47" s="560"/>
      <c r="I47" s="560"/>
      <c r="J47" s="560"/>
      <c r="K47" s="560"/>
      <c r="L47" s="560"/>
      <c r="M47" s="560"/>
      <c r="N47" s="560"/>
      <c r="O47" s="560"/>
      <c r="P47" s="560"/>
      <c r="Q47" s="560"/>
      <c r="R47" s="560"/>
      <c r="S47" s="560"/>
      <c r="T47" s="120"/>
      <c r="U47" s="83">
        <v>28947800</v>
      </c>
      <c r="V47" s="82">
        <v>99.999309105983144</v>
      </c>
      <c r="W47" s="83">
        <v>29460400</v>
      </c>
      <c r="X47" s="82">
        <v>99.997963409252904</v>
      </c>
      <c r="Y47" s="128">
        <v>31698200</v>
      </c>
      <c r="Z47" s="129">
        <v>100</v>
      </c>
    </row>
    <row r="48" spans="2:26">
      <c r="B48" s="122"/>
      <c r="C48" s="122"/>
      <c r="D48" s="560" t="s">
        <v>56</v>
      </c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560"/>
      <c r="P48" s="560"/>
      <c r="Q48" s="560"/>
      <c r="R48" s="560"/>
      <c r="S48" s="560"/>
      <c r="T48" s="120"/>
      <c r="U48" s="83">
        <v>58467966</v>
      </c>
      <c r="V48" s="82">
        <v>119.20317641542131</v>
      </c>
      <c r="W48" s="83">
        <v>18400804</v>
      </c>
      <c r="X48" s="82">
        <v>270.87890475489473</v>
      </c>
      <c r="Y48" s="128">
        <v>35853965</v>
      </c>
      <c r="Z48" s="129">
        <v>186.5</v>
      </c>
    </row>
    <row r="49" spans="2:26" ht="13.5" customHeight="1">
      <c r="B49" s="122"/>
      <c r="C49" s="122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20"/>
      <c r="U49" s="119"/>
      <c r="V49" s="119"/>
      <c r="W49" s="119"/>
      <c r="X49" s="119"/>
      <c r="Y49" s="294"/>
      <c r="Z49" s="294"/>
    </row>
    <row r="50" spans="2:26">
      <c r="B50" s="122"/>
      <c r="C50" s="611" t="s">
        <v>118</v>
      </c>
      <c r="D50" s="611"/>
      <c r="E50" s="611"/>
      <c r="F50" s="611"/>
      <c r="G50" s="611"/>
      <c r="H50" s="611"/>
      <c r="I50" s="611"/>
      <c r="J50" s="611"/>
      <c r="K50" s="611"/>
      <c r="L50" s="611"/>
      <c r="M50" s="611"/>
      <c r="N50" s="611"/>
      <c r="O50" s="611"/>
      <c r="P50" s="611"/>
      <c r="Q50" s="611"/>
      <c r="R50" s="611"/>
      <c r="S50" s="611"/>
      <c r="T50" s="116"/>
      <c r="U50" s="126">
        <v>512969442</v>
      </c>
      <c r="V50" s="125">
        <v>100.44614884538791</v>
      </c>
      <c r="W50" s="126">
        <f>SUM(W52,W54,W53)</f>
        <v>526621564</v>
      </c>
      <c r="X50" s="125">
        <v>98.561053321105732</v>
      </c>
      <c r="Y50" s="64">
        <v>512829829</v>
      </c>
      <c r="Z50" s="65">
        <v>98.7</v>
      </c>
    </row>
    <row r="51" spans="2:26">
      <c r="B51" s="122"/>
      <c r="C51" s="122"/>
      <c r="D51" s="613" t="s">
        <v>105</v>
      </c>
      <c r="E51" s="613"/>
      <c r="F51" s="613"/>
      <c r="G51" s="613"/>
      <c r="H51" s="613"/>
      <c r="I51" s="613"/>
      <c r="J51" s="613"/>
      <c r="K51" s="613"/>
      <c r="L51" s="613"/>
      <c r="M51" s="613"/>
      <c r="N51" s="613"/>
      <c r="O51" s="613"/>
      <c r="P51" s="613"/>
      <c r="Q51" s="613"/>
      <c r="R51" s="613"/>
      <c r="S51" s="613"/>
      <c r="T51" s="120"/>
      <c r="U51" s="83">
        <v>290685379</v>
      </c>
      <c r="V51" s="82">
        <v>106.94826306107433</v>
      </c>
      <c r="W51" s="83">
        <v>0</v>
      </c>
      <c r="X51" s="83">
        <v>0</v>
      </c>
      <c r="Y51" s="128">
        <v>0</v>
      </c>
      <c r="Z51" s="128">
        <v>0</v>
      </c>
    </row>
    <row r="52" spans="2:26">
      <c r="B52" s="122"/>
      <c r="C52" s="122"/>
      <c r="D52" s="560" t="s">
        <v>58</v>
      </c>
      <c r="E52" s="560"/>
      <c r="F52" s="560"/>
      <c r="G52" s="560"/>
      <c r="H52" s="560"/>
      <c r="I52" s="560"/>
      <c r="J52" s="560"/>
      <c r="K52" s="560"/>
      <c r="L52" s="560"/>
      <c r="M52" s="560"/>
      <c r="N52" s="560"/>
      <c r="O52" s="560"/>
      <c r="P52" s="560"/>
      <c r="Q52" s="560"/>
      <c r="R52" s="560"/>
      <c r="S52" s="560"/>
      <c r="T52" s="120"/>
      <c r="U52" s="83">
        <v>222276865</v>
      </c>
      <c r="V52" s="82">
        <v>93.050370900627101</v>
      </c>
      <c r="W52" s="83">
        <v>222847182</v>
      </c>
      <c r="X52" s="82">
        <v>88.681630314100502</v>
      </c>
      <c r="Y52" s="128">
        <v>220041833</v>
      </c>
      <c r="Z52" s="129">
        <v>96.7</v>
      </c>
    </row>
    <row r="53" spans="2:26">
      <c r="B53" s="122"/>
      <c r="C53" s="122"/>
      <c r="D53" s="560" t="s">
        <v>57</v>
      </c>
      <c r="E53" s="560"/>
      <c r="F53" s="560"/>
      <c r="G53" s="560"/>
      <c r="H53" s="560"/>
      <c r="I53" s="560"/>
      <c r="J53" s="560"/>
      <c r="K53" s="560"/>
      <c r="L53" s="560"/>
      <c r="M53" s="560"/>
      <c r="N53" s="560"/>
      <c r="O53" s="560"/>
      <c r="P53" s="560"/>
      <c r="Q53" s="560"/>
      <c r="R53" s="560"/>
      <c r="S53" s="560"/>
      <c r="T53" s="120"/>
      <c r="U53" s="365">
        <v>0</v>
      </c>
      <c r="V53" s="365">
        <v>0</v>
      </c>
      <c r="W53" s="83">
        <v>11614941</v>
      </c>
      <c r="X53" s="82">
        <v>99.999492036160149</v>
      </c>
      <c r="Y53" s="366">
        <v>0</v>
      </c>
      <c r="Z53" s="366">
        <v>0</v>
      </c>
    </row>
    <row r="54" spans="2:26" ht="13.5" customHeight="1">
      <c r="B54" s="122"/>
      <c r="C54" s="122"/>
      <c r="D54" s="560" t="s">
        <v>56</v>
      </c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O54" s="560"/>
      <c r="P54" s="560"/>
      <c r="Q54" s="560"/>
      <c r="R54" s="560"/>
      <c r="S54" s="560"/>
      <c r="T54" s="120"/>
      <c r="U54" s="83">
        <v>7198</v>
      </c>
      <c r="V54" s="82">
        <v>59.983333333333334</v>
      </c>
      <c r="W54" s="83">
        <v>292159441</v>
      </c>
      <c r="X54" s="82">
        <v>107.64664045746962</v>
      </c>
      <c r="Y54" s="128">
        <v>292787996</v>
      </c>
      <c r="Z54" s="129">
        <v>100.2</v>
      </c>
    </row>
    <row r="55" spans="2:26">
      <c r="B55" s="122"/>
      <c r="C55" s="122"/>
      <c r="D55" s="119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120"/>
      <c r="U55" s="83"/>
      <c r="V55" s="82"/>
      <c r="W55" s="83"/>
      <c r="X55" s="82"/>
      <c r="Y55" s="128"/>
      <c r="Z55" s="129"/>
    </row>
    <row r="56" spans="2:26">
      <c r="B56" s="122"/>
      <c r="C56" s="611" t="s">
        <v>119</v>
      </c>
      <c r="D56" s="611"/>
      <c r="E56" s="611"/>
      <c r="F56" s="611"/>
      <c r="G56" s="611"/>
      <c r="H56" s="611"/>
      <c r="I56" s="611"/>
      <c r="J56" s="611"/>
      <c r="K56" s="611"/>
      <c r="L56" s="611"/>
      <c r="M56" s="611"/>
      <c r="N56" s="611"/>
      <c r="O56" s="611"/>
      <c r="P56" s="611"/>
      <c r="Q56" s="611"/>
      <c r="R56" s="611"/>
      <c r="S56" s="611"/>
      <c r="T56" s="116"/>
      <c r="U56" s="126">
        <v>2366</v>
      </c>
      <c r="V56" s="125">
        <v>78.86666666666666</v>
      </c>
      <c r="W56" s="126">
        <v>0</v>
      </c>
      <c r="X56" s="125">
        <v>0</v>
      </c>
      <c r="Y56" s="64">
        <v>0</v>
      </c>
      <c r="Z56" s="65">
        <v>0</v>
      </c>
    </row>
    <row r="57" spans="2:26" ht="13.5" customHeight="1">
      <c r="B57" s="122"/>
      <c r="C57" s="122"/>
      <c r="D57" s="615" t="s">
        <v>57</v>
      </c>
      <c r="E57" s="615"/>
      <c r="F57" s="615"/>
      <c r="G57" s="615"/>
      <c r="H57" s="615"/>
      <c r="I57" s="615"/>
      <c r="J57" s="615"/>
      <c r="K57" s="615"/>
      <c r="L57" s="615"/>
      <c r="M57" s="615"/>
      <c r="N57" s="615"/>
      <c r="O57" s="615"/>
      <c r="P57" s="615"/>
      <c r="Q57" s="615"/>
      <c r="R57" s="615"/>
      <c r="S57" s="615"/>
      <c r="T57" s="120"/>
      <c r="U57" s="83">
        <v>2366</v>
      </c>
      <c r="V57" s="82">
        <v>78.86666666666666</v>
      </c>
      <c r="W57" s="83">
        <v>0</v>
      </c>
      <c r="X57" s="82">
        <v>0</v>
      </c>
      <c r="Y57" s="128">
        <v>0</v>
      </c>
      <c r="Z57" s="129">
        <v>0</v>
      </c>
    </row>
    <row r="58" spans="2:26" ht="13.5" customHeight="1"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7"/>
      <c r="U58" s="136"/>
      <c r="V58" s="136"/>
      <c r="W58" s="136"/>
      <c r="X58" s="136"/>
      <c r="Y58" s="136"/>
      <c r="Z58" s="136"/>
    </row>
    <row r="59" spans="2:26" s="185" customFormat="1" ht="12" customHeight="1">
      <c r="C59" s="561" t="s">
        <v>19</v>
      </c>
      <c r="D59" s="561"/>
      <c r="E59" s="473" t="s">
        <v>2</v>
      </c>
      <c r="F59" s="614" t="s">
        <v>167</v>
      </c>
      <c r="G59" s="614"/>
      <c r="H59" s="202" t="s">
        <v>695</v>
      </c>
      <c r="J59" s="202"/>
    </row>
    <row r="60" spans="2:26" s="185" customFormat="1" ht="12" customHeight="1">
      <c r="C60" s="472"/>
      <c r="D60" s="472"/>
      <c r="E60" s="473"/>
      <c r="F60" s="577" t="s">
        <v>43</v>
      </c>
      <c r="G60" s="577"/>
      <c r="H60" s="202" t="s">
        <v>691</v>
      </c>
      <c r="J60" s="202"/>
    </row>
    <row r="61" spans="2:26" s="176" customFormat="1" ht="11.25" customHeight="1">
      <c r="B61" s="618" t="s">
        <v>1</v>
      </c>
      <c r="C61" s="618"/>
      <c r="D61" s="618"/>
      <c r="E61" s="176" t="s">
        <v>682</v>
      </c>
      <c r="F61" s="176" t="s">
        <v>35</v>
      </c>
    </row>
    <row r="62" spans="2:26" ht="6.95" customHeight="1"/>
    <row r="63" spans="2:26" ht="12" customHeight="1"/>
    <row r="66" spans="5:5">
      <c r="E66" s="322"/>
    </row>
  </sheetData>
  <mergeCells count="53">
    <mergeCell ref="B61:D61"/>
    <mergeCell ref="C59:D59"/>
    <mergeCell ref="F59:G59"/>
    <mergeCell ref="F60:G60"/>
    <mergeCell ref="D13:S13"/>
    <mergeCell ref="D19:S19"/>
    <mergeCell ref="D20:S20"/>
    <mergeCell ref="D21:S21"/>
    <mergeCell ref="D18:S18"/>
    <mergeCell ref="D22:S22"/>
    <mergeCell ref="D23:S23"/>
    <mergeCell ref="D24:S24"/>
    <mergeCell ref="D32:S32"/>
    <mergeCell ref="D29:S29"/>
    <mergeCell ref="D30:S30"/>
    <mergeCell ref="C26:S26"/>
    <mergeCell ref="W8:X8"/>
    <mergeCell ref="D17:S17"/>
    <mergeCell ref="U8:V8"/>
    <mergeCell ref="A1:N2"/>
    <mergeCell ref="B8:T9"/>
    <mergeCell ref="B5:Z5"/>
    <mergeCell ref="B6:Z6"/>
    <mergeCell ref="Y8:Z8"/>
    <mergeCell ref="C12:S12"/>
    <mergeCell ref="D14:S14"/>
    <mergeCell ref="D15:S15"/>
    <mergeCell ref="D16:S16"/>
    <mergeCell ref="C27:S27"/>
    <mergeCell ref="D28:S28"/>
    <mergeCell ref="D33:S33"/>
    <mergeCell ref="D34:S34"/>
    <mergeCell ref="D35:S35"/>
    <mergeCell ref="D31:S31"/>
    <mergeCell ref="C36:S36"/>
    <mergeCell ref="D37:S37"/>
    <mergeCell ref="D38:S38"/>
    <mergeCell ref="D53:S53"/>
    <mergeCell ref="C56:S56"/>
    <mergeCell ref="D39:S39"/>
    <mergeCell ref="D54:S54"/>
    <mergeCell ref="C41:S41"/>
    <mergeCell ref="D42:S42"/>
    <mergeCell ref="D43:S43"/>
    <mergeCell ref="D44:S44"/>
    <mergeCell ref="D57:S57"/>
    <mergeCell ref="C50:S50"/>
    <mergeCell ref="D51:S51"/>
    <mergeCell ref="D52:S52"/>
    <mergeCell ref="D45:S45"/>
    <mergeCell ref="D46:S46"/>
    <mergeCell ref="D47:S47"/>
    <mergeCell ref="D48:S48"/>
  </mergeCells>
  <phoneticPr fontId="24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AP52"/>
  <sheetViews>
    <sheetView view="pageBreakPreview" zoomScaleNormal="100" zoomScaleSheetLayoutView="100" workbookViewId="0"/>
  </sheetViews>
  <sheetFormatPr defaultRowHeight="13.5"/>
  <cols>
    <col min="1" max="20" width="1.625" customWidth="1"/>
    <col min="21" max="21" width="15.75" customWidth="1"/>
    <col min="22" max="22" width="7.125" customWidth="1"/>
    <col min="23" max="23" width="15.75" customWidth="1"/>
    <col min="24" max="24" width="7.125" customWidth="1"/>
    <col min="25" max="25" width="15.75" customWidth="1"/>
    <col min="26" max="26" width="7.125" customWidth="1"/>
    <col min="27" max="27" width="1.625" customWidth="1"/>
  </cols>
  <sheetData>
    <row r="1" spans="2:42" ht="11.1" customHeight="1">
      <c r="Y1" s="498">
        <v>147</v>
      </c>
      <c r="Z1" s="498"/>
      <c r="AA1" s="498"/>
    </row>
    <row r="2" spans="2:42" ht="9" customHeight="1">
      <c r="Y2" s="498"/>
      <c r="Z2" s="498"/>
      <c r="AA2" s="498"/>
    </row>
    <row r="3" spans="2:42"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</row>
    <row r="4" spans="2:42"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</row>
    <row r="5" spans="2:42" ht="15" customHeight="1"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</row>
    <row r="6" spans="2:42" ht="15" customHeight="1">
      <c r="B6" s="612" t="s">
        <v>123</v>
      </c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</row>
    <row r="7" spans="2:42" ht="9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2:42" ht="18" customHeight="1">
      <c r="B8" s="564" t="s">
        <v>124</v>
      </c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5"/>
      <c r="Q8" s="565"/>
      <c r="R8" s="565"/>
      <c r="S8" s="565"/>
      <c r="T8" s="565"/>
      <c r="U8" s="565" t="s">
        <v>78</v>
      </c>
      <c r="V8" s="536"/>
      <c r="W8" s="565" t="s">
        <v>77</v>
      </c>
      <c r="X8" s="536"/>
      <c r="Y8" s="607" t="s">
        <v>76</v>
      </c>
      <c r="Z8" s="608"/>
    </row>
    <row r="9" spans="2:42" ht="18" customHeight="1">
      <c r="B9" s="566"/>
      <c r="C9" s="567"/>
      <c r="D9" s="567"/>
      <c r="E9" s="567"/>
      <c r="F9" s="567"/>
      <c r="G9" s="567"/>
      <c r="H9" s="567"/>
      <c r="I9" s="567"/>
      <c r="J9" s="567"/>
      <c r="K9" s="567"/>
      <c r="L9" s="567"/>
      <c r="M9" s="567"/>
      <c r="N9" s="567"/>
      <c r="O9" s="567"/>
      <c r="P9" s="567"/>
      <c r="Q9" s="567"/>
      <c r="R9" s="567"/>
      <c r="S9" s="567"/>
      <c r="T9" s="567"/>
      <c r="U9" s="311" t="s">
        <v>152</v>
      </c>
      <c r="V9" s="312" t="s">
        <v>151</v>
      </c>
      <c r="W9" s="311" t="s">
        <v>152</v>
      </c>
      <c r="X9" s="312" t="s">
        <v>151</v>
      </c>
      <c r="Y9" s="324" t="s">
        <v>152</v>
      </c>
      <c r="Z9" s="323" t="s">
        <v>151</v>
      </c>
    </row>
    <row r="10" spans="2:42" ht="12" customHeight="1"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33"/>
      <c r="U10" s="1" t="s">
        <v>153</v>
      </c>
      <c r="V10" s="1" t="s">
        <v>165</v>
      </c>
      <c r="W10" s="1" t="s">
        <v>153</v>
      </c>
      <c r="X10" s="1" t="s">
        <v>165</v>
      </c>
      <c r="Y10" s="1" t="s">
        <v>153</v>
      </c>
      <c r="Z10" s="1" t="s">
        <v>162</v>
      </c>
    </row>
    <row r="11" spans="2:42" ht="6.95" customHeight="1"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304"/>
      <c r="U11" s="122"/>
      <c r="V11" s="122"/>
      <c r="W11" s="122"/>
      <c r="X11" s="122"/>
    </row>
    <row r="12" spans="2:42">
      <c r="B12" s="122"/>
      <c r="C12" s="611" t="s">
        <v>102</v>
      </c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P12" s="611"/>
      <c r="Q12" s="611"/>
      <c r="R12" s="611"/>
      <c r="S12" s="611"/>
      <c r="T12" s="116"/>
      <c r="U12" s="126">
        <v>67183656810</v>
      </c>
      <c r="V12" s="125">
        <v>97.43126377321812</v>
      </c>
      <c r="W12" s="126">
        <f>SUM(W13,W14,W15,W16,W17,W18,W19,W20,W21,W22)</f>
        <v>68647152588</v>
      </c>
      <c r="X12" s="125">
        <v>97.21554572917934</v>
      </c>
      <c r="Y12" s="64">
        <v>68779798878</v>
      </c>
      <c r="Z12" s="65">
        <v>97</v>
      </c>
    </row>
    <row r="13" spans="2:42">
      <c r="B13" s="122"/>
      <c r="C13" s="122"/>
      <c r="D13" s="560" t="s">
        <v>86</v>
      </c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560"/>
      <c r="S13" s="560"/>
      <c r="T13" s="120"/>
      <c r="U13" s="83">
        <v>1248234714</v>
      </c>
      <c r="V13" s="82">
        <v>94.714060875727867</v>
      </c>
      <c r="W13" s="83">
        <v>1178153867</v>
      </c>
      <c r="X13" s="82">
        <v>93.576611364658078</v>
      </c>
      <c r="Y13" s="128">
        <v>1247838798</v>
      </c>
      <c r="Z13" s="129">
        <v>93.6</v>
      </c>
    </row>
    <row r="14" spans="2:42">
      <c r="B14" s="122"/>
      <c r="C14" s="122"/>
      <c r="D14" s="560" t="s">
        <v>125</v>
      </c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120"/>
      <c r="U14" s="83">
        <v>44089517975</v>
      </c>
      <c r="V14" s="82">
        <v>98.129125129556797</v>
      </c>
      <c r="W14" s="83">
        <v>44108099553</v>
      </c>
      <c r="X14" s="82">
        <v>97.390477532201345</v>
      </c>
      <c r="Y14" s="128">
        <v>43891066937</v>
      </c>
      <c r="Z14" s="129">
        <v>97.2</v>
      </c>
    </row>
    <row r="15" spans="2:42">
      <c r="B15" s="122"/>
      <c r="C15" s="122"/>
      <c r="D15" s="560" t="s">
        <v>126</v>
      </c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0"/>
      <c r="Q15" s="560"/>
      <c r="R15" s="560"/>
      <c r="S15" s="560"/>
      <c r="T15" s="120"/>
      <c r="U15" s="83">
        <v>8923635508</v>
      </c>
      <c r="V15" s="82">
        <v>2970</v>
      </c>
      <c r="W15" s="83">
        <v>9741072245</v>
      </c>
      <c r="X15" s="82">
        <v>99.999992249313806</v>
      </c>
      <c r="Y15" s="128">
        <v>10037880898</v>
      </c>
      <c r="Z15" s="129">
        <v>100</v>
      </c>
    </row>
    <row r="16" spans="2:42">
      <c r="B16" s="122"/>
      <c r="C16" s="122"/>
      <c r="D16" s="560" t="s">
        <v>127</v>
      </c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120"/>
      <c r="U16" s="83">
        <v>26447803</v>
      </c>
      <c r="V16" s="82">
        <v>99.995474309047609</v>
      </c>
      <c r="W16" s="83">
        <v>10145206</v>
      </c>
      <c r="X16" s="82">
        <v>99.982319897506656</v>
      </c>
      <c r="Y16" s="128">
        <v>10132622</v>
      </c>
      <c r="Z16" s="129">
        <v>100</v>
      </c>
    </row>
    <row r="17" spans="2:26">
      <c r="B17" s="122"/>
      <c r="C17" s="122"/>
      <c r="D17" s="560" t="s">
        <v>128</v>
      </c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120"/>
      <c r="U17" s="83">
        <v>11371604</v>
      </c>
      <c r="V17" s="82">
        <v>99.987725314340977</v>
      </c>
      <c r="W17" s="83">
        <v>6075648</v>
      </c>
      <c r="X17" s="82">
        <v>99.977752180352155</v>
      </c>
      <c r="Y17" s="128">
        <v>385593</v>
      </c>
      <c r="Z17" s="129">
        <v>74.900000000000006</v>
      </c>
    </row>
    <row r="18" spans="2:26">
      <c r="B18" s="122"/>
      <c r="C18" s="122"/>
      <c r="D18" s="560" t="s">
        <v>129</v>
      </c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560"/>
      <c r="Q18" s="560"/>
      <c r="R18" s="560"/>
      <c r="S18" s="560"/>
      <c r="T18" s="120"/>
      <c r="U18" s="83">
        <v>3814894806</v>
      </c>
      <c r="V18" s="82">
        <v>99.999994914669998</v>
      </c>
      <c r="W18" s="83">
        <v>4104065627</v>
      </c>
      <c r="X18" s="82">
        <v>99.999990911452201</v>
      </c>
      <c r="Y18" s="128">
        <v>4297961667</v>
      </c>
      <c r="Z18" s="129">
        <v>100</v>
      </c>
    </row>
    <row r="19" spans="2:26">
      <c r="B19" s="122"/>
      <c r="C19" s="122"/>
      <c r="D19" s="560" t="s">
        <v>130</v>
      </c>
      <c r="E19" s="560"/>
      <c r="F19" s="560"/>
      <c r="G19" s="560"/>
      <c r="H19" s="560"/>
      <c r="I19" s="560"/>
      <c r="J19" s="560"/>
      <c r="K19" s="560"/>
      <c r="L19" s="560"/>
      <c r="M19" s="560"/>
      <c r="N19" s="560"/>
      <c r="O19" s="560"/>
      <c r="P19" s="560"/>
      <c r="Q19" s="560"/>
      <c r="R19" s="560"/>
      <c r="S19" s="560"/>
      <c r="T19" s="120"/>
      <c r="U19" s="83">
        <v>7687061790</v>
      </c>
      <c r="V19" s="82">
        <v>98.591940766817771</v>
      </c>
      <c r="W19" s="83">
        <v>7632482113</v>
      </c>
      <c r="X19" s="82">
        <v>99.116051734479782</v>
      </c>
      <c r="Y19" s="128">
        <v>7645142956</v>
      </c>
      <c r="Z19" s="129">
        <v>99.4</v>
      </c>
    </row>
    <row r="20" spans="2:26">
      <c r="B20" s="122"/>
      <c r="C20" s="122"/>
      <c r="D20" s="560" t="s">
        <v>131</v>
      </c>
      <c r="E20" s="560"/>
      <c r="F20" s="560"/>
      <c r="G20" s="560"/>
      <c r="H20" s="560"/>
      <c r="I20" s="560"/>
      <c r="J20" s="560"/>
      <c r="K20" s="560"/>
      <c r="L20" s="560"/>
      <c r="M20" s="560"/>
      <c r="N20" s="560"/>
      <c r="O20" s="560"/>
      <c r="P20" s="560"/>
      <c r="Q20" s="560"/>
      <c r="R20" s="560"/>
      <c r="S20" s="560"/>
      <c r="T20" s="120"/>
      <c r="U20" s="83">
        <v>692338752</v>
      </c>
      <c r="V20" s="82">
        <v>80.445481512982923</v>
      </c>
      <c r="W20" s="83">
        <v>728206053</v>
      </c>
      <c r="X20" s="82">
        <v>91.593867588719021</v>
      </c>
      <c r="Y20" s="128">
        <v>800115441</v>
      </c>
      <c r="Z20" s="129">
        <v>89.1</v>
      </c>
    </row>
    <row r="21" spans="2:26">
      <c r="B21" s="122"/>
      <c r="C21" s="122"/>
      <c r="D21" s="560" t="s">
        <v>99</v>
      </c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560"/>
      <c r="P21" s="560"/>
      <c r="Q21" s="560"/>
      <c r="R21" s="560"/>
      <c r="S21" s="560"/>
      <c r="T21" s="120"/>
      <c r="U21" s="83">
        <v>690153858</v>
      </c>
      <c r="V21" s="82">
        <v>99.857316607344387</v>
      </c>
      <c r="W21" s="83">
        <v>1138852276</v>
      </c>
      <c r="X21" s="82">
        <v>98.313287655031857</v>
      </c>
      <c r="Y21" s="128">
        <v>849273966</v>
      </c>
      <c r="Z21" s="129">
        <v>99.9</v>
      </c>
    </row>
    <row r="22" spans="2:26">
      <c r="B22" s="122"/>
      <c r="C22" s="122"/>
      <c r="D22" s="560" t="s">
        <v>100</v>
      </c>
      <c r="E22" s="560"/>
      <c r="F22" s="560"/>
      <c r="G22" s="560"/>
      <c r="H22" s="560"/>
      <c r="I22" s="560"/>
      <c r="J22" s="560"/>
      <c r="K22" s="560"/>
      <c r="L22" s="560"/>
      <c r="M22" s="560"/>
      <c r="N22" s="560"/>
      <c r="O22" s="560"/>
      <c r="P22" s="560"/>
      <c r="Q22" s="560"/>
      <c r="R22" s="560"/>
      <c r="S22" s="560"/>
      <c r="T22" s="120"/>
      <c r="U22" s="365">
        <v>0</v>
      </c>
      <c r="V22" s="365">
        <v>0</v>
      </c>
      <c r="W22" s="365">
        <v>0</v>
      </c>
      <c r="X22" s="365">
        <v>0</v>
      </c>
      <c r="Y22" s="366">
        <v>0</v>
      </c>
      <c r="Z22" s="366">
        <v>0</v>
      </c>
    </row>
    <row r="23" spans="2:26">
      <c r="B23" s="122"/>
      <c r="C23" s="122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20"/>
      <c r="U23" s="119"/>
      <c r="V23" s="119"/>
      <c r="W23" s="119"/>
      <c r="X23" s="119"/>
      <c r="Y23" s="294"/>
      <c r="Z23" s="294"/>
    </row>
    <row r="24" spans="2:26">
      <c r="B24" s="122"/>
      <c r="C24" s="611" t="s">
        <v>109</v>
      </c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1"/>
      <c r="R24" s="611"/>
      <c r="S24" s="611"/>
      <c r="T24" s="116"/>
      <c r="U24" s="126">
        <v>38006806668</v>
      </c>
      <c r="V24" s="125">
        <v>98.247975014327409</v>
      </c>
      <c r="W24" s="126">
        <f>SUM(W25,W31)</f>
        <v>41185546137</v>
      </c>
      <c r="X24" s="125">
        <v>98.284522048003211</v>
      </c>
      <c r="Y24" s="64">
        <v>43320980669</v>
      </c>
      <c r="Z24" s="65">
        <v>98.4</v>
      </c>
    </row>
    <row r="25" spans="2:26">
      <c r="B25" s="122"/>
      <c r="C25" s="611" t="s">
        <v>110</v>
      </c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116"/>
      <c r="U25" s="126">
        <v>37883606292</v>
      </c>
      <c r="V25" s="125">
        <v>98.253523885873378</v>
      </c>
      <c r="W25" s="126">
        <f>SUM(W26,W27,W28,W29,W30)</f>
        <v>41052260727</v>
      </c>
      <c r="X25" s="125">
        <v>98.294721742009315</v>
      </c>
      <c r="Y25" s="64">
        <v>43185507042</v>
      </c>
      <c r="Z25" s="65">
        <v>98.4</v>
      </c>
    </row>
    <row r="26" spans="2:26">
      <c r="B26" s="122"/>
      <c r="C26" s="122"/>
      <c r="D26" s="560" t="s">
        <v>125</v>
      </c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0"/>
      <c r="P26" s="560"/>
      <c r="Q26" s="560"/>
      <c r="R26" s="560"/>
      <c r="S26" s="560"/>
      <c r="T26" s="120"/>
      <c r="U26" s="83">
        <v>36305904228</v>
      </c>
      <c r="V26" s="82">
        <v>98.359812685100749</v>
      </c>
      <c r="W26" s="83">
        <v>39392652630</v>
      </c>
      <c r="X26" s="82">
        <v>98.406675210492168</v>
      </c>
      <c r="Y26" s="128">
        <v>41964465302</v>
      </c>
      <c r="Z26" s="129">
        <v>98.4</v>
      </c>
    </row>
    <row r="27" spans="2:26">
      <c r="B27" s="122"/>
      <c r="C27" s="122"/>
      <c r="D27" s="560" t="s">
        <v>132</v>
      </c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560"/>
      <c r="R27" s="560"/>
      <c r="S27" s="560"/>
      <c r="T27" s="120"/>
      <c r="U27" s="365">
        <v>0</v>
      </c>
      <c r="V27" s="365">
        <v>0</v>
      </c>
      <c r="W27" s="365">
        <v>0</v>
      </c>
      <c r="X27" s="365">
        <v>0</v>
      </c>
      <c r="Y27" s="366">
        <v>0</v>
      </c>
      <c r="Z27" s="366">
        <v>0</v>
      </c>
    </row>
    <row r="28" spans="2:26">
      <c r="B28" s="122"/>
      <c r="C28" s="122"/>
      <c r="D28" s="560" t="s">
        <v>133</v>
      </c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120"/>
      <c r="U28" s="83">
        <v>1354639286</v>
      </c>
      <c r="V28" s="82">
        <v>95.297272013551989</v>
      </c>
      <c r="W28" s="83">
        <v>1102623737</v>
      </c>
      <c r="X28" s="82">
        <v>96.349841925347519</v>
      </c>
      <c r="Y28" s="128">
        <v>1111442975</v>
      </c>
      <c r="Z28" s="129">
        <v>95.8</v>
      </c>
    </row>
    <row r="29" spans="2:26">
      <c r="B29" s="122"/>
      <c r="C29" s="122"/>
      <c r="D29" s="560" t="s">
        <v>134</v>
      </c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0"/>
      <c r="Q29" s="560"/>
      <c r="R29" s="560"/>
      <c r="S29" s="560"/>
      <c r="T29" s="120"/>
      <c r="U29" s="83">
        <v>1550000</v>
      </c>
      <c r="V29" s="82">
        <v>59.77632086386425</v>
      </c>
      <c r="W29" s="83">
        <v>479985000</v>
      </c>
      <c r="X29" s="82">
        <v>93.729313001247817</v>
      </c>
      <c r="Y29" s="128">
        <v>41604000</v>
      </c>
      <c r="Z29" s="129">
        <v>99.5</v>
      </c>
    </row>
    <row r="30" spans="2:26">
      <c r="B30" s="122"/>
      <c r="C30" s="122"/>
      <c r="D30" s="560" t="s">
        <v>99</v>
      </c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120"/>
      <c r="U30" s="83">
        <v>221512778</v>
      </c>
      <c r="V30" s="82">
        <v>99.963346480500377</v>
      </c>
      <c r="W30" s="83">
        <v>76999360</v>
      </c>
      <c r="X30" s="82">
        <v>99.355294907031052</v>
      </c>
      <c r="Y30" s="128">
        <v>67994765</v>
      </c>
      <c r="Z30" s="129">
        <v>99.9</v>
      </c>
    </row>
    <row r="31" spans="2:26">
      <c r="B31" s="122"/>
      <c r="C31" s="611" t="s">
        <v>113</v>
      </c>
      <c r="D31" s="611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611"/>
      <c r="P31" s="611"/>
      <c r="Q31" s="611"/>
      <c r="R31" s="611"/>
      <c r="S31" s="611"/>
      <c r="T31" s="116"/>
      <c r="U31" s="126">
        <v>123200376</v>
      </c>
      <c r="V31" s="125">
        <v>96.570939447383893</v>
      </c>
      <c r="W31" s="126">
        <v>133285410</v>
      </c>
      <c r="X31" s="125">
        <v>95.240599945693333</v>
      </c>
      <c r="Y31" s="64">
        <v>135473627</v>
      </c>
      <c r="Z31" s="65">
        <v>94.3</v>
      </c>
    </row>
    <row r="32" spans="2:26">
      <c r="B32" s="122"/>
      <c r="C32" s="122"/>
      <c r="D32" s="560" t="s">
        <v>135</v>
      </c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120"/>
      <c r="U32" s="83">
        <v>123200376</v>
      </c>
      <c r="V32" s="82">
        <v>96.570939447383893</v>
      </c>
      <c r="W32" s="83">
        <v>133285410</v>
      </c>
      <c r="X32" s="82">
        <v>95.240599945693333</v>
      </c>
      <c r="Y32" s="128">
        <v>135473627</v>
      </c>
      <c r="Z32" s="129">
        <v>94.3</v>
      </c>
    </row>
    <row r="33" spans="2:26">
      <c r="B33" s="122"/>
      <c r="C33" s="122"/>
      <c r="D33" s="122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04"/>
      <c r="U33" s="14"/>
      <c r="V33" s="13"/>
      <c r="W33" s="14"/>
      <c r="X33" s="13"/>
      <c r="Y33" s="131"/>
      <c r="Z33" s="132"/>
    </row>
    <row r="34" spans="2:26">
      <c r="B34" s="122"/>
      <c r="C34" s="611" t="s">
        <v>115</v>
      </c>
      <c r="D34" s="611"/>
      <c r="E34" s="611"/>
      <c r="F34" s="611"/>
      <c r="G34" s="611"/>
      <c r="H34" s="611"/>
      <c r="I34" s="611"/>
      <c r="J34" s="611"/>
      <c r="K34" s="611"/>
      <c r="L34" s="611"/>
      <c r="M34" s="611"/>
      <c r="N34" s="611"/>
      <c r="O34" s="611"/>
      <c r="P34" s="611"/>
      <c r="Q34" s="611"/>
      <c r="R34" s="611"/>
      <c r="S34" s="611"/>
      <c r="T34" s="116"/>
      <c r="U34" s="126">
        <v>12018304543</v>
      </c>
      <c r="V34" s="125">
        <v>99.773390659378464</v>
      </c>
      <c r="W34" s="126">
        <f>SUM(W35,W36,W37,W38,W39)</f>
        <v>13075697308</v>
      </c>
      <c r="X34" s="125">
        <v>99.592961152514363</v>
      </c>
      <c r="Y34" s="64">
        <v>13502224927</v>
      </c>
      <c r="Z34" s="65">
        <v>98.7</v>
      </c>
    </row>
    <row r="35" spans="2:26">
      <c r="B35" s="122"/>
      <c r="C35" s="122"/>
      <c r="D35" s="560" t="s">
        <v>86</v>
      </c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120"/>
      <c r="U35" s="83">
        <v>113716426</v>
      </c>
      <c r="V35" s="82">
        <v>88.414770986728044</v>
      </c>
      <c r="W35" s="83">
        <v>141478819</v>
      </c>
      <c r="X35" s="82">
        <v>89.177814406736928</v>
      </c>
      <c r="Y35" s="128">
        <v>111571364</v>
      </c>
      <c r="Z35" s="129">
        <v>96.1</v>
      </c>
    </row>
    <row r="36" spans="2:26">
      <c r="B36" s="122"/>
      <c r="C36" s="122"/>
      <c r="D36" s="560" t="s">
        <v>136</v>
      </c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120"/>
      <c r="U36" s="83">
        <v>11154089320</v>
      </c>
      <c r="V36" s="82">
        <v>99.999949076998178</v>
      </c>
      <c r="W36" s="83">
        <v>12158825776</v>
      </c>
      <c r="X36" s="82">
        <v>99.999981708763372</v>
      </c>
      <c r="Y36" s="128">
        <v>12491029322</v>
      </c>
      <c r="Z36" s="129">
        <v>99.2</v>
      </c>
    </row>
    <row r="37" spans="2:26">
      <c r="B37" s="122"/>
      <c r="C37" s="122"/>
      <c r="D37" s="560" t="s">
        <v>131</v>
      </c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0"/>
      <c r="S37" s="560"/>
      <c r="T37" s="120"/>
      <c r="U37" s="83">
        <v>420169097</v>
      </c>
      <c r="V37" s="82">
        <v>98.136185533540896</v>
      </c>
      <c r="W37" s="83">
        <v>507512587</v>
      </c>
      <c r="X37" s="82">
        <v>96.928463220618994</v>
      </c>
      <c r="Y37" s="128">
        <v>591770891</v>
      </c>
      <c r="Z37" s="129">
        <v>93.5</v>
      </c>
    </row>
    <row r="38" spans="2:26">
      <c r="B38" s="122"/>
      <c r="C38" s="122"/>
      <c r="D38" s="560" t="s">
        <v>137</v>
      </c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120"/>
      <c r="U38" s="83">
        <v>232840000</v>
      </c>
      <c r="V38" s="82">
        <v>99.948489010989007</v>
      </c>
      <c r="W38" s="83">
        <v>238370000</v>
      </c>
      <c r="X38" s="82">
        <v>94.591269841269849</v>
      </c>
      <c r="Y38" s="128">
        <v>245560000</v>
      </c>
      <c r="Z38" s="129">
        <v>91.2</v>
      </c>
    </row>
    <row r="39" spans="2:26">
      <c r="B39" s="122"/>
      <c r="C39" s="122"/>
      <c r="D39" s="560" t="s">
        <v>99</v>
      </c>
      <c r="E39" s="560"/>
      <c r="F39" s="560"/>
      <c r="G39" s="560"/>
      <c r="H39" s="560"/>
      <c r="I39" s="560"/>
      <c r="J39" s="560"/>
      <c r="K39" s="560"/>
      <c r="L39" s="560"/>
      <c r="M39" s="560"/>
      <c r="N39" s="560"/>
      <c r="O39" s="560"/>
      <c r="P39" s="560"/>
      <c r="Q39" s="560"/>
      <c r="R39" s="560"/>
      <c r="S39" s="560"/>
      <c r="T39" s="120"/>
      <c r="U39" s="83">
        <v>97489700</v>
      </c>
      <c r="V39" s="82">
        <v>95.784731774415405</v>
      </c>
      <c r="W39" s="83">
        <v>29510126</v>
      </c>
      <c r="X39" s="82">
        <v>81.820295561039174</v>
      </c>
      <c r="Y39" s="128">
        <v>62293350</v>
      </c>
      <c r="Z39" s="129">
        <v>96.2</v>
      </c>
    </row>
    <row r="40" spans="2:26">
      <c r="B40" s="122"/>
      <c r="C40" s="122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120"/>
      <c r="U40" s="83"/>
      <c r="V40" s="82"/>
      <c r="W40" s="83"/>
      <c r="X40" s="82"/>
      <c r="Y40" s="128"/>
      <c r="Z40" s="129"/>
    </row>
    <row r="41" spans="2:26">
      <c r="B41" s="122"/>
      <c r="C41" s="611" t="s">
        <v>118</v>
      </c>
      <c r="D41" s="611"/>
      <c r="E41" s="611"/>
      <c r="F41" s="611"/>
      <c r="G41" s="611"/>
      <c r="H41" s="611"/>
      <c r="I41" s="611"/>
      <c r="J41" s="611"/>
      <c r="K41" s="611"/>
      <c r="L41" s="611"/>
      <c r="M41" s="611"/>
      <c r="N41" s="611"/>
      <c r="O41" s="611"/>
      <c r="P41" s="611"/>
      <c r="Q41" s="611"/>
      <c r="R41" s="611"/>
      <c r="S41" s="611"/>
      <c r="T41" s="116"/>
      <c r="U41" s="118">
        <v>501354501</v>
      </c>
      <c r="V41" s="296">
        <v>98.17179096557409</v>
      </c>
      <c r="W41" s="118">
        <v>526621564</v>
      </c>
      <c r="X41" s="296">
        <v>98.561053321105732</v>
      </c>
      <c r="Y41" s="92">
        <v>512829829</v>
      </c>
      <c r="Z41" s="91">
        <v>98.7</v>
      </c>
    </row>
    <row r="42" spans="2:26">
      <c r="B42" s="122"/>
      <c r="C42" s="122"/>
      <c r="D42" s="560" t="s">
        <v>138</v>
      </c>
      <c r="E42" s="560"/>
      <c r="F42" s="560"/>
      <c r="G42" s="560"/>
      <c r="H42" s="560"/>
      <c r="I42" s="560"/>
      <c r="J42" s="560"/>
      <c r="K42" s="560"/>
      <c r="L42" s="560"/>
      <c r="M42" s="560"/>
      <c r="N42" s="560"/>
      <c r="O42" s="560"/>
      <c r="P42" s="560"/>
      <c r="Q42" s="560"/>
      <c r="R42" s="560"/>
      <c r="S42" s="560"/>
      <c r="T42" s="120"/>
      <c r="U42" s="89">
        <v>267431987</v>
      </c>
      <c r="V42" s="90">
        <v>98.404516720143647</v>
      </c>
      <c r="W42" s="89">
        <v>281084109</v>
      </c>
      <c r="X42" s="90">
        <v>99.053148137054166</v>
      </c>
      <c r="Y42" s="121">
        <v>268312884</v>
      </c>
      <c r="Z42" s="297">
        <v>99.5</v>
      </c>
    </row>
    <row r="43" spans="2:26">
      <c r="B43" s="122"/>
      <c r="C43" s="122"/>
      <c r="D43" s="560" t="s">
        <v>98</v>
      </c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560"/>
      <c r="Q43" s="560"/>
      <c r="R43" s="560"/>
      <c r="S43" s="560"/>
      <c r="T43" s="120"/>
      <c r="U43" s="89">
        <v>233922514</v>
      </c>
      <c r="V43" s="90">
        <v>99.999792239326609</v>
      </c>
      <c r="W43" s="89">
        <v>233922514</v>
      </c>
      <c r="X43" s="90">
        <v>99.99936475094475</v>
      </c>
      <c r="Y43" s="121">
        <v>233922514</v>
      </c>
      <c r="Z43" s="297">
        <v>100</v>
      </c>
    </row>
    <row r="44" spans="2:26">
      <c r="B44" s="122"/>
      <c r="C44" s="122"/>
      <c r="D44" s="560" t="s">
        <v>99</v>
      </c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560"/>
      <c r="Q44" s="560"/>
      <c r="R44" s="560"/>
      <c r="S44" s="560"/>
      <c r="T44" s="120"/>
      <c r="U44" s="359">
        <v>0</v>
      </c>
      <c r="V44" s="359">
        <v>0</v>
      </c>
      <c r="W44" s="89">
        <v>11614941</v>
      </c>
      <c r="X44" s="90">
        <v>99.999492036160149</v>
      </c>
      <c r="Y44" s="121">
        <v>10594431</v>
      </c>
      <c r="Z44" s="297">
        <v>96.6</v>
      </c>
    </row>
    <row r="45" spans="2:26" ht="13.5" customHeight="1">
      <c r="B45" s="122"/>
      <c r="C45" s="122"/>
      <c r="D45" s="560" t="s">
        <v>100</v>
      </c>
      <c r="E45" s="560"/>
      <c r="F45" s="560"/>
      <c r="G45" s="560"/>
      <c r="H45" s="560"/>
      <c r="I45" s="560"/>
      <c r="J45" s="560"/>
      <c r="K45" s="560"/>
      <c r="L45" s="560"/>
      <c r="M45" s="560"/>
      <c r="N45" s="560"/>
      <c r="O45" s="560"/>
      <c r="P45" s="560"/>
      <c r="Q45" s="560"/>
      <c r="R45" s="560"/>
      <c r="S45" s="560"/>
      <c r="T45" s="120"/>
      <c r="U45" s="359">
        <v>0</v>
      </c>
      <c r="V45" s="359">
        <v>0</v>
      </c>
      <c r="W45" s="359">
        <v>0</v>
      </c>
      <c r="X45" s="359">
        <v>0</v>
      </c>
      <c r="Y45" s="360">
        <v>0</v>
      </c>
      <c r="Z45" s="360">
        <v>0</v>
      </c>
    </row>
    <row r="46" spans="2:26" ht="13.5" customHeight="1">
      <c r="B46" s="122"/>
      <c r="C46" s="122"/>
      <c r="D46" s="119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120"/>
      <c r="U46" s="89"/>
      <c r="V46" s="90"/>
      <c r="W46" s="89"/>
      <c r="X46" s="90"/>
      <c r="Y46" s="121"/>
      <c r="Z46" s="297"/>
    </row>
    <row r="47" spans="2:26" ht="13.5" customHeight="1">
      <c r="B47" s="122"/>
      <c r="C47" s="611" t="s">
        <v>119</v>
      </c>
      <c r="D47" s="611"/>
      <c r="E47" s="611"/>
      <c r="F47" s="611"/>
      <c r="G47" s="611"/>
      <c r="H47" s="611"/>
      <c r="I47" s="611"/>
      <c r="J47" s="611"/>
      <c r="K47" s="611"/>
      <c r="L47" s="611"/>
      <c r="M47" s="611"/>
      <c r="N47" s="611"/>
      <c r="O47" s="611"/>
      <c r="P47" s="611"/>
      <c r="Q47" s="611"/>
      <c r="R47" s="611"/>
      <c r="S47" s="611"/>
      <c r="T47" s="116"/>
      <c r="U47" s="118">
        <v>2366</v>
      </c>
      <c r="V47" s="296">
        <v>78.86666666666666</v>
      </c>
      <c r="W47" s="118">
        <v>0</v>
      </c>
      <c r="X47" s="126">
        <v>0</v>
      </c>
      <c r="Y47" s="92">
        <v>0</v>
      </c>
      <c r="Z47" s="64">
        <v>0</v>
      </c>
    </row>
    <row r="48" spans="2:26" ht="13.5" customHeight="1">
      <c r="B48" s="122"/>
      <c r="C48" s="122"/>
      <c r="D48" s="613" t="s">
        <v>99</v>
      </c>
      <c r="E48" s="613"/>
      <c r="F48" s="613"/>
      <c r="G48" s="613"/>
      <c r="H48" s="613"/>
      <c r="I48" s="613"/>
      <c r="J48" s="613"/>
      <c r="K48" s="613"/>
      <c r="L48" s="613"/>
      <c r="M48" s="613"/>
      <c r="N48" s="613"/>
      <c r="O48" s="613"/>
      <c r="P48" s="613"/>
      <c r="Q48" s="613"/>
      <c r="R48" s="613"/>
      <c r="S48" s="613"/>
      <c r="T48" s="120"/>
      <c r="U48" s="309">
        <v>2366</v>
      </c>
      <c r="V48" s="328">
        <v>78.86666666666666</v>
      </c>
      <c r="W48" s="89">
        <v>0</v>
      </c>
      <c r="X48" s="83">
        <v>0</v>
      </c>
      <c r="Y48" s="121">
        <v>0</v>
      </c>
      <c r="Z48" s="128">
        <v>0</v>
      </c>
    </row>
    <row r="49" spans="2:26" s="185" customFormat="1"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2"/>
      <c r="U49" s="431"/>
      <c r="V49" s="431"/>
      <c r="W49" s="431"/>
      <c r="X49" s="431"/>
      <c r="Y49" s="211"/>
      <c r="Z49" s="211"/>
    </row>
    <row r="50" spans="2:26" s="185" customFormat="1" ht="12" customHeight="1">
      <c r="C50" s="561" t="s">
        <v>19</v>
      </c>
      <c r="D50" s="561"/>
      <c r="E50" s="473" t="s">
        <v>2</v>
      </c>
      <c r="F50" s="614" t="s">
        <v>167</v>
      </c>
      <c r="G50" s="614"/>
      <c r="H50" s="202" t="s">
        <v>696</v>
      </c>
      <c r="J50" s="202"/>
    </row>
    <row r="51" spans="2:26" s="185" customFormat="1" ht="12" customHeight="1">
      <c r="C51" s="472"/>
      <c r="D51" s="472"/>
      <c r="E51" s="473"/>
      <c r="F51" s="577" t="s">
        <v>43</v>
      </c>
      <c r="G51" s="577"/>
      <c r="H51" s="202" t="s">
        <v>691</v>
      </c>
      <c r="J51" s="202"/>
    </row>
    <row r="52" spans="2:26">
      <c r="C52" s="374"/>
      <c r="D52" s="374"/>
      <c r="E52" s="375"/>
      <c r="F52" s="619"/>
      <c r="G52" s="619"/>
    </row>
  </sheetData>
  <mergeCells count="44">
    <mergeCell ref="D16:S16"/>
    <mergeCell ref="B8:T9"/>
    <mergeCell ref="Y8:Z8"/>
    <mergeCell ref="C12:S12"/>
    <mergeCell ref="D13:S13"/>
    <mergeCell ref="W8:X8"/>
    <mergeCell ref="U8:V8"/>
    <mergeCell ref="C47:S47"/>
    <mergeCell ref="D48:S48"/>
    <mergeCell ref="B5:AA5"/>
    <mergeCell ref="B6:AA6"/>
    <mergeCell ref="D43:S43"/>
    <mergeCell ref="D45:S45"/>
    <mergeCell ref="C34:S34"/>
    <mergeCell ref="D35:S35"/>
    <mergeCell ref="D36:S36"/>
    <mergeCell ref="D37:S37"/>
    <mergeCell ref="D30:S30"/>
    <mergeCell ref="C31:S31"/>
    <mergeCell ref="D32:S32"/>
    <mergeCell ref="D27:S27"/>
    <mergeCell ref="D28:S28"/>
    <mergeCell ref="D15:S15"/>
    <mergeCell ref="D21:S21"/>
    <mergeCell ref="D17:S17"/>
    <mergeCell ref="D18:S18"/>
    <mergeCell ref="D19:S19"/>
    <mergeCell ref="D44:S44"/>
    <mergeCell ref="C50:D50"/>
    <mergeCell ref="F52:G52"/>
    <mergeCell ref="F50:G50"/>
    <mergeCell ref="F51:G51"/>
    <mergeCell ref="Y1:AA2"/>
    <mergeCell ref="D38:S38"/>
    <mergeCell ref="D39:S39"/>
    <mergeCell ref="C41:S41"/>
    <mergeCell ref="D42:S42"/>
    <mergeCell ref="D29:S29"/>
    <mergeCell ref="D14:S14"/>
    <mergeCell ref="D22:S22"/>
    <mergeCell ref="C24:S24"/>
    <mergeCell ref="C25:S25"/>
    <mergeCell ref="D26:S26"/>
    <mergeCell ref="D20:S20"/>
  </mergeCells>
  <phoneticPr fontId="24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G46"/>
  <sheetViews>
    <sheetView view="pageBreakPreview" zoomScaleNormal="100" zoomScaleSheetLayoutView="100" workbookViewId="0">
      <selection activeCell="BA1" sqref="BA1:BK2"/>
    </sheetView>
  </sheetViews>
  <sheetFormatPr defaultRowHeight="13.5"/>
  <cols>
    <col min="1" max="63" width="1.625" customWidth="1"/>
    <col min="64" max="64" width="9" customWidth="1"/>
  </cols>
  <sheetData>
    <row r="1" spans="1:111" ht="11.1" customHeight="1">
      <c r="A1" s="505">
        <v>148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157"/>
      <c r="P1" s="157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</row>
    <row r="2" spans="1:111" ht="9" customHeight="1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157"/>
      <c r="P2" s="157"/>
      <c r="BA2" s="498"/>
      <c r="BB2" s="498"/>
      <c r="BC2" s="498"/>
      <c r="BD2" s="498"/>
      <c r="BE2" s="498"/>
      <c r="BF2" s="498"/>
      <c r="BG2" s="498"/>
      <c r="BH2" s="498"/>
      <c r="BI2" s="498"/>
      <c r="BJ2" s="498"/>
      <c r="BK2" s="498"/>
    </row>
    <row r="3" spans="1:111"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</row>
    <row r="4" spans="1:111"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</row>
    <row r="5" spans="1:111" s="185" customFormat="1" ht="15" customHeight="1">
      <c r="B5" s="574" t="s">
        <v>699</v>
      </c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  <c r="AH5" s="574"/>
      <c r="AI5" s="574"/>
      <c r="AJ5" s="574"/>
      <c r="AK5" s="574"/>
      <c r="AL5" s="574"/>
      <c r="AM5" s="574"/>
      <c r="AN5" s="574"/>
      <c r="AO5" s="574"/>
      <c r="AP5" s="574"/>
      <c r="AQ5" s="574"/>
      <c r="AR5" s="574"/>
      <c r="AS5" s="574"/>
      <c r="AT5" s="574"/>
      <c r="AU5" s="574"/>
      <c r="AV5" s="574"/>
      <c r="AW5" s="574"/>
      <c r="AX5" s="574"/>
      <c r="AY5" s="574"/>
      <c r="AZ5" s="574"/>
      <c r="BA5" s="574"/>
      <c r="BB5" s="574"/>
      <c r="BC5" s="574"/>
      <c r="BD5" s="574"/>
      <c r="BE5" s="574"/>
      <c r="BF5" s="574"/>
      <c r="BG5" s="574"/>
      <c r="BH5" s="574"/>
      <c r="BI5" s="574"/>
      <c r="BJ5" s="574"/>
      <c r="BK5" s="253"/>
    </row>
    <row r="6" spans="1:111" s="106" customFormat="1" ht="12.95" customHeight="1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</row>
    <row r="7" spans="1:111" ht="18" customHeight="1">
      <c r="B7" s="564" t="s">
        <v>27</v>
      </c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5"/>
      <c r="R7" s="569" t="s">
        <v>149</v>
      </c>
      <c r="S7" s="625"/>
      <c r="T7" s="625"/>
      <c r="U7" s="625"/>
      <c r="V7" s="625"/>
      <c r="W7" s="625"/>
      <c r="X7" s="625"/>
      <c r="Y7" s="625"/>
      <c r="Z7" s="570"/>
      <c r="AA7" s="569" t="s">
        <v>79</v>
      </c>
      <c r="AB7" s="625"/>
      <c r="AC7" s="625"/>
      <c r="AD7" s="625"/>
      <c r="AE7" s="625"/>
      <c r="AF7" s="625"/>
      <c r="AG7" s="625"/>
      <c r="AH7" s="625"/>
      <c r="AI7" s="570"/>
      <c r="AJ7" s="569" t="s">
        <v>78</v>
      </c>
      <c r="AK7" s="625"/>
      <c r="AL7" s="625"/>
      <c r="AM7" s="625"/>
      <c r="AN7" s="625"/>
      <c r="AO7" s="625"/>
      <c r="AP7" s="625"/>
      <c r="AQ7" s="625"/>
      <c r="AR7" s="570"/>
      <c r="AS7" s="569" t="s">
        <v>77</v>
      </c>
      <c r="AT7" s="625"/>
      <c r="AU7" s="625"/>
      <c r="AV7" s="625"/>
      <c r="AW7" s="625"/>
      <c r="AX7" s="625"/>
      <c r="AY7" s="625"/>
      <c r="AZ7" s="625"/>
      <c r="BA7" s="570"/>
      <c r="BB7" s="572" t="s">
        <v>76</v>
      </c>
      <c r="BC7" s="622"/>
      <c r="BD7" s="622"/>
      <c r="BE7" s="622"/>
      <c r="BF7" s="622"/>
      <c r="BG7" s="622"/>
      <c r="BH7" s="622"/>
      <c r="BI7" s="622"/>
      <c r="BJ7" s="622"/>
      <c r="BK7" s="107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</row>
    <row r="8" spans="1:111" ht="18" customHeight="1">
      <c r="B8" s="566"/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8"/>
      <c r="R8" s="626"/>
      <c r="S8" s="627"/>
      <c r="T8" s="627"/>
      <c r="U8" s="627"/>
      <c r="V8" s="627"/>
      <c r="W8" s="627"/>
      <c r="X8" s="627"/>
      <c r="Y8" s="627"/>
      <c r="Z8" s="628"/>
      <c r="AA8" s="626"/>
      <c r="AB8" s="627"/>
      <c r="AC8" s="627"/>
      <c r="AD8" s="627"/>
      <c r="AE8" s="627"/>
      <c r="AF8" s="627"/>
      <c r="AG8" s="627"/>
      <c r="AH8" s="627"/>
      <c r="AI8" s="628"/>
      <c r="AJ8" s="626"/>
      <c r="AK8" s="627"/>
      <c r="AL8" s="627"/>
      <c r="AM8" s="627"/>
      <c r="AN8" s="627"/>
      <c r="AO8" s="627"/>
      <c r="AP8" s="627"/>
      <c r="AQ8" s="627"/>
      <c r="AR8" s="628"/>
      <c r="AS8" s="626"/>
      <c r="AT8" s="627"/>
      <c r="AU8" s="627"/>
      <c r="AV8" s="627"/>
      <c r="AW8" s="627"/>
      <c r="AX8" s="627"/>
      <c r="AY8" s="627"/>
      <c r="AZ8" s="627"/>
      <c r="BA8" s="628"/>
      <c r="BB8" s="623"/>
      <c r="BC8" s="624"/>
      <c r="BD8" s="624"/>
      <c r="BE8" s="624"/>
      <c r="BF8" s="624"/>
      <c r="BG8" s="624"/>
      <c r="BH8" s="624"/>
      <c r="BI8" s="624"/>
      <c r="BJ8" s="624"/>
      <c r="BK8" s="107"/>
    </row>
    <row r="9" spans="1:111" ht="12" customHeight="1">
      <c r="Q9" s="17"/>
      <c r="Z9" s="173" t="s">
        <v>37</v>
      </c>
      <c r="AA9" s="174"/>
      <c r="AB9" s="174"/>
      <c r="AC9" s="174"/>
      <c r="AD9" s="174"/>
      <c r="AE9" s="174"/>
      <c r="AF9" s="174"/>
      <c r="AG9" s="174"/>
      <c r="AH9" s="174"/>
      <c r="AI9" s="173" t="s">
        <v>37</v>
      </c>
      <c r="AJ9" s="174"/>
      <c r="AK9" s="174"/>
      <c r="AL9" s="174"/>
      <c r="AM9" s="174"/>
      <c r="AN9" s="174"/>
      <c r="AO9" s="174"/>
      <c r="AP9" s="174"/>
      <c r="AQ9" s="174"/>
      <c r="AR9" s="173" t="s">
        <v>37</v>
      </c>
      <c r="AS9" s="174"/>
      <c r="AT9" s="174"/>
      <c r="AU9" s="174"/>
      <c r="AV9" s="174"/>
      <c r="AW9" s="174"/>
      <c r="AX9" s="174"/>
      <c r="AY9" s="174"/>
      <c r="AZ9" s="174"/>
      <c r="BA9" s="173" t="s">
        <v>37</v>
      </c>
      <c r="BC9" s="174"/>
      <c r="BD9" s="174"/>
      <c r="BE9" s="174"/>
      <c r="BF9" s="174"/>
      <c r="BG9" s="174"/>
      <c r="BH9" s="174"/>
      <c r="BI9" s="174"/>
      <c r="BJ9" s="173" t="s">
        <v>37</v>
      </c>
      <c r="BK9" s="112"/>
    </row>
    <row r="10" spans="1:111" ht="6.95" customHeight="1">
      <c r="Q10" s="85"/>
      <c r="R10" s="172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6"/>
      <c r="AT10" s="101"/>
      <c r="AU10" s="101"/>
      <c r="AV10" s="101"/>
      <c r="AW10" s="101"/>
      <c r="AX10" s="101"/>
      <c r="AY10" s="101"/>
      <c r="AZ10" s="101"/>
      <c r="BA10" s="101"/>
      <c r="BB10" s="6"/>
      <c r="BC10" s="101"/>
      <c r="BD10" s="101"/>
      <c r="BE10" s="101"/>
      <c r="BF10" s="101"/>
      <c r="BG10" s="101"/>
      <c r="BH10" s="101"/>
      <c r="BI10" s="101"/>
      <c r="BJ10" s="101"/>
      <c r="BK10" s="112"/>
    </row>
    <row r="11" spans="1:111" ht="13.5" customHeight="1">
      <c r="C11" s="611" t="s">
        <v>6</v>
      </c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116"/>
      <c r="R11" s="632">
        <f>SUM(R13:Z38)</f>
        <v>81239193</v>
      </c>
      <c r="S11" s="632"/>
      <c r="T11" s="632"/>
      <c r="U11" s="632"/>
      <c r="V11" s="632"/>
      <c r="W11" s="632"/>
      <c r="X11" s="632"/>
      <c r="Y11" s="632"/>
      <c r="Z11" s="632"/>
      <c r="AA11" s="632">
        <f>SUM(AA13:AI38)</f>
        <v>74159328</v>
      </c>
      <c r="AB11" s="632"/>
      <c r="AC11" s="632"/>
      <c r="AD11" s="632"/>
      <c r="AE11" s="632"/>
      <c r="AF11" s="632"/>
      <c r="AG11" s="632"/>
      <c r="AH11" s="632"/>
      <c r="AI11" s="632"/>
      <c r="AJ11" s="632">
        <v>72947229</v>
      </c>
      <c r="AK11" s="632"/>
      <c r="AL11" s="632"/>
      <c r="AM11" s="632"/>
      <c r="AN11" s="632"/>
      <c r="AO11" s="632"/>
      <c r="AP11" s="632"/>
      <c r="AQ11" s="632"/>
      <c r="AR11" s="632"/>
      <c r="AS11" s="632">
        <v>73061535</v>
      </c>
      <c r="AT11" s="632"/>
      <c r="AU11" s="632"/>
      <c r="AV11" s="632"/>
      <c r="AW11" s="632"/>
      <c r="AX11" s="632"/>
      <c r="AY11" s="632"/>
      <c r="AZ11" s="632"/>
      <c r="BA11" s="632"/>
      <c r="BB11" s="629">
        <f>SUM(BB13:BJ38)</f>
        <v>77023920</v>
      </c>
      <c r="BC11" s="629"/>
      <c r="BD11" s="629"/>
      <c r="BE11" s="629"/>
      <c r="BF11" s="629"/>
      <c r="BG11" s="629"/>
      <c r="BH11" s="629"/>
      <c r="BI11" s="629"/>
      <c r="BJ11" s="629"/>
      <c r="BK11" s="112"/>
    </row>
    <row r="12" spans="1:111" ht="7.5" customHeight="1"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304"/>
      <c r="R12" s="650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5"/>
      <c r="AD12" s="635"/>
      <c r="AE12" s="635"/>
      <c r="AF12" s="635"/>
      <c r="AG12" s="635"/>
      <c r="AH12" s="635"/>
      <c r="AI12" s="635"/>
      <c r="AJ12" s="635"/>
      <c r="AK12" s="635"/>
      <c r="AL12" s="635"/>
      <c r="AM12" s="635"/>
      <c r="AN12" s="635"/>
      <c r="AO12" s="635"/>
      <c r="AP12" s="635"/>
      <c r="AQ12" s="635"/>
      <c r="AR12" s="635"/>
      <c r="AS12" s="633"/>
      <c r="AT12" s="633"/>
      <c r="AU12" s="633"/>
      <c r="AV12" s="633"/>
      <c r="AW12" s="633"/>
      <c r="AX12" s="633"/>
      <c r="AY12" s="633"/>
      <c r="AZ12" s="633"/>
      <c r="BA12" s="633"/>
      <c r="BB12" s="630"/>
      <c r="BC12" s="630"/>
      <c r="BD12" s="630"/>
      <c r="BE12" s="630"/>
      <c r="BF12" s="630"/>
      <c r="BG12" s="630"/>
      <c r="BH12" s="630"/>
      <c r="BI12" s="630"/>
      <c r="BJ12" s="630"/>
      <c r="BK12" s="112"/>
    </row>
    <row r="13" spans="1:111" ht="13.5" customHeight="1">
      <c r="B13" s="81"/>
      <c r="C13" s="560" t="s">
        <v>184</v>
      </c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84"/>
      <c r="R13" s="634">
        <v>26168065</v>
      </c>
      <c r="S13" s="634"/>
      <c r="T13" s="634"/>
      <c r="U13" s="634"/>
      <c r="V13" s="634"/>
      <c r="W13" s="634"/>
      <c r="X13" s="634"/>
      <c r="Y13" s="634"/>
      <c r="Z13" s="634"/>
      <c r="AA13" s="634">
        <v>25250370</v>
      </c>
      <c r="AB13" s="634"/>
      <c r="AC13" s="634"/>
      <c r="AD13" s="634"/>
      <c r="AE13" s="634"/>
      <c r="AF13" s="634"/>
      <c r="AG13" s="634"/>
      <c r="AH13" s="634"/>
      <c r="AI13" s="634"/>
      <c r="AJ13" s="634">
        <v>25815169</v>
      </c>
      <c r="AK13" s="634"/>
      <c r="AL13" s="634"/>
      <c r="AM13" s="634"/>
      <c r="AN13" s="634"/>
      <c r="AO13" s="634"/>
      <c r="AP13" s="634"/>
      <c r="AQ13" s="634"/>
      <c r="AR13" s="634"/>
      <c r="AS13" s="634">
        <v>27302147</v>
      </c>
      <c r="AT13" s="634"/>
      <c r="AU13" s="634"/>
      <c r="AV13" s="634"/>
      <c r="AW13" s="634"/>
      <c r="AX13" s="634"/>
      <c r="AY13" s="634"/>
      <c r="AZ13" s="634"/>
      <c r="BA13" s="634"/>
      <c r="BB13" s="620">
        <v>28965105</v>
      </c>
      <c r="BC13" s="620"/>
      <c r="BD13" s="620"/>
      <c r="BE13" s="620"/>
      <c r="BF13" s="620"/>
      <c r="BG13" s="620"/>
      <c r="BH13" s="620"/>
      <c r="BI13" s="620"/>
      <c r="BJ13" s="620"/>
      <c r="BK13" s="112"/>
    </row>
    <row r="14" spans="1:111" ht="7.5" customHeight="1">
      <c r="B14" s="8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84"/>
      <c r="R14" s="631"/>
      <c r="S14" s="631"/>
      <c r="T14" s="631"/>
      <c r="U14" s="631"/>
      <c r="V14" s="631"/>
      <c r="W14" s="631"/>
      <c r="X14" s="631"/>
      <c r="Y14" s="631"/>
      <c r="Z14" s="631"/>
      <c r="AA14" s="631"/>
      <c r="AB14" s="631"/>
      <c r="AC14" s="631"/>
      <c r="AD14" s="631"/>
      <c r="AE14" s="631"/>
      <c r="AF14" s="631"/>
      <c r="AG14" s="631"/>
      <c r="AH14" s="631"/>
      <c r="AI14" s="631"/>
      <c r="AJ14" s="631"/>
      <c r="AK14" s="631"/>
      <c r="AL14" s="631"/>
      <c r="AM14" s="631"/>
      <c r="AN14" s="631"/>
      <c r="AO14" s="631"/>
      <c r="AP14" s="631"/>
      <c r="AQ14" s="631"/>
      <c r="AR14" s="631"/>
      <c r="AS14" s="631"/>
      <c r="AT14" s="631"/>
      <c r="AU14" s="631"/>
      <c r="AV14" s="631"/>
      <c r="AW14" s="631"/>
      <c r="AX14" s="631"/>
      <c r="AY14" s="631"/>
      <c r="AZ14" s="631"/>
      <c r="BA14" s="631"/>
      <c r="BB14" s="621"/>
      <c r="BC14" s="621"/>
      <c r="BD14" s="621"/>
      <c r="BE14" s="621"/>
      <c r="BF14" s="621"/>
      <c r="BG14" s="621"/>
      <c r="BH14" s="621"/>
      <c r="BI14" s="621"/>
      <c r="BJ14" s="621"/>
      <c r="BK14" s="112"/>
    </row>
    <row r="15" spans="1:111" ht="13.5" customHeight="1">
      <c r="B15" s="81"/>
      <c r="C15" s="560" t="s">
        <v>183</v>
      </c>
      <c r="D15" s="560"/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0"/>
      <c r="Q15" s="84"/>
      <c r="R15" s="634">
        <v>9435795</v>
      </c>
      <c r="S15" s="634"/>
      <c r="T15" s="634"/>
      <c r="U15" s="634"/>
      <c r="V15" s="634"/>
      <c r="W15" s="634"/>
      <c r="X15" s="634"/>
      <c r="Y15" s="634"/>
      <c r="Z15" s="634"/>
      <c r="AA15" s="634">
        <v>9448607</v>
      </c>
      <c r="AB15" s="634"/>
      <c r="AC15" s="634"/>
      <c r="AD15" s="634"/>
      <c r="AE15" s="634"/>
      <c r="AF15" s="634"/>
      <c r="AG15" s="634"/>
      <c r="AH15" s="634"/>
      <c r="AI15" s="634"/>
      <c r="AJ15" s="634">
        <v>10456008</v>
      </c>
      <c r="AK15" s="634"/>
      <c r="AL15" s="634"/>
      <c r="AM15" s="634"/>
      <c r="AN15" s="634"/>
      <c r="AO15" s="634"/>
      <c r="AP15" s="634"/>
      <c r="AQ15" s="634"/>
      <c r="AR15" s="634"/>
      <c r="AS15" s="634">
        <v>10489196</v>
      </c>
      <c r="AT15" s="634"/>
      <c r="AU15" s="634"/>
      <c r="AV15" s="634"/>
      <c r="AW15" s="634"/>
      <c r="AX15" s="634"/>
      <c r="AY15" s="634"/>
      <c r="AZ15" s="634"/>
      <c r="BA15" s="634"/>
      <c r="BB15" s="620">
        <v>10640843</v>
      </c>
      <c r="BC15" s="620"/>
      <c r="BD15" s="620"/>
      <c r="BE15" s="620"/>
      <c r="BF15" s="620"/>
      <c r="BG15" s="620"/>
      <c r="BH15" s="620"/>
      <c r="BI15" s="620"/>
      <c r="BJ15" s="620"/>
      <c r="BK15" s="112"/>
    </row>
    <row r="16" spans="1:111" ht="7.5" customHeight="1">
      <c r="B16" s="8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84"/>
      <c r="R16" s="631"/>
      <c r="S16" s="631"/>
      <c r="T16" s="631"/>
      <c r="U16" s="631"/>
      <c r="V16" s="631"/>
      <c r="W16" s="631"/>
      <c r="X16" s="631"/>
      <c r="Y16" s="631"/>
      <c r="Z16" s="631"/>
      <c r="AA16" s="631"/>
      <c r="AB16" s="631"/>
      <c r="AC16" s="631"/>
      <c r="AD16" s="631"/>
      <c r="AE16" s="631"/>
      <c r="AF16" s="631"/>
      <c r="AG16" s="631"/>
      <c r="AH16" s="631"/>
      <c r="AI16" s="631"/>
      <c r="AJ16" s="631"/>
      <c r="AK16" s="631"/>
      <c r="AL16" s="631"/>
      <c r="AM16" s="631"/>
      <c r="AN16" s="631"/>
      <c r="AO16" s="631"/>
      <c r="AP16" s="631"/>
      <c r="AQ16" s="631"/>
      <c r="AR16" s="631"/>
      <c r="AS16" s="631"/>
      <c r="AT16" s="631"/>
      <c r="AU16" s="631"/>
      <c r="AV16" s="631"/>
      <c r="AW16" s="631"/>
      <c r="AX16" s="631"/>
      <c r="AY16" s="631"/>
      <c r="AZ16" s="631"/>
      <c r="BA16" s="631"/>
      <c r="BB16" s="621"/>
      <c r="BC16" s="621"/>
      <c r="BD16" s="621"/>
      <c r="BE16" s="621"/>
      <c r="BF16" s="621"/>
      <c r="BG16" s="621"/>
      <c r="BH16" s="621"/>
      <c r="BI16" s="621"/>
      <c r="BJ16" s="621"/>
      <c r="BK16" s="99"/>
    </row>
    <row r="17" spans="2:63" ht="13.5" customHeight="1">
      <c r="B17" s="81"/>
      <c r="C17" s="560" t="s">
        <v>182</v>
      </c>
      <c r="D17" s="560"/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84"/>
      <c r="R17" s="634">
        <v>4194582</v>
      </c>
      <c r="S17" s="634"/>
      <c r="T17" s="634"/>
      <c r="U17" s="634"/>
      <c r="V17" s="634"/>
      <c r="W17" s="634"/>
      <c r="X17" s="634"/>
      <c r="Y17" s="634"/>
      <c r="Z17" s="634"/>
      <c r="AA17" s="634">
        <v>2197868</v>
      </c>
      <c r="AB17" s="634"/>
      <c r="AC17" s="634"/>
      <c r="AD17" s="634"/>
      <c r="AE17" s="634"/>
      <c r="AF17" s="634"/>
      <c r="AG17" s="634"/>
      <c r="AH17" s="634"/>
      <c r="AI17" s="634"/>
      <c r="AJ17" s="634">
        <v>1698809</v>
      </c>
      <c r="AK17" s="634"/>
      <c r="AL17" s="634"/>
      <c r="AM17" s="634"/>
      <c r="AN17" s="634"/>
      <c r="AO17" s="634"/>
      <c r="AP17" s="634"/>
      <c r="AQ17" s="634"/>
      <c r="AR17" s="634"/>
      <c r="AS17" s="634">
        <v>1199600</v>
      </c>
      <c r="AT17" s="634"/>
      <c r="AU17" s="634"/>
      <c r="AV17" s="634"/>
      <c r="AW17" s="634"/>
      <c r="AX17" s="634"/>
      <c r="AY17" s="634"/>
      <c r="AZ17" s="634"/>
      <c r="BA17" s="634"/>
      <c r="BB17" s="620">
        <v>1000472</v>
      </c>
      <c r="BC17" s="620"/>
      <c r="BD17" s="620"/>
      <c r="BE17" s="620"/>
      <c r="BF17" s="620"/>
      <c r="BG17" s="620"/>
      <c r="BH17" s="620"/>
      <c r="BI17" s="620"/>
      <c r="BJ17" s="620"/>
      <c r="BK17" s="99"/>
    </row>
    <row r="18" spans="2:63" ht="7.5" customHeight="1">
      <c r="B18" s="8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84"/>
      <c r="R18" s="631"/>
      <c r="S18" s="631"/>
      <c r="T18" s="631"/>
      <c r="U18" s="631"/>
      <c r="V18" s="631"/>
      <c r="W18" s="631"/>
      <c r="X18" s="631"/>
      <c r="Y18" s="631"/>
      <c r="Z18" s="631"/>
      <c r="AA18" s="631"/>
      <c r="AB18" s="631"/>
      <c r="AC18" s="631"/>
      <c r="AD18" s="631"/>
      <c r="AE18" s="631"/>
      <c r="AF18" s="631"/>
      <c r="AG18" s="631"/>
      <c r="AH18" s="631"/>
      <c r="AI18" s="631"/>
      <c r="AJ18" s="631"/>
      <c r="AK18" s="631"/>
      <c r="AL18" s="631"/>
      <c r="AM18" s="631"/>
      <c r="AN18" s="631"/>
      <c r="AO18" s="631"/>
      <c r="AP18" s="631"/>
      <c r="AQ18" s="631"/>
      <c r="AR18" s="631"/>
      <c r="AS18" s="631"/>
      <c r="AT18" s="631"/>
      <c r="AU18" s="631"/>
      <c r="AV18" s="631"/>
      <c r="AW18" s="631"/>
      <c r="AX18" s="631"/>
      <c r="AY18" s="631"/>
      <c r="AZ18" s="631"/>
      <c r="BA18" s="631"/>
      <c r="BB18" s="621"/>
      <c r="BC18" s="621"/>
      <c r="BD18" s="621"/>
      <c r="BE18" s="621"/>
      <c r="BF18" s="621"/>
      <c r="BG18" s="621"/>
      <c r="BH18" s="621"/>
      <c r="BI18" s="621"/>
      <c r="BJ18" s="621"/>
      <c r="BK18" s="99"/>
    </row>
    <row r="19" spans="2:63" ht="13.5" customHeight="1">
      <c r="B19" s="81"/>
      <c r="C19" s="560" t="s">
        <v>181</v>
      </c>
      <c r="D19" s="560"/>
      <c r="E19" s="560"/>
      <c r="F19" s="560"/>
      <c r="G19" s="560"/>
      <c r="H19" s="560"/>
      <c r="I19" s="560"/>
      <c r="J19" s="560"/>
      <c r="K19" s="560"/>
      <c r="L19" s="560"/>
      <c r="M19" s="560"/>
      <c r="N19" s="560"/>
      <c r="O19" s="560"/>
      <c r="P19" s="560"/>
      <c r="Q19" s="84"/>
      <c r="R19" s="634">
        <v>2199657</v>
      </c>
      <c r="S19" s="634"/>
      <c r="T19" s="634"/>
      <c r="U19" s="634"/>
      <c r="V19" s="634"/>
      <c r="W19" s="634"/>
      <c r="X19" s="634"/>
      <c r="Y19" s="634"/>
      <c r="Z19" s="634"/>
      <c r="AA19" s="634">
        <v>2393352</v>
      </c>
      <c r="AB19" s="634"/>
      <c r="AC19" s="634"/>
      <c r="AD19" s="634"/>
      <c r="AE19" s="634"/>
      <c r="AF19" s="634"/>
      <c r="AG19" s="634"/>
      <c r="AH19" s="634"/>
      <c r="AI19" s="634"/>
      <c r="AJ19" s="634">
        <v>2576628</v>
      </c>
      <c r="AK19" s="634"/>
      <c r="AL19" s="634"/>
      <c r="AM19" s="634"/>
      <c r="AN19" s="634"/>
      <c r="AO19" s="634"/>
      <c r="AP19" s="634"/>
      <c r="AQ19" s="634"/>
      <c r="AR19" s="634"/>
      <c r="AS19" s="634">
        <v>2718565</v>
      </c>
      <c r="AT19" s="634"/>
      <c r="AU19" s="634"/>
      <c r="AV19" s="634"/>
      <c r="AW19" s="634"/>
      <c r="AX19" s="634"/>
      <c r="AY19" s="634"/>
      <c r="AZ19" s="634"/>
      <c r="BA19" s="634"/>
      <c r="BB19" s="620">
        <v>2949256</v>
      </c>
      <c r="BC19" s="620"/>
      <c r="BD19" s="620"/>
      <c r="BE19" s="620"/>
      <c r="BF19" s="620"/>
      <c r="BG19" s="620"/>
      <c r="BH19" s="620"/>
      <c r="BI19" s="620"/>
      <c r="BJ19" s="620"/>
      <c r="BK19" s="99"/>
    </row>
    <row r="20" spans="2:63" ht="7.5" customHeight="1">
      <c r="B20" s="8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84"/>
      <c r="R20" s="631"/>
      <c r="S20" s="631"/>
      <c r="T20" s="631"/>
      <c r="U20" s="631"/>
      <c r="V20" s="631"/>
      <c r="W20" s="631"/>
      <c r="X20" s="631"/>
      <c r="Y20" s="631"/>
      <c r="Z20" s="631"/>
      <c r="AA20" s="631"/>
      <c r="AB20" s="631"/>
      <c r="AC20" s="631"/>
      <c r="AD20" s="631"/>
      <c r="AE20" s="631"/>
      <c r="AF20" s="631"/>
      <c r="AG20" s="631"/>
      <c r="AH20" s="631"/>
      <c r="AI20" s="631"/>
      <c r="AJ20" s="631"/>
      <c r="AK20" s="631"/>
      <c r="AL20" s="631"/>
      <c r="AM20" s="631"/>
      <c r="AN20" s="631"/>
      <c r="AO20" s="631"/>
      <c r="AP20" s="631"/>
      <c r="AQ20" s="631"/>
      <c r="AR20" s="631"/>
      <c r="AS20" s="631"/>
      <c r="AT20" s="631"/>
      <c r="AU20" s="631"/>
      <c r="AV20" s="631"/>
      <c r="AW20" s="631"/>
      <c r="AX20" s="631"/>
      <c r="AY20" s="631"/>
      <c r="AZ20" s="631"/>
      <c r="BA20" s="631"/>
      <c r="BB20" s="621"/>
      <c r="BC20" s="621"/>
      <c r="BD20" s="621"/>
      <c r="BE20" s="621"/>
      <c r="BF20" s="621"/>
      <c r="BG20" s="621"/>
      <c r="BH20" s="621"/>
      <c r="BI20" s="621"/>
      <c r="BJ20" s="621"/>
    </row>
    <row r="21" spans="2:63" ht="13.5" customHeight="1">
      <c r="B21" s="81"/>
      <c r="C21" s="560" t="s">
        <v>180</v>
      </c>
      <c r="D21" s="560"/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560"/>
      <c r="P21" s="560"/>
      <c r="Q21" s="84"/>
      <c r="R21" s="634">
        <v>300000</v>
      </c>
      <c r="S21" s="634"/>
      <c r="T21" s="634"/>
      <c r="U21" s="634"/>
      <c r="V21" s="634"/>
      <c r="W21" s="634"/>
      <c r="X21" s="634"/>
      <c r="Y21" s="634"/>
      <c r="Z21" s="634"/>
      <c r="AA21" s="634">
        <v>300170</v>
      </c>
      <c r="AB21" s="634"/>
      <c r="AC21" s="634"/>
      <c r="AD21" s="634"/>
      <c r="AE21" s="634"/>
      <c r="AF21" s="634"/>
      <c r="AG21" s="634"/>
      <c r="AH21" s="634"/>
      <c r="AI21" s="634"/>
      <c r="AJ21" s="634">
        <v>300332</v>
      </c>
      <c r="AK21" s="634"/>
      <c r="AL21" s="634"/>
      <c r="AM21" s="634"/>
      <c r="AN21" s="634"/>
      <c r="AO21" s="634"/>
      <c r="AP21" s="634"/>
      <c r="AQ21" s="634"/>
      <c r="AR21" s="634"/>
      <c r="AS21" s="634">
        <v>300548</v>
      </c>
      <c r="AT21" s="634"/>
      <c r="AU21" s="634"/>
      <c r="AV21" s="634"/>
      <c r="AW21" s="634"/>
      <c r="AX21" s="634"/>
      <c r="AY21" s="634"/>
      <c r="AZ21" s="634"/>
      <c r="BA21" s="634"/>
      <c r="BB21" s="620">
        <v>300693</v>
      </c>
      <c r="BC21" s="620"/>
      <c r="BD21" s="620"/>
      <c r="BE21" s="620"/>
      <c r="BF21" s="620"/>
      <c r="BG21" s="620"/>
      <c r="BH21" s="620"/>
      <c r="BI21" s="620"/>
      <c r="BJ21" s="620"/>
      <c r="BK21" s="99"/>
    </row>
    <row r="22" spans="2:63" ht="7.5" customHeight="1">
      <c r="B22" s="8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84"/>
      <c r="R22" s="631"/>
      <c r="S22" s="631"/>
      <c r="T22" s="631"/>
      <c r="U22" s="631"/>
      <c r="V22" s="631"/>
      <c r="W22" s="631"/>
      <c r="X22" s="631"/>
      <c r="Y22" s="631"/>
      <c r="Z22" s="631"/>
      <c r="AA22" s="631"/>
      <c r="AB22" s="631"/>
      <c r="AC22" s="631"/>
      <c r="AD22" s="631"/>
      <c r="AE22" s="631"/>
      <c r="AF22" s="631"/>
      <c r="AG22" s="631"/>
      <c r="AH22" s="631"/>
      <c r="AI22" s="631"/>
      <c r="AJ22" s="631"/>
      <c r="AK22" s="631"/>
      <c r="AL22" s="631"/>
      <c r="AM22" s="631"/>
      <c r="AN22" s="631"/>
      <c r="AO22" s="631"/>
      <c r="AP22" s="631"/>
      <c r="AQ22" s="631"/>
      <c r="AR22" s="631"/>
      <c r="AS22" s="631"/>
      <c r="AT22" s="631"/>
      <c r="AU22" s="631"/>
      <c r="AV22" s="631"/>
      <c r="AW22" s="631"/>
      <c r="AX22" s="631"/>
      <c r="AY22" s="631"/>
      <c r="AZ22" s="631"/>
      <c r="BA22" s="631"/>
      <c r="BB22" s="621"/>
      <c r="BC22" s="621"/>
      <c r="BD22" s="621"/>
      <c r="BE22" s="621"/>
      <c r="BF22" s="621"/>
      <c r="BG22" s="621"/>
      <c r="BH22" s="621"/>
      <c r="BI22" s="621"/>
      <c r="BJ22" s="621"/>
      <c r="BK22" s="99"/>
    </row>
    <row r="23" spans="2:63" ht="13.5" customHeight="1">
      <c r="B23" s="81"/>
      <c r="C23" s="560" t="s">
        <v>179</v>
      </c>
      <c r="D23" s="560"/>
      <c r="E23" s="560"/>
      <c r="F23" s="560"/>
      <c r="G23" s="560"/>
      <c r="H23" s="560"/>
      <c r="I23" s="560"/>
      <c r="J23" s="560"/>
      <c r="K23" s="560"/>
      <c r="L23" s="560"/>
      <c r="M23" s="560"/>
      <c r="N23" s="560"/>
      <c r="O23" s="560"/>
      <c r="P23" s="560"/>
      <c r="Q23" s="84"/>
      <c r="R23" s="634">
        <v>461841</v>
      </c>
      <c r="S23" s="634"/>
      <c r="T23" s="634"/>
      <c r="U23" s="634"/>
      <c r="V23" s="634"/>
      <c r="W23" s="634"/>
      <c r="X23" s="634"/>
      <c r="Y23" s="634"/>
      <c r="Z23" s="634"/>
      <c r="AA23" s="634">
        <v>482657</v>
      </c>
      <c r="AB23" s="634"/>
      <c r="AC23" s="634"/>
      <c r="AD23" s="634"/>
      <c r="AE23" s="634"/>
      <c r="AF23" s="634"/>
      <c r="AG23" s="634"/>
      <c r="AH23" s="634"/>
      <c r="AI23" s="634"/>
      <c r="AJ23" s="634">
        <v>462888</v>
      </c>
      <c r="AK23" s="634"/>
      <c r="AL23" s="634"/>
      <c r="AM23" s="634"/>
      <c r="AN23" s="634"/>
      <c r="AO23" s="634"/>
      <c r="AP23" s="634"/>
      <c r="AQ23" s="634"/>
      <c r="AR23" s="634"/>
      <c r="AS23" s="634">
        <v>436184</v>
      </c>
      <c r="AT23" s="634"/>
      <c r="AU23" s="634"/>
      <c r="AV23" s="634"/>
      <c r="AW23" s="634"/>
      <c r="AX23" s="634"/>
      <c r="AY23" s="634"/>
      <c r="AZ23" s="634"/>
      <c r="BA23" s="634"/>
      <c r="BB23" s="620">
        <v>440322</v>
      </c>
      <c r="BC23" s="620"/>
      <c r="BD23" s="620"/>
      <c r="BE23" s="620"/>
      <c r="BF23" s="620"/>
      <c r="BG23" s="620"/>
      <c r="BH23" s="620"/>
      <c r="BI23" s="620"/>
      <c r="BJ23" s="620"/>
      <c r="BK23" s="99"/>
    </row>
    <row r="24" spans="2:63" ht="7.5" customHeight="1">
      <c r="B24" s="8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84"/>
      <c r="R24" s="631"/>
      <c r="S24" s="631"/>
      <c r="T24" s="631"/>
      <c r="U24" s="631"/>
      <c r="V24" s="631"/>
      <c r="W24" s="631"/>
      <c r="X24" s="631"/>
      <c r="Y24" s="631"/>
      <c r="Z24" s="631"/>
      <c r="AA24" s="631"/>
      <c r="AB24" s="631"/>
      <c r="AC24" s="631"/>
      <c r="AD24" s="631"/>
      <c r="AE24" s="631"/>
      <c r="AF24" s="631"/>
      <c r="AG24" s="631"/>
      <c r="AH24" s="631"/>
      <c r="AI24" s="631"/>
      <c r="AJ24" s="631"/>
      <c r="AK24" s="631"/>
      <c r="AL24" s="631"/>
      <c r="AM24" s="631"/>
      <c r="AN24" s="631"/>
      <c r="AO24" s="631"/>
      <c r="AP24" s="631"/>
      <c r="AQ24" s="631"/>
      <c r="AR24" s="631"/>
      <c r="AS24" s="631"/>
      <c r="AT24" s="631"/>
      <c r="AU24" s="631"/>
      <c r="AV24" s="631"/>
      <c r="AW24" s="631"/>
      <c r="AX24" s="631"/>
      <c r="AY24" s="631"/>
      <c r="AZ24" s="631"/>
      <c r="BA24" s="631"/>
      <c r="BB24" s="621"/>
      <c r="BC24" s="621"/>
      <c r="BD24" s="621"/>
      <c r="BE24" s="621"/>
      <c r="BF24" s="621"/>
      <c r="BG24" s="621"/>
      <c r="BH24" s="621"/>
      <c r="BI24" s="621"/>
      <c r="BJ24" s="621"/>
      <c r="BK24" s="99"/>
    </row>
    <row r="25" spans="2:63" ht="13.5" customHeight="1">
      <c r="B25" s="81"/>
      <c r="C25" s="560" t="s">
        <v>178</v>
      </c>
      <c r="D25" s="560"/>
      <c r="E25" s="560"/>
      <c r="F25" s="560"/>
      <c r="G25" s="560"/>
      <c r="H25" s="560"/>
      <c r="I25" s="560"/>
      <c r="J25" s="560"/>
      <c r="K25" s="560"/>
      <c r="L25" s="560"/>
      <c r="M25" s="560"/>
      <c r="N25" s="560"/>
      <c r="O25" s="560"/>
      <c r="P25" s="560"/>
      <c r="Q25" s="84"/>
      <c r="R25" s="634">
        <v>542373</v>
      </c>
      <c r="S25" s="634"/>
      <c r="T25" s="634"/>
      <c r="U25" s="634"/>
      <c r="V25" s="634"/>
      <c r="W25" s="634"/>
      <c r="X25" s="634"/>
      <c r="Y25" s="634"/>
      <c r="Z25" s="634"/>
      <c r="AA25" s="634">
        <v>562512</v>
      </c>
      <c r="AB25" s="634"/>
      <c r="AC25" s="634"/>
      <c r="AD25" s="634"/>
      <c r="AE25" s="634"/>
      <c r="AF25" s="634"/>
      <c r="AG25" s="634"/>
      <c r="AH25" s="634"/>
      <c r="AI25" s="634"/>
      <c r="AJ25" s="634">
        <v>666550</v>
      </c>
      <c r="AK25" s="634"/>
      <c r="AL25" s="634"/>
      <c r="AM25" s="634"/>
      <c r="AN25" s="634"/>
      <c r="AO25" s="634"/>
      <c r="AP25" s="634"/>
      <c r="AQ25" s="634"/>
      <c r="AR25" s="634"/>
      <c r="AS25" s="634">
        <v>687688</v>
      </c>
      <c r="AT25" s="634"/>
      <c r="AU25" s="634"/>
      <c r="AV25" s="634"/>
      <c r="AW25" s="634"/>
      <c r="AX25" s="634"/>
      <c r="AY25" s="634"/>
      <c r="AZ25" s="634"/>
      <c r="BA25" s="634"/>
      <c r="BB25" s="620">
        <v>693430</v>
      </c>
      <c r="BC25" s="620"/>
      <c r="BD25" s="620"/>
      <c r="BE25" s="620"/>
      <c r="BF25" s="620"/>
      <c r="BG25" s="620"/>
      <c r="BH25" s="620"/>
      <c r="BI25" s="620"/>
      <c r="BJ25" s="620"/>
      <c r="BK25" s="99"/>
    </row>
    <row r="26" spans="2:63" ht="7.5" customHeight="1">
      <c r="B26" s="8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84"/>
      <c r="R26" s="631"/>
      <c r="S26" s="631"/>
      <c r="T26" s="631"/>
      <c r="U26" s="631"/>
      <c r="V26" s="631"/>
      <c r="W26" s="631"/>
      <c r="X26" s="631"/>
      <c r="Y26" s="631"/>
      <c r="Z26" s="631"/>
      <c r="AA26" s="631"/>
      <c r="AB26" s="631"/>
      <c r="AC26" s="631"/>
      <c r="AD26" s="631"/>
      <c r="AE26" s="631"/>
      <c r="AF26" s="631"/>
      <c r="AG26" s="631"/>
      <c r="AH26" s="631"/>
      <c r="AI26" s="631"/>
      <c r="AJ26" s="631"/>
      <c r="AK26" s="631"/>
      <c r="AL26" s="631"/>
      <c r="AM26" s="631"/>
      <c r="AN26" s="631"/>
      <c r="AO26" s="631"/>
      <c r="AP26" s="631"/>
      <c r="AQ26" s="631"/>
      <c r="AR26" s="631"/>
      <c r="AS26" s="631"/>
      <c r="AT26" s="631"/>
      <c r="AU26" s="631"/>
      <c r="AV26" s="631"/>
      <c r="AW26" s="631"/>
      <c r="AX26" s="631"/>
      <c r="AY26" s="631"/>
      <c r="AZ26" s="631"/>
      <c r="BA26" s="631"/>
      <c r="BB26" s="621"/>
      <c r="BC26" s="621"/>
      <c r="BD26" s="621"/>
      <c r="BE26" s="621"/>
      <c r="BF26" s="621"/>
      <c r="BG26" s="621"/>
      <c r="BH26" s="621"/>
      <c r="BI26" s="621"/>
      <c r="BJ26" s="621"/>
      <c r="BK26" s="99"/>
    </row>
    <row r="27" spans="2:63" ht="13.5" customHeight="1">
      <c r="B27" s="81"/>
      <c r="C27" s="560" t="s">
        <v>177</v>
      </c>
      <c r="D27" s="560"/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84"/>
      <c r="R27" s="634">
        <v>19647947</v>
      </c>
      <c r="S27" s="634"/>
      <c r="T27" s="634"/>
      <c r="U27" s="634"/>
      <c r="V27" s="634"/>
      <c r="W27" s="634"/>
      <c r="X27" s="634"/>
      <c r="Y27" s="634"/>
      <c r="Z27" s="634"/>
      <c r="AA27" s="634">
        <v>16288731</v>
      </c>
      <c r="AB27" s="634"/>
      <c r="AC27" s="634"/>
      <c r="AD27" s="634"/>
      <c r="AE27" s="634"/>
      <c r="AF27" s="634"/>
      <c r="AG27" s="634"/>
      <c r="AH27" s="634"/>
      <c r="AI27" s="634"/>
      <c r="AJ27" s="634">
        <v>14861586</v>
      </c>
      <c r="AK27" s="634"/>
      <c r="AL27" s="634"/>
      <c r="AM27" s="634"/>
      <c r="AN27" s="634"/>
      <c r="AO27" s="634"/>
      <c r="AP27" s="634"/>
      <c r="AQ27" s="634"/>
      <c r="AR27" s="634"/>
      <c r="AS27" s="634">
        <v>13137798</v>
      </c>
      <c r="AT27" s="634"/>
      <c r="AU27" s="634"/>
      <c r="AV27" s="634"/>
      <c r="AW27" s="634"/>
      <c r="AX27" s="634"/>
      <c r="AY27" s="634"/>
      <c r="AZ27" s="634"/>
      <c r="BA27" s="634"/>
      <c r="BB27" s="620">
        <v>15148263</v>
      </c>
      <c r="BC27" s="620"/>
      <c r="BD27" s="620"/>
      <c r="BE27" s="620"/>
      <c r="BF27" s="620"/>
      <c r="BG27" s="620"/>
      <c r="BH27" s="620"/>
      <c r="BI27" s="620"/>
      <c r="BJ27" s="620"/>
      <c r="BK27" s="99"/>
    </row>
    <row r="28" spans="2:63" ht="7.5" customHeight="1">
      <c r="B28" s="8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84"/>
      <c r="R28" s="631"/>
      <c r="S28" s="631"/>
      <c r="T28" s="631"/>
      <c r="U28" s="631"/>
      <c r="V28" s="631"/>
      <c r="W28" s="631"/>
      <c r="X28" s="631"/>
      <c r="Y28" s="631"/>
      <c r="Z28" s="631"/>
      <c r="AA28" s="631"/>
      <c r="AB28" s="631"/>
      <c r="AC28" s="631"/>
      <c r="AD28" s="631"/>
      <c r="AE28" s="631"/>
      <c r="AF28" s="631"/>
      <c r="AG28" s="631"/>
      <c r="AH28" s="631"/>
      <c r="AI28" s="631"/>
      <c r="AJ28" s="631"/>
      <c r="AK28" s="631"/>
      <c r="AL28" s="631"/>
      <c r="AM28" s="631"/>
      <c r="AN28" s="631"/>
      <c r="AO28" s="631"/>
      <c r="AP28" s="631"/>
      <c r="AQ28" s="631"/>
      <c r="AR28" s="631"/>
      <c r="AS28" s="631"/>
      <c r="AT28" s="631"/>
      <c r="AU28" s="631"/>
      <c r="AV28" s="631"/>
      <c r="AW28" s="631"/>
      <c r="AX28" s="631"/>
      <c r="AY28" s="631"/>
      <c r="AZ28" s="631"/>
      <c r="BA28" s="631"/>
      <c r="BB28" s="621"/>
      <c r="BC28" s="621"/>
      <c r="BD28" s="621"/>
      <c r="BE28" s="621"/>
      <c r="BF28" s="621"/>
      <c r="BG28" s="621"/>
      <c r="BH28" s="621"/>
      <c r="BI28" s="621"/>
      <c r="BJ28" s="621"/>
      <c r="BK28" s="99"/>
    </row>
    <row r="29" spans="2:63" ht="13.5" customHeight="1">
      <c r="B29" s="81"/>
      <c r="C29" s="560" t="s">
        <v>176</v>
      </c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0"/>
      <c r="Q29" s="84"/>
      <c r="R29" s="634">
        <v>14950000</v>
      </c>
      <c r="S29" s="634"/>
      <c r="T29" s="634"/>
      <c r="U29" s="634"/>
      <c r="V29" s="634"/>
      <c r="W29" s="634"/>
      <c r="X29" s="634"/>
      <c r="Y29" s="634"/>
      <c r="Z29" s="634"/>
      <c r="AA29" s="634">
        <v>14950000</v>
      </c>
      <c r="AB29" s="634"/>
      <c r="AC29" s="634"/>
      <c r="AD29" s="634"/>
      <c r="AE29" s="634"/>
      <c r="AF29" s="634"/>
      <c r="AG29" s="634"/>
      <c r="AH29" s="634"/>
      <c r="AI29" s="634"/>
      <c r="AJ29" s="634">
        <v>14950000</v>
      </c>
      <c r="AK29" s="634"/>
      <c r="AL29" s="634"/>
      <c r="AM29" s="634"/>
      <c r="AN29" s="634"/>
      <c r="AO29" s="634"/>
      <c r="AP29" s="634"/>
      <c r="AQ29" s="634"/>
      <c r="AR29" s="634"/>
      <c r="AS29" s="634">
        <v>14950000</v>
      </c>
      <c r="AT29" s="634"/>
      <c r="AU29" s="634"/>
      <c r="AV29" s="634"/>
      <c r="AW29" s="634"/>
      <c r="AX29" s="634"/>
      <c r="AY29" s="634"/>
      <c r="AZ29" s="634"/>
      <c r="BA29" s="634"/>
      <c r="BB29" s="620">
        <v>14950000</v>
      </c>
      <c r="BC29" s="620"/>
      <c r="BD29" s="620"/>
      <c r="BE29" s="620"/>
      <c r="BF29" s="620"/>
      <c r="BG29" s="620"/>
      <c r="BH29" s="620"/>
      <c r="BI29" s="620"/>
      <c r="BJ29" s="620"/>
      <c r="BK29" s="99"/>
    </row>
    <row r="30" spans="2:63" ht="7.5" customHeight="1">
      <c r="B30" s="8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84"/>
      <c r="R30" s="631"/>
      <c r="S30" s="631"/>
      <c r="T30" s="631"/>
      <c r="U30" s="631"/>
      <c r="V30" s="631"/>
      <c r="W30" s="631"/>
      <c r="X30" s="631"/>
      <c r="Y30" s="631"/>
      <c r="Z30" s="631"/>
      <c r="AA30" s="631"/>
      <c r="AB30" s="631"/>
      <c r="AC30" s="631"/>
      <c r="AD30" s="631"/>
      <c r="AE30" s="631"/>
      <c r="AF30" s="631"/>
      <c r="AG30" s="631"/>
      <c r="AH30" s="631"/>
      <c r="AI30" s="631"/>
      <c r="AJ30" s="631"/>
      <c r="AK30" s="631"/>
      <c r="AL30" s="631"/>
      <c r="AM30" s="631"/>
      <c r="AN30" s="631"/>
      <c r="AO30" s="631"/>
      <c r="AP30" s="631"/>
      <c r="AQ30" s="631"/>
      <c r="AR30" s="631"/>
      <c r="AS30" s="631"/>
      <c r="AT30" s="631"/>
      <c r="AU30" s="631"/>
      <c r="AV30" s="631"/>
      <c r="AW30" s="631"/>
      <c r="AX30" s="631"/>
      <c r="AY30" s="631"/>
      <c r="AZ30" s="631"/>
      <c r="BA30" s="631"/>
      <c r="BB30" s="621"/>
      <c r="BC30" s="621"/>
      <c r="BD30" s="621"/>
      <c r="BE30" s="621"/>
      <c r="BF30" s="621"/>
      <c r="BG30" s="621"/>
      <c r="BH30" s="621"/>
      <c r="BI30" s="621"/>
      <c r="BJ30" s="621"/>
    </row>
    <row r="31" spans="2:63" ht="13.5" customHeight="1">
      <c r="B31" s="81"/>
      <c r="C31" s="560" t="s">
        <v>175</v>
      </c>
      <c r="D31" s="560"/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0"/>
      <c r="P31" s="560"/>
      <c r="Q31" s="84"/>
      <c r="R31" s="634">
        <v>100000</v>
      </c>
      <c r="S31" s="634"/>
      <c r="T31" s="634"/>
      <c r="U31" s="634"/>
      <c r="V31" s="634"/>
      <c r="W31" s="634"/>
      <c r="X31" s="634"/>
      <c r="Y31" s="634"/>
      <c r="Z31" s="634"/>
      <c r="AA31" s="634">
        <v>100000</v>
      </c>
      <c r="AB31" s="634"/>
      <c r="AC31" s="634"/>
      <c r="AD31" s="634"/>
      <c r="AE31" s="634"/>
      <c r="AF31" s="634"/>
      <c r="AG31" s="634"/>
      <c r="AH31" s="634"/>
      <c r="AI31" s="634"/>
      <c r="AJ31" s="634">
        <v>100000</v>
      </c>
      <c r="AK31" s="634"/>
      <c r="AL31" s="634"/>
      <c r="AM31" s="634"/>
      <c r="AN31" s="634"/>
      <c r="AO31" s="634"/>
      <c r="AP31" s="634"/>
      <c r="AQ31" s="634"/>
      <c r="AR31" s="634"/>
      <c r="AS31" s="634">
        <v>100000</v>
      </c>
      <c r="AT31" s="634"/>
      <c r="AU31" s="634"/>
      <c r="AV31" s="634"/>
      <c r="AW31" s="634"/>
      <c r="AX31" s="634"/>
      <c r="AY31" s="634"/>
      <c r="AZ31" s="634"/>
      <c r="BA31" s="634"/>
      <c r="BB31" s="620">
        <v>100000</v>
      </c>
      <c r="BC31" s="620"/>
      <c r="BD31" s="620"/>
      <c r="BE31" s="620"/>
      <c r="BF31" s="620"/>
      <c r="BG31" s="620"/>
      <c r="BH31" s="620"/>
      <c r="BI31" s="620"/>
      <c r="BJ31" s="620"/>
      <c r="BK31" s="99"/>
    </row>
    <row r="32" spans="2:63" ht="7.5" customHeight="1">
      <c r="B32" s="8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84"/>
      <c r="R32" s="631"/>
      <c r="S32" s="631"/>
      <c r="T32" s="631"/>
      <c r="U32" s="631"/>
      <c r="V32" s="631"/>
      <c r="W32" s="631"/>
      <c r="X32" s="631"/>
      <c r="Y32" s="631"/>
      <c r="Z32" s="631"/>
      <c r="AA32" s="631"/>
      <c r="AB32" s="631"/>
      <c r="AC32" s="631"/>
      <c r="AD32" s="631"/>
      <c r="AE32" s="631"/>
      <c r="AF32" s="631"/>
      <c r="AG32" s="631"/>
      <c r="AH32" s="631"/>
      <c r="AI32" s="631"/>
      <c r="AJ32" s="631"/>
      <c r="AK32" s="631"/>
      <c r="AL32" s="631"/>
      <c r="AM32" s="631"/>
      <c r="AN32" s="631"/>
      <c r="AO32" s="631"/>
      <c r="AP32" s="631"/>
      <c r="AQ32" s="631"/>
      <c r="AR32" s="631"/>
      <c r="AS32" s="631"/>
      <c r="AT32" s="631"/>
      <c r="AU32" s="631"/>
      <c r="AV32" s="631"/>
      <c r="AW32" s="631"/>
      <c r="AX32" s="631"/>
      <c r="AY32" s="631"/>
      <c r="AZ32" s="631"/>
      <c r="BA32" s="631"/>
      <c r="BB32" s="621"/>
      <c r="BC32" s="621"/>
      <c r="BD32" s="621"/>
      <c r="BE32" s="621"/>
      <c r="BF32" s="621"/>
      <c r="BG32" s="621"/>
      <c r="BH32" s="621"/>
      <c r="BI32" s="621"/>
      <c r="BJ32" s="621"/>
      <c r="BK32" s="99"/>
    </row>
    <row r="33" spans="2:63" ht="13.5" customHeight="1">
      <c r="B33" s="81"/>
      <c r="C33" s="560" t="s">
        <v>174</v>
      </c>
      <c r="D33" s="560"/>
      <c r="E33" s="560"/>
      <c r="F33" s="560"/>
      <c r="G33" s="560"/>
      <c r="H33" s="560"/>
      <c r="I33" s="560"/>
      <c r="J33" s="560"/>
      <c r="K33" s="560"/>
      <c r="L33" s="560"/>
      <c r="M33" s="560"/>
      <c r="N33" s="560"/>
      <c r="O33" s="560"/>
      <c r="P33" s="560"/>
      <c r="Q33" s="84"/>
      <c r="R33" s="634">
        <v>0</v>
      </c>
      <c r="S33" s="634"/>
      <c r="T33" s="634"/>
      <c r="U33" s="634"/>
      <c r="V33" s="634"/>
      <c r="W33" s="634"/>
      <c r="X33" s="634"/>
      <c r="Y33" s="634"/>
      <c r="Z33" s="634"/>
      <c r="AA33" s="634">
        <v>0</v>
      </c>
      <c r="AB33" s="634"/>
      <c r="AC33" s="634"/>
      <c r="AD33" s="634"/>
      <c r="AE33" s="634"/>
      <c r="AF33" s="634"/>
      <c r="AG33" s="634"/>
      <c r="AH33" s="634"/>
      <c r="AI33" s="634"/>
      <c r="AJ33" s="634">
        <v>500147</v>
      </c>
      <c r="AK33" s="634"/>
      <c r="AL33" s="634"/>
      <c r="AM33" s="634"/>
      <c r="AN33" s="634"/>
      <c r="AO33" s="634"/>
      <c r="AP33" s="634"/>
      <c r="AQ33" s="634"/>
      <c r="AR33" s="634"/>
      <c r="AS33" s="634">
        <v>700712</v>
      </c>
      <c r="AT33" s="634"/>
      <c r="AU33" s="634"/>
      <c r="AV33" s="634"/>
      <c r="AW33" s="634"/>
      <c r="AX33" s="634"/>
      <c r="AY33" s="634"/>
      <c r="AZ33" s="634"/>
      <c r="BA33" s="634"/>
      <c r="BB33" s="620">
        <v>901250</v>
      </c>
      <c r="BC33" s="620"/>
      <c r="BD33" s="620"/>
      <c r="BE33" s="620"/>
      <c r="BF33" s="620"/>
      <c r="BG33" s="620"/>
      <c r="BH33" s="620"/>
      <c r="BI33" s="620"/>
      <c r="BJ33" s="620"/>
      <c r="BK33" s="99"/>
    </row>
    <row r="34" spans="2:63" ht="7.5" customHeight="1">
      <c r="B34" s="8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84"/>
      <c r="R34" s="631"/>
      <c r="S34" s="631"/>
      <c r="T34" s="631"/>
      <c r="U34" s="631"/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631"/>
      <c r="AI34" s="631"/>
      <c r="AJ34" s="631"/>
      <c r="AK34" s="631"/>
      <c r="AL34" s="631"/>
      <c r="AM34" s="631"/>
      <c r="AN34" s="631"/>
      <c r="AO34" s="631"/>
      <c r="AP34" s="631"/>
      <c r="AQ34" s="631"/>
      <c r="AR34" s="631"/>
      <c r="AS34" s="631"/>
      <c r="AT34" s="631"/>
      <c r="AU34" s="631"/>
      <c r="AV34" s="631"/>
      <c r="AW34" s="631"/>
      <c r="AX34" s="631"/>
      <c r="AY34" s="631"/>
      <c r="AZ34" s="631"/>
      <c r="BA34" s="631"/>
      <c r="BB34" s="621"/>
      <c r="BC34" s="621"/>
      <c r="BD34" s="621"/>
      <c r="BE34" s="621"/>
      <c r="BF34" s="621"/>
      <c r="BG34" s="621"/>
      <c r="BH34" s="621"/>
      <c r="BI34" s="621"/>
      <c r="BJ34" s="621"/>
      <c r="BK34" s="99"/>
    </row>
    <row r="35" spans="2:63" ht="13.5" customHeight="1">
      <c r="B35" s="81"/>
      <c r="C35" s="560" t="s">
        <v>173</v>
      </c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84"/>
      <c r="R35" s="634">
        <f>3552101+8660-499006</f>
        <v>3061755</v>
      </c>
      <c r="S35" s="634"/>
      <c r="T35" s="634"/>
      <c r="U35" s="634"/>
      <c r="V35" s="634"/>
      <c r="W35" s="634"/>
      <c r="X35" s="634"/>
      <c r="Y35" s="634"/>
      <c r="Z35" s="634"/>
      <c r="AA35" s="634">
        <v>2170812</v>
      </c>
      <c r="AB35" s="634"/>
      <c r="AC35" s="634"/>
      <c r="AD35" s="634"/>
      <c r="AE35" s="634"/>
      <c r="AF35" s="634"/>
      <c r="AG35" s="634"/>
      <c r="AH35" s="634"/>
      <c r="AI35" s="634"/>
      <c r="AJ35" s="634">
        <v>559112</v>
      </c>
      <c r="AK35" s="634"/>
      <c r="AL35" s="634"/>
      <c r="AM35" s="634"/>
      <c r="AN35" s="634"/>
      <c r="AO35" s="634"/>
      <c r="AP35" s="634"/>
      <c r="AQ35" s="634"/>
      <c r="AR35" s="634"/>
      <c r="AS35" s="634">
        <v>1039097</v>
      </c>
      <c r="AT35" s="634"/>
      <c r="AU35" s="634"/>
      <c r="AV35" s="634"/>
      <c r="AW35" s="634"/>
      <c r="AX35" s="634"/>
      <c r="AY35" s="634"/>
      <c r="AZ35" s="634"/>
      <c r="BA35" s="634"/>
      <c r="BB35" s="620">
        <v>934286</v>
      </c>
      <c r="BC35" s="620"/>
      <c r="BD35" s="620"/>
      <c r="BE35" s="620"/>
      <c r="BF35" s="620"/>
      <c r="BG35" s="620"/>
      <c r="BH35" s="620"/>
      <c r="BI35" s="620"/>
      <c r="BJ35" s="620"/>
      <c r="BK35" s="99"/>
    </row>
    <row r="36" spans="2:63" ht="7.5" customHeight="1">
      <c r="B36" s="8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84"/>
      <c r="R36" s="631"/>
      <c r="S36" s="631"/>
      <c r="T36" s="631"/>
      <c r="U36" s="631"/>
      <c r="V36" s="631"/>
      <c r="W36" s="631"/>
      <c r="X36" s="631"/>
      <c r="Y36" s="631"/>
      <c r="Z36" s="631"/>
      <c r="AA36" s="631"/>
      <c r="AB36" s="631"/>
      <c r="AC36" s="631"/>
      <c r="AD36" s="631"/>
      <c r="AE36" s="631"/>
      <c r="AF36" s="631"/>
      <c r="AG36" s="631"/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631"/>
      <c r="AS36" s="631"/>
      <c r="AT36" s="631"/>
      <c r="AU36" s="631"/>
      <c r="AV36" s="631"/>
      <c r="AW36" s="631"/>
      <c r="AX36" s="631"/>
      <c r="AY36" s="631"/>
      <c r="AZ36" s="631"/>
      <c r="BA36" s="631"/>
      <c r="BB36" s="621"/>
      <c r="BC36" s="621"/>
      <c r="BD36" s="621"/>
      <c r="BE36" s="621"/>
      <c r="BF36" s="621"/>
      <c r="BG36" s="621"/>
      <c r="BH36" s="621"/>
      <c r="BI36" s="621"/>
      <c r="BJ36" s="621"/>
      <c r="BK36" s="99"/>
    </row>
    <row r="37" spans="2:63" ht="13.5" customHeight="1">
      <c r="B37" s="81"/>
      <c r="C37" s="641" t="s">
        <v>172</v>
      </c>
      <c r="D37" s="642"/>
      <c r="E37" s="642"/>
      <c r="F37" s="642"/>
      <c r="G37" s="642"/>
      <c r="H37" s="642"/>
      <c r="I37" s="642"/>
      <c r="J37" s="642"/>
      <c r="K37" s="642"/>
      <c r="L37" s="642"/>
      <c r="M37" s="642"/>
      <c r="N37" s="642"/>
      <c r="O37" s="642"/>
      <c r="P37" s="642"/>
      <c r="Q37" s="84"/>
      <c r="R37" s="648">
        <f>469764+715-293301</f>
        <v>177178</v>
      </c>
      <c r="S37" s="634"/>
      <c r="T37" s="634"/>
      <c r="U37" s="634"/>
      <c r="V37" s="634"/>
      <c r="W37" s="634"/>
      <c r="X37" s="634"/>
      <c r="Y37" s="634"/>
      <c r="Z37" s="634"/>
      <c r="AA37" s="634">
        <v>14249</v>
      </c>
      <c r="AB37" s="634"/>
      <c r="AC37" s="634"/>
      <c r="AD37" s="634"/>
      <c r="AE37" s="634"/>
      <c r="AF37" s="634"/>
      <c r="AG37" s="634"/>
      <c r="AH37" s="634"/>
      <c r="AI37" s="634"/>
      <c r="AJ37" s="636">
        <v>0</v>
      </c>
      <c r="AK37" s="636"/>
      <c r="AL37" s="636"/>
      <c r="AM37" s="636"/>
      <c r="AN37" s="636"/>
      <c r="AO37" s="636"/>
      <c r="AP37" s="636"/>
      <c r="AQ37" s="636"/>
      <c r="AR37" s="636"/>
      <c r="AS37" s="638">
        <v>0</v>
      </c>
      <c r="AT37" s="638"/>
      <c r="AU37" s="638"/>
      <c r="AV37" s="638"/>
      <c r="AW37" s="638"/>
      <c r="AX37" s="638"/>
      <c r="AY37" s="638"/>
      <c r="AZ37" s="638"/>
      <c r="BA37" s="638"/>
      <c r="BB37" s="643">
        <v>0</v>
      </c>
      <c r="BC37" s="643"/>
      <c r="BD37" s="643"/>
      <c r="BE37" s="643"/>
      <c r="BF37" s="643"/>
      <c r="BG37" s="643"/>
      <c r="BH37" s="643"/>
      <c r="BI37" s="643"/>
      <c r="BJ37" s="643"/>
      <c r="BK37" s="99"/>
    </row>
    <row r="38" spans="2:63" ht="13.5" customHeight="1">
      <c r="B38" s="81"/>
      <c r="C38" s="642"/>
      <c r="D38" s="642"/>
      <c r="E38" s="642"/>
      <c r="F38" s="642"/>
      <c r="G38" s="642"/>
      <c r="H38" s="642"/>
      <c r="I38" s="642"/>
      <c r="J38" s="642"/>
      <c r="K38" s="642"/>
      <c r="L38" s="642"/>
      <c r="M38" s="642"/>
      <c r="N38" s="642"/>
      <c r="O38" s="642"/>
      <c r="P38" s="642"/>
      <c r="Q38" s="84"/>
      <c r="R38" s="649"/>
      <c r="S38" s="640"/>
      <c r="T38" s="640"/>
      <c r="U38" s="640"/>
      <c r="V38" s="640"/>
      <c r="W38" s="640"/>
      <c r="X38" s="640"/>
      <c r="Y38" s="640"/>
      <c r="Z38" s="640"/>
      <c r="AA38" s="640"/>
      <c r="AB38" s="640"/>
      <c r="AC38" s="640"/>
      <c r="AD38" s="640"/>
      <c r="AE38" s="640"/>
      <c r="AF38" s="640"/>
      <c r="AG38" s="640"/>
      <c r="AH38" s="640"/>
      <c r="AI38" s="640"/>
      <c r="AJ38" s="637"/>
      <c r="AK38" s="637"/>
      <c r="AL38" s="637"/>
      <c r="AM38" s="637"/>
      <c r="AN38" s="637"/>
      <c r="AO38" s="637"/>
      <c r="AP38" s="637"/>
      <c r="AQ38" s="637"/>
      <c r="AR38" s="637"/>
      <c r="AS38" s="639"/>
      <c r="AT38" s="639"/>
      <c r="AU38" s="639"/>
      <c r="AV38" s="639"/>
      <c r="AW38" s="639"/>
      <c r="AX38" s="639"/>
      <c r="AY38" s="639"/>
      <c r="AZ38" s="639"/>
      <c r="BA38" s="639"/>
      <c r="BB38" s="644"/>
      <c r="BC38" s="644"/>
      <c r="BD38" s="644"/>
      <c r="BE38" s="644"/>
      <c r="BF38" s="644"/>
      <c r="BG38" s="644"/>
      <c r="BH38" s="644"/>
      <c r="BI38" s="644"/>
      <c r="BJ38" s="644"/>
      <c r="BK38" s="12"/>
    </row>
    <row r="39" spans="2:63" ht="7.5" customHeight="1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7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3"/>
      <c r="AT39" s="96"/>
      <c r="AU39" s="96"/>
      <c r="AV39" s="96"/>
      <c r="AW39" s="96"/>
      <c r="AX39" s="96"/>
      <c r="AY39" s="96"/>
      <c r="AZ39" s="96"/>
      <c r="BA39" s="96"/>
      <c r="BB39" s="93"/>
      <c r="BC39" s="96"/>
      <c r="BD39" s="96"/>
      <c r="BE39" s="96"/>
      <c r="BF39" s="96"/>
      <c r="BG39" s="96"/>
      <c r="BH39" s="96"/>
      <c r="BI39" s="96"/>
      <c r="BJ39" s="96"/>
      <c r="BK39" s="100"/>
    </row>
    <row r="40" spans="2:63">
      <c r="C40" s="645" t="s">
        <v>19</v>
      </c>
      <c r="D40" s="645"/>
      <c r="E40" s="164" t="s">
        <v>50</v>
      </c>
      <c r="F40" s="646">
        <v>-1</v>
      </c>
      <c r="G40" s="646"/>
      <c r="H40" s="4" t="s">
        <v>685</v>
      </c>
      <c r="BK40" s="6"/>
    </row>
    <row r="41" spans="2:63">
      <c r="C41" s="170"/>
      <c r="D41" s="170"/>
      <c r="E41" s="164"/>
      <c r="F41" s="646">
        <v>-2</v>
      </c>
      <c r="G41" s="646"/>
      <c r="H41" s="4" t="s">
        <v>171</v>
      </c>
      <c r="BK41" s="6"/>
    </row>
    <row r="42" spans="2:63">
      <c r="F42" s="647">
        <v>-3</v>
      </c>
      <c r="G42" s="647"/>
      <c r="H42" s="4" t="s">
        <v>170</v>
      </c>
      <c r="BK42" s="6"/>
    </row>
    <row r="43" spans="2:63">
      <c r="B43" s="551" t="s">
        <v>1</v>
      </c>
      <c r="C43" s="551"/>
      <c r="D43" s="551"/>
      <c r="E43" s="164" t="s">
        <v>50</v>
      </c>
      <c r="F43" s="4" t="s">
        <v>169</v>
      </c>
    </row>
    <row r="46" spans="2:63" s="185" customFormat="1" ht="15">
      <c r="B46" s="574" t="s">
        <v>700</v>
      </c>
      <c r="C46" s="574"/>
      <c r="D46" s="574"/>
      <c r="E46" s="574"/>
      <c r="F46" s="574"/>
      <c r="G46" s="574"/>
      <c r="H46" s="574"/>
      <c r="I46" s="574"/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4"/>
      <c r="Z46" s="574"/>
      <c r="AA46" s="574"/>
      <c r="AB46" s="574"/>
      <c r="AC46" s="574"/>
      <c r="AD46" s="574"/>
      <c r="AE46" s="574"/>
      <c r="AF46" s="574"/>
      <c r="AG46" s="574"/>
      <c r="AH46" s="574"/>
      <c r="AI46" s="574"/>
      <c r="AJ46" s="574"/>
      <c r="AK46" s="574"/>
      <c r="AL46" s="574"/>
      <c r="AM46" s="574"/>
      <c r="AN46" s="574"/>
      <c r="AO46" s="574"/>
      <c r="AP46" s="574"/>
      <c r="AQ46" s="574"/>
      <c r="AR46" s="574"/>
      <c r="AS46" s="574"/>
      <c r="AT46" s="574"/>
      <c r="AU46" s="574"/>
      <c r="AV46" s="574"/>
      <c r="AW46" s="574"/>
      <c r="AX46" s="574"/>
      <c r="AY46" s="574"/>
      <c r="AZ46" s="574"/>
      <c r="BA46" s="574"/>
      <c r="BB46" s="574"/>
      <c r="BC46" s="574"/>
      <c r="BD46" s="574"/>
      <c r="BE46" s="574"/>
      <c r="BF46" s="574"/>
      <c r="BG46" s="574"/>
      <c r="BH46" s="574"/>
      <c r="BI46" s="574"/>
      <c r="BJ46" s="574"/>
      <c r="BK46" s="253"/>
    </row>
  </sheetData>
  <mergeCells count="164">
    <mergeCell ref="BA1:BK2"/>
    <mergeCell ref="R24:Z24"/>
    <mergeCell ref="R25:Z25"/>
    <mergeCell ref="R26:Z26"/>
    <mergeCell ref="R27:Z27"/>
    <mergeCell ref="R21:Z21"/>
    <mergeCell ref="R22:Z22"/>
    <mergeCell ref="AA17:AI17"/>
    <mergeCell ref="AA18:AI18"/>
    <mergeCell ref="AA19:AI19"/>
    <mergeCell ref="AJ23:AR23"/>
    <mergeCell ref="AJ24:AR24"/>
    <mergeCell ref="AJ25:AR25"/>
    <mergeCell ref="AJ26:AR26"/>
    <mergeCell ref="AJ27:AR27"/>
    <mergeCell ref="BB15:BJ15"/>
    <mergeCell ref="R11:Z11"/>
    <mergeCell ref="R12:Z12"/>
    <mergeCell ref="BB22:BJ22"/>
    <mergeCell ref="BB23:BJ23"/>
    <mergeCell ref="BB25:BJ25"/>
    <mergeCell ref="BB26:BJ26"/>
    <mergeCell ref="BB24:BJ24"/>
    <mergeCell ref="R13:Z13"/>
    <mergeCell ref="R29:Z29"/>
    <mergeCell ref="R30:Z30"/>
    <mergeCell ref="R31:Z31"/>
    <mergeCell ref="R32:Z32"/>
    <mergeCell ref="R33:Z33"/>
    <mergeCell ref="R34:Z34"/>
    <mergeCell ref="AA30:AI30"/>
    <mergeCell ref="AA31:AI31"/>
    <mergeCell ref="AA36:AI36"/>
    <mergeCell ref="AA33:AI33"/>
    <mergeCell ref="AA34:AI34"/>
    <mergeCell ref="AA29:AI29"/>
    <mergeCell ref="BB37:BJ38"/>
    <mergeCell ref="B5:BJ5"/>
    <mergeCell ref="B46:BJ46"/>
    <mergeCell ref="C40:D40"/>
    <mergeCell ref="F40:G40"/>
    <mergeCell ref="F41:G41"/>
    <mergeCell ref="F42:G42"/>
    <mergeCell ref="R35:Z35"/>
    <mergeCell ref="R36:Z36"/>
    <mergeCell ref="R37:Z38"/>
    <mergeCell ref="AA20:AI20"/>
    <mergeCell ref="R28:Z28"/>
    <mergeCell ref="R17:Z17"/>
    <mergeCell ref="R18:Z18"/>
    <mergeCell ref="R19:Z19"/>
    <mergeCell ref="R20:Z20"/>
    <mergeCell ref="R23:Z23"/>
    <mergeCell ref="AA23:AI23"/>
    <mergeCell ref="AA24:AI24"/>
    <mergeCell ref="AA25:AI25"/>
    <mergeCell ref="AA26:AI26"/>
    <mergeCell ref="AA27:AI27"/>
    <mergeCell ref="AA28:AI28"/>
    <mergeCell ref="AA32:AI32"/>
    <mergeCell ref="AA13:AI13"/>
    <mergeCell ref="AA14:AI14"/>
    <mergeCell ref="AA15:AI15"/>
    <mergeCell ref="AA16:AI16"/>
    <mergeCell ref="AJ16:AR16"/>
    <mergeCell ref="AJ12:AR12"/>
    <mergeCell ref="AJ11:AR11"/>
    <mergeCell ref="AJ13:AR13"/>
    <mergeCell ref="AJ14:AR14"/>
    <mergeCell ref="BB21:BJ21"/>
    <mergeCell ref="BB16:BJ16"/>
    <mergeCell ref="AJ32:AR32"/>
    <mergeCell ref="AJ33:AR33"/>
    <mergeCell ref="AJ17:AR17"/>
    <mergeCell ref="AJ18:AR18"/>
    <mergeCell ref="AJ19:AR19"/>
    <mergeCell ref="AJ20:AR20"/>
    <mergeCell ref="AJ21:AR21"/>
    <mergeCell ref="AJ22:AR22"/>
    <mergeCell ref="AS21:BA21"/>
    <mergeCell ref="AS22:BA22"/>
    <mergeCell ref="AS23:BA23"/>
    <mergeCell ref="AS24:BA24"/>
    <mergeCell ref="AS25:BA25"/>
    <mergeCell ref="AS26:BA26"/>
    <mergeCell ref="BB20:BJ20"/>
    <mergeCell ref="BB19:BJ19"/>
    <mergeCell ref="B43:D43"/>
    <mergeCell ref="C37:P38"/>
    <mergeCell ref="C35:P35"/>
    <mergeCell ref="C23:P23"/>
    <mergeCell ref="C25:P25"/>
    <mergeCell ref="C27:P27"/>
    <mergeCell ref="C29:P29"/>
    <mergeCell ref="C31:P31"/>
    <mergeCell ref="C33:P33"/>
    <mergeCell ref="BB34:BJ34"/>
    <mergeCell ref="BB35:BJ35"/>
    <mergeCell ref="BB36:BJ36"/>
    <mergeCell ref="BB27:BJ27"/>
    <mergeCell ref="BB28:BJ28"/>
    <mergeCell ref="BB29:BJ29"/>
    <mergeCell ref="BB30:BJ30"/>
    <mergeCell ref="AS36:BA36"/>
    <mergeCell ref="BB31:BJ31"/>
    <mergeCell ref="BB32:BJ32"/>
    <mergeCell ref="AS35:BA35"/>
    <mergeCell ref="AS34:BA34"/>
    <mergeCell ref="AS27:BA27"/>
    <mergeCell ref="AS28:BA28"/>
    <mergeCell ref="AS29:BA29"/>
    <mergeCell ref="AS30:BA30"/>
    <mergeCell ref="AS31:BA31"/>
    <mergeCell ref="BB33:BJ33"/>
    <mergeCell ref="AS32:BA32"/>
    <mergeCell ref="AS33:BA33"/>
    <mergeCell ref="A1:N2"/>
    <mergeCell ref="AJ37:AR38"/>
    <mergeCell ref="AS37:BA38"/>
    <mergeCell ref="AJ36:AR36"/>
    <mergeCell ref="B7:Q8"/>
    <mergeCell ref="R7:Z8"/>
    <mergeCell ref="C21:P21"/>
    <mergeCell ref="AA21:AI21"/>
    <mergeCell ref="AA22:AI22"/>
    <mergeCell ref="AA35:AI35"/>
    <mergeCell ref="AJ35:AR35"/>
    <mergeCell ref="AJ34:AR34"/>
    <mergeCell ref="AJ29:AR29"/>
    <mergeCell ref="AJ30:AR30"/>
    <mergeCell ref="AJ31:AR31"/>
    <mergeCell ref="AA37:AI38"/>
    <mergeCell ref="AJ28:AR28"/>
    <mergeCell ref="AS17:BA17"/>
    <mergeCell ref="C19:P19"/>
    <mergeCell ref="AS19:BA19"/>
    <mergeCell ref="AS20:BA20"/>
    <mergeCell ref="AS15:BA15"/>
    <mergeCell ref="AS16:BA16"/>
    <mergeCell ref="R14:Z14"/>
    <mergeCell ref="BB13:BJ13"/>
    <mergeCell ref="BB14:BJ14"/>
    <mergeCell ref="BB17:BJ17"/>
    <mergeCell ref="BB18:BJ18"/>
    <mergeCell ref="C13:P13"/>
    <mergeCell ref="C15:P15"/>
    <mergeCell ref="BB7:BJ8"/>
    <mergeCell ref="AS7:BA8"/>
    <mergeCell ref="AJ7:AR8"/>
    <mergeCell ref="AA7:AI8"/>
    <mergeCell ref="BB11:BJ11"/>
    <mergeCell ref="BB12:BJ12"/>
    <mergeCell ref="C11:P11"/>
    <mergeCell ref="C17:P17"/>
    <mergeCell ref="AS18:BA18"/>
    <mergeCell ref="AS11:BA11"/>
    <mergeCell ref="AS12:BA12"/>
    <mergeCell ref="AS13:BA13"/>
    <mergeCell ref="AS14:BA14"/>
    <mergeCell ref="R15:Z15"/>
    <mergeCell ref="R16:Z16"/>
    <mergeCell ref="AJ15:AR15"/>
    <mergeCell ref="AA11:AI11"/>
    <mergeCell ref="AA12:AI12"/>
  </mergeCells>
  <phoneticPr fontId="24"/>
  <printOptions horizontalCentered="1"/>
  <pageMargins left="0.39370078740157483" right="0.47244094488188981" top="0.31496062992125984" bottom="0.39370078740157483" header="0" footer="0"/>
  <pageSetup paperSize="9"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G45"/>
  <sheetViews>
    <sheetView view="pageBreakPreview" zoomScaleNormal="100" zoomScaleSheetLayoutView="100" workbookViewId="0">
      <selection sqref="A1:P2"/>
    </sheetView>
  </sheetViews>
  <sheetFormatPr defaultRowHeight="13.5"/>
  <cols>
    <col min="1" max="63" width="1.625" customWidth="1"/>
    <col min="64" max="64" width="9" customWidth="1"/>
  </cols>
  <sheetData>
    <row r="1" spans="1:111" ht="11.1" customHeight="1">
      <c r="A1" s="505"/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AW1" s="498">
        <v>149</v>
      </c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184"/>
      <c r="BM1" s="184"/>
    </row>
    <row r="2" spans="1:111" ht="9" customHeight="1">
      <c r="A2" s="506"/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AW2" s="498"/>
      <c r="AX2" s="498"/>
      <c r="AY2" s="498"/>
      <c r="AZ2" s="498"/>
      <c r="BA2" s="498"/>
      <c r="BB2" s="498"/>
      <c r="BC2" s="498"/>
      <c r="BD2" s="498"/>
      <c r="BE2" s="498"/>
      <c r="BF2" s="498"/>
      <c r="BG2" s="498"/>
      <c r="BH2" s="498"/>
      <c r="BI2" s="498"/>
      <c r="BJ2" s="498"/>
      <c r="BK2" s="498"/>
      <c r="BL2" s="184"/>
      <c r="BM2" s="184"/>
    </row>
    <row r="3" spans="1:111"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</row>
    <row r="4" spans="1:111"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</row>
    <row r="5" spans="1:111" s="185" customFormat="1" ht="15" customHeight="1">
      <c r="B5" s="574" t="s">
        <v>697</v>
      </c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  <c r="AH5" s="574"/>
      <c r="AI5" s="574"/>
      <c r="AJ5" s="574"/>
      <c r="AK5" s="574"/>
      <c r="AL5" s="574"/>
      <c r="AM5" s="574"/>
      <c r="AN5" s="574"/>
      <c r="AO5" s="574"/>
      <c r="AP5" s="574"/>
      <c r="AQ5" s="574"/>
      <c r="AR5" s="574"/>
      <c r="AS5" s="574"/>
      <c r="AT5" s="574"/>
      <c r="AU5" s="574"/>
      <c r="AV5" s="574"/>
      <c r="AW5" s="574"/>
      <c r="AX5" s="574"/>
      <c r="AY5" s="574"/>
      <c r="AZ5" s="574"/>
      <c r="BA5" s="574"/>
      <c r="BB5" s="574"/>
      <c r="BC5" s="574"/>
      <c r="BD5" s="574"/>
      <c r="BE5" s="574"/>
      <c r="BF5" s="574"/>
      <c r="BG5" s="574"/>
      <c r="BH5" s="574"/>
      <c r="BI5" s="574"/>
      <c r="BJ5" s="574"/>
      <c r="BK5" s="254"/>
    </row>
    <row r="6" spans="1:111" s="106" customFormat="1" ht="12.95" customHeight="1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</row>
    <row r="7" spans="1:111" ht="18" customHeight="1">
      <c r="B7" s="564" t="s">
        <v>201</v>
      </c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5"/>
      <c r="R7" s="569" t="s">
        <v>149</v>
      </c>
      <c r="S7" s="625"/>
      <c r="T7" s="625"/>
      <c r="U7" s="625"/>
      <c r="V7" s="625"/>
      <c r="W7" s="625"/>
      <c r="X7" s="625"/>
      <c r="Y7" s="625"/>
      <c r="Z7" s="570"/>
      <c r="AA7" s="569" t="s">
        <v>79</v>
      </c>
      <c r="AB7" s="625"/>
      <c r="AC7" s="625"/>
      <c r="AD7" s="625"/>
      <c r="AE7" s="625"/>
      <c r="AF7" s="625"/>
      <c r="AG7" s="625"/>
      <c r="AH7" s="625"/>
      <c r="AI7" s="570"/>
      <c r="AJ7" s="569" t="s">
        <v>78</v>
      </c>
      <c r="AK7" s="625"/>
      <c r="AL7" s="625"/>
      <c r="AM7" s="625"/>
      <c r="AN7" s="625"/>
      <c r="AO7" s="625"/>
      <c r="AP7" s="625"/>
      <c r="AQ7" s="625"/>
      <c r="AR7" s="570"/>
      <c r="AS7" s="569" t="s">
        <v>77</v>
      </c>
      <c r="AT7" s="625"/>
      <c r="AU7" s="625"/>
      <c r="AV7" s="625"/>
      <c r="AW7" s="625"/>
      <c r="AX7" s="625"/>
      <c r="AY7" s="625"/>
      <c r="AZ7" s="625"/>
      <c r="BA7" s="570"/>
      <c r="BB7" s="572" t="s">
        <v>76</v>
      </c>
      <c r="BC7" s="622"/>
      <c r="BD7" s="622"/>
      <c r="BE7" s="622"/>
      <c r="BF7" s="622"/>
      <c r="BG7" s="622"/>
      <c r="BH7" s="622"/>
      <c r="BI7" s="622"/>
      <c r="BJ7" s="622"/>
      <c r="BK7" s="107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</row>
    <row r="8" spans="1:111" ht="18" customHeight="1">
      <c r="B8" s="566"/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8"/>
      <c r="R8" s="626"/>
      <c r="S8" s="627"/>
      <c r="T8" s="627"/>
      <c r="U8" s="627"/>
      <c r="V8" s="627"/>
      <c r="W8" s="627"/>
      <c r="X8" s="627"/>
      <c r="Y8" s="627"/>
      <c r="Z8" s="628"/>
      <c r="AA8" s="626"/>
      <c r="AB8" s="627"/>
      <c r="AC8" s="627"/>
      <c r="AD8" s="627"/>
      <c r="AE8" s="627"/>
      <c r="AF8" s="627"/>
      <c r="AG8" s="627"/>
      <c r="AH8" s="627"/>
      <c r="AI8" s="628"/>
      <c r="AJ8" s="626"/>
      <c r="AK8" s="627"/>
      <c r="AL8" s="627"/>
      <c r="AM8" s="627"/>
      <c r="AN8" s="627"/>
      <c r="AO8" s="627"/>
      <c r="AP8" s="627"/>
      <c r="AQ8" s="627"/>
      <c r="AR8" s="628"/>
      <c r="AS8" s="626"/>
      <c r="AT8" s="627"/>
      <c r="AU8" s="627"/>
      <c r="AV8" s="627"/>
      <c r="AW8" s="627"/>
      <c r="AX8" s="627"/>
      <c r="AY8" s="627"/>
      <c r="AZ8" s="627"/>
      <c r="BA8" s="628"/>
      <c r="BB8" s="623"/>
      <c r="BC8" s="624"/>
      <c r="BD8" s="624"/>
      <c r="BE8" s="624"/>
      <c r="BF8" s="624"/>
      <c r="BG8" s="624"/>
      <c r="BH8" s="624"/>
      <c r="BI8" s="624"/>
      <c r="BJ8" s="624"/>
      <c r="BK8" s="107"/>
    </row>
    <row r="9" spans="1:111" ht="12" customHeight="1"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33"/>
      <c r="R9" s="122"/>
      <c r="S9" s="122"/>
      <c r="T9" s="122"/>
      <c r="U9" s="122"/>
      <c r="V9" s="122"/>
      <c r="W9" s="122"/>
      <c r="X9" s="122"/>
      <c r="Y9" s="122"/>
      <c r="Z9" s="173" t="s">
        <v>37</v>
      </c>
      <c r="AA9" s="174"/>
      <c r="AB9" s="174"/>
      <c r="AC9" s="174"/>
      <c r="AD9" s="174"/>
      <c r="AE9" s="174"/>
      <c r="AF9" s="174"/>
      <c r="AG9" s="174"/>
      <c r="AH9" s="174"/>
      <c r="AI9" s="173" t="s">
        <v>37</v>
      </c>
      <c r="AJ9" s="174"/>
      <c r="AK9" s="174"/>
      <c r="AL9" s="174"/>
      <c r="AM9" s="174"/>
      <c r="AN9" s="174"/>
      <c r="AO9" s="174"/>
      <c r="AP9" s="174"/>
      <c r="AQ9" s="174"/>
      <c r="AR9" s="173" t="s">
        <v>37</v>
      </c>
      <c r="AS9" s="174"/>
      <c r="AT9" s="174"/>
      <c r="AU9" s="174"/>
      <c r="AV9" s="174"/>
      <c r="AW9" s="174"/>
      <c r="AX9" s="174"/>
      <c r="AY9" s="174"/>
      <c r="AZ9" s="174"/>
      <c r="BA9" s="173" t="s">
        <v>37</v>
      </c>
      <c r="BC9" s="174"/>
      <c r="BD9" s="174"/>
      <c r="BE9" s="174"/>
      <c r="BF9" s="174"/>
      <c r="BG9" s="174"/>
      <c r="BH9" s="174"/>
      <c r="BI9" s="174"/>
      <c r="BJ9" s="173" t="s">
        <v>37</v>
      </c>
      <c r="BK9" s="112"/>
    </row>
    <row r="10" spans="1:111" ht="6.95" customHeight="1"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304"/>
      <c r="R10" s="172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23"/>
      <c r="AT10" s="101"/>
      <c r="AU10" s="101"/>
      <c r="AV10" s="101"/>
      <c r="AW10" s="101"/>
      <c r="AX10" s="101"/>
      <c r="AY10" s="101"/>
      <c r="AZ10" s="101"/>
      <c r="BA10" s="101"/>
      <c r="BB10" s="6"/>
      <c r="BC10" s="101"/>
      <c r="BD10" s="101"/>
      <c r="BE10" s="101"/>
      <c r="BF10" s="101"/>
      <c r="BG10" s="101"/>
      <c r="BH10" s="101"/>
      <c r="BI10" s="101"/>
      <c r="BJ10" s="101"/>
      <c r="BK10" s="112"/>
    </row>
    <row r="11" spans="1:111" ht="13.5" customHeight="1">
      <c r="B11" s="122"/>
      <c r="C11" s="611" t="s">
        <v>6</v>
      </c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116"/>
      <c r="R11" s="632">
        <f>SUM(R13:Z39)</f>
        <v>66999974</v>
      </c>
      <c r="S11" s="632"/>
      <c r="T11" s="632"/>
      <c r="U11" s="632"/>
      <c r="V11" s="632"/>
      <c r="W11" s="632"/>
      <c r="X11" s="632"/>
      <c r="Y11" s="632"/>
      <c r="Z11" s="632"/>
      <c r="AA11" s="632">
        <f>SUM(AA13:AI39)</f>
        <v>63856564</v>
      </c>
      <c r="AB11" s="632"/>
      <c r="AC11" s="632"/>
      <c r="AD11" s="632"/>
      <c r="AE11" s="632"/>
      <c r="AF11" s="632"/>
      <c r="AG11" s="632"/>
      <c r="AH11" s="632"/>
      <c r="AI11" s="632"/>
      <c r="AJ11" s="632">
        <f>SUM(AJ13:AR39)</f>
        <v>60912104</v>
      </c>
      <c r="AK11" s="632"/>
      <c r="AL11" s="632"/>
      <c r="AM11" s="632"/>
      <c r="AN11" s="632"/>
      <c r="AO11" s="632"/>
      <c r="AP11" s="632"/>
      <c r="AQ11" s="632"/>
      <c r="AR11" s="632"/>
      <c r="AS11" s="632">
        <f>SUM(AS13:BA39)</f>
        <v>59893796</v>
      </c>
      <c r="AT11" s="632"/>
      <c r="AU11" s="632"/>
      <c r="AV11" s="632"/>
      <c r="AW11" s="632"/>
      <c r="AX11" s="632"/>
      <c r="AY11" s="632"/>
      <c r="AZ11" s="632"/>
      <c r="BA11" s="632"/>
      <c r="BB11" s="629">
        <f>SUM(BB13:BJ39)</f>
        <v>55313655</v>
      </c>
      <c r="BC11" s="629"/>
      <c r="BD11" s="629"/>
      <c r="BE11" s="629"/>
      <c r="BF11" s="629"/>
      <c r="BG11" s="629"/>
      <c r="BH11" s="629"/>
      <c r="BI11" s="629"/>
      <c r="BJ11" s="629"/>
      <c r="BK11" s="112"/>
    </row>
    <row r="12" spans="1:111" ht="7.5" customHeight="1"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304"/>
      <c r="R12" s="650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5"/>
      <c r="AD12" s="635"/>
      <c r="AE12" s="635"/>
      <c r="AF12" s="635"/>
      <c r="AG12" s="635"/>
      <c r="AH12" s="635"/>
      <c r="AI12" s="635"/>
      <c r="AJ12" s="635"/>
      <c r="AK12" s="635"/>
      <c r="AL12" s="635"/>
      <c r="AM12" s="635"/>
      <c r="AN12" s="635"/>
      <c r="AO12" s="635"/>
      <c r="AP12" s="635"/>
      <c r="AQ12" s="635"/>
      <c r="AR12" s="635"/>
      <c r="AS12" s="633"/>
      <c r="AT12" s="633"/>
      <c r="AU12" s="633"/>
      <c r="AV12" s="633"/>
      <c r="AW12" s="633"/>
      <c r="AX12" s="633"/>
      <c r="AY12" s="633"/>
      <c r="AZ12" s="633"/>
      <c r="BA12" s="633"/>
      <c r="BB12" s="630"/>
      <c r="BC12" s="630"/>
      <c r="BD12" s="630"/>
      <c r="BE12" s="630"/>
      <c r="BF12" s="630"/>
      <c r="BG12" s="630"/>
      <c r="BH12" s="630"/>
      <c r="BI12" s="630"/>
      <c r="BJ12" s="630"/>
      <c r="BK12" s="112"/>
    </row>
    <row r="13" spans="1:111" ht="13.5" customHeight="1">
      <c r="B13" s="119"/>
      <c r="C13" s="560" t="s">
        <v>200</v>
      </c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304"/>
      <c r="R13" s="634">
        <v>3032836</v>
      </c>
      <c r="S13" s="634"/>
      <c r="T13" s="634"/>
      <c r="U13" s="634"/>
      <c r="V13" s="634"/>
      <c r="W13" s="634"/>
      <c r="X13" s="634"/>
      <c r="Y13" s="634"/>
      <c r="Z13" s="634"/>
      <c r="AA13" s="634">
        <v>2642087</v>
      </c>
      <c r="AB13" s="634"/>
      <c r="AC13" s="634"/>
      <c r="AD13" s="634"/>
      <c r="AE13" s="634"/>
      <c r="AF13" s="634"/>
      <c r="AG13" s="634"/>
      <c r="AH13" s="634"/>
      <c r="AI13" s="634"/>
      <c r="AJ13" s="634">
        <v>2237909</v>
      </c>
      <c r="AK13" s="634"/>
      <c r="AL13" s="634"/>
      <c r="AM13" s="634"/>
      <c r="AN13" s="634"/>
      <c r="AO13" s="634"/>
      <c r="AP13" s="634"/>
      <c r="AQ13" s="634"/>
      <c r="AR13" s="634"/>
      <c r="AS13" s="634">
        <v>1819793</v>
      </c>
      <c r="AT13" s="634"/>
      <c r="AU13" s="634"/>
      <c r="AV13" s="634"/>
      <c r="AW13" s="634"/>
      <c r="AX13" s="634"/>
      <c r="AY13" s="634"/>
      <c r="AZ13" s="634"/>
      <c r="BA13" s="634"/>
      <c r="BB13" s="620">
        <v>1053771</v>
      </c>
      <c r="BC13" s="620"/>
      <c r="BD13" s="620"/>
      <c r="BE13" s="620"/>
      <c r="BF13" s="620"/>
      <c r="BG13" s="620"/>
      <c r="BH13" s="620"/>
      <c r="BI13" s="620"/>
      <c r="BJ13" s="620"/>
      <c r="BK13" s="112"/>
    </row>
    <row r="14" spans="1:111" ht="7.5" customHeight="1">
      <c r="B14" s="119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304"/>
      <c r="R14" s="631"/>
      <c r="S14" s="631"/>
      <c r="T14" s="631"/>
      <c r="U14" s="631"/>
      <c r="V14" s="631"/>
      <c r="W14" s="631"/>
      <c r="X14" s="631"/>
      <c r="Y14" s="631"/>
      <c r="Z14" s="631"/>
      <c r="AA14" s="631"/>
      <c r="AB14" s="631"/>
      <c r="AC14" s="631"/>
      <c r="AD14" s="631"/>
      <c r="AE14" s="631"/>
      <c r="AF14" s="631"/>
      <c r="AG14" s="631"/>
      <c r="AH14" s="631"/>
      <c r="AI14" s="631"/>
      <c r="AJ14" s="631"/>
      <c r="AK14" s="631"/>
      <c r="AL14" s="631"/>
      <c r="AM14" s="631"/>
      <c r="AN14" s="631"/>
      <c r="AO14" s="631"/>
      <c r="AP14" s="631"/>
      <c r="AQ14" s="631"/>
      <c r="AR14" s="631"/>
      <c r="AS14" s="631"/>
      <c r="AT14" s="631"/>
      <c r="AU14" s="631"/>
      <c r="AV14" s="631"/>
      <c r="AW14" s="631"/>
      <c r="AX14" s="631"/>
      <c r="AY14" s="631"/>
      <c r="AZ14" s="631"/>
      <c r="BA14" s="631"/>
      <c r="BB14" s="621"/>
      <c r="BC14" s="621"/>
      <c r="BD14" s="621"/>
      <c r="BE14" s="621"/>
      <c r="BF14" s="621"/>
      <c r="BG14" s="621"/>
      <c r="BH14" s="621"/>
      <c r="BI14" s="621"/>
      <c r="BJ14" s="621"/>
      <c r="BK14" s="112"/>
    </row>
    <row r="15" spans="1:111" ht="13.5" customHeight="1">
      <c r="B15" s="119"/>
      <c r="C15" s="560" t="s">
        <v>199</v>
      </c>
      <c r="D15" s="560"/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0"/>
      <c r="Q15" s="304"/>
      <c r="R15" s="634">
        <v>1167097</v>
      </c>
      <c r="S15" s="634"/>
      <c r="T15" s="634"/>
      <c r="U15" s="634"/>
      <c r="V15" s="634"/>
      <c r="W15" s="634"/>
      <c r="X15" s="634"/>
      <c r="Y15" s="634"/>
      <c r="Z15" s="634"/>
      <c r="AA15" s="634">
        <v>1032242</v>
      </c>
      <c r="AB15" s="634"/>
      <c r="AC15" s="634"/>
      <c r="AD15" s="634"/>
      <c r="AE15" s="634"/>
      <c r="AF15" s="634"/>
      <c r="AG15" s="634"/>
      <c r="AH15" s="634"/>
      <c r="AI15" s="634"/>
      <c r="AJ15" s="634">
        <v>892632</v>
      </c>
      <c r="AK15" s="634"/>
      <c r="AL15" s="634"/>
      <c r="AM15" s="634"/>
      <c r="AN15" s="634"/>
      <c r="AO15" s="634"/>
      <c r="AP15" s="634"/>
      <c r="AQ15" s="634"/>
      <c r="AR15" s="634"/>
      <c r="AS15" s="634">
        <v>748090</v>
      </c>
      <c r="AT15" s="634"/>
      <c r="AU15" s="634"/>
      <c r="AV15" s="634"/>
      <c r="AW15" s="634"/>
      <c r="AX15" s="634"/>
      <c r="AY15" s="634"/>
      <c r="AZ15" s="634"/>
      <c r="BA15" s="634"/>
      <c r="BB15" s="620">
        <v>598431</v>
      </c>
      <c r="BC15" s="620"/>
      <c r="BD15" s="620"/>
      <c r="BE15" s="620"/>
      <c r="BF15" s="620"/>
      <c r="BG15" s="620"/>
      <c r="BH15" s="620"/>
      <c r="BI15" s="620"/>
      <c r="BJ15" s="620"/>
      <c r="BK15" s="112"/>
    </row>
    <row r="16" spans="1:111" ht="7.5" customHeight="1">
      <c r="B16" s="119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304"/>
      <c r="R16" s="631"/>
      <c r="S16" s="631"/>
      <c r="T16" s="631"/>
      <c r="U16" s="631"/>
      <c r="V16" s="631"/>
      <c r="W16" s="631"/>
      <c r="X16" s="631"/>
      <c r="Y16" s="631"/>
      <c r="Z16" s="631"/>
      <c r="AA16" s="631"/>
      <c r="AB16" s="631"/>
      <c r="AC16" s="631"/>
      <c r="AD16" s="631"/>
      <c r="AE16" s="631"/>
      <c r="AF16" s="631"/>
      <c r="AG16" s="631"/>
      <c r="AH16" s="631"/>
      <c r="AI16" s="631"/>
      <c r="AJ16" s="631"/>
      <c r="AK16" s="631"/>
      <c r="AL16" s="631"/>
      <c r="AM16" s="631"/>
      <c r="AN16" s="631"/>
      <c r="AO16" s="631"/>
      <c r="AP16" s="631"/>
      <c r="AQ16" s="631"/>
      <c r="AR16" s="631"/>
      <c r="AS16" s="631"/>
      <c r="AT16" s="631"/>
      <c r="AU16" s="631"/>
      <c r="AV16" s="631"/>
      <c r="AW16" s="631"/>
      <c r="AX16" s="631"/>
      <c r="AY16" s="631"/>
      <c r="AZ16" s="631"/>
      <c r="BA16" s="631"/>
      <c r="BB16" s="621"/>
      <c r="BC16" s="621"/>
      <c r="BD16" s="621"/>
      <c r="BE16" s="621"/>
      <c r="BF16" s="621"/>
      <c r="BG16" s="621"/>
      <c r="BH16" s="621"/>
      <c r="BI16" s="621"/>
      <c r="BJ16" s="621"/>
      <c r="BK16" s="99"/>
    </row>
    <row r="17" spans="2:63" ht="13.5" customHeight="1">
      <c r="B17" s="119"/>
      <c r="C17" s="560" t="s">
        <v>198</v>
      </c>
      <c r="D17" s="560"/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304"/>
      <c r="R17" s="634">
        <v>721810</v>
      </c>
      <c r="S17" s="634"/>
      <c r="T17" s="634"/>
      <c r="U17" s="634"/>
      <c r="V17" s="634"/>
      <c r="W17" s="634"/>
      <c r="X17" s="634"/>
      <c r="Y17" s="634"/>
      <c r="Z17" s="634"/>
      <c r="AA17" s="634">
        <v>1368727</v>
      </c>
      <c r="AB17" s="634"/>
      <c r="AC17" s="634"/>
      <c r="AD17" s="634"/>
      <c r="AE17" s="634"/>
      <c r="AF17" s="634"/>
      <c r="AG17" s="634"/>
      <c r="AH17" s="634"/>
      <c r="AI17" s="634"/>
      <c r="AJ17" s="634">
        <v>1706564</v>
      </c>
      <c r="AK17" s="634"/>
      <c r="AL17" s="634"/>
      <c r="AM17" s="634"/>
      <c r="AN17" s="634"/>
      <c r="AO17" s="634"/>
      <c r="AP17" s="634"/>
      <c r="AQ17" s="634"/>
      <c r="AR17" s="634"/>
      <c r="AS17" s="634">
        <v>0</v>
      </c>
      <c r="AT17" s="634"/>
      <c r="AU17" s="634"/>
      <c r="AV17" s="634"/>
      <c r="AW17" s="634"/>
      <c r="AX17" s="634"/>
      <c r="AY17" s="634"/>
      <c r="AZ17" s="634"/>
      <c r="BA17" s="634"/>
      <c r="BB17" s="620">
        <v>0</v>
      </c>
      <c r="BC17" s="620"/>
      <c r="BD17" s="620"/>
      <c r="BE17" s="620"/>
      <c r="BF17" s="620"/>
      <c r="BG17" s="620"/>
      <c r="BH17" s="620"/>
      <c r="BI17" s="620"/>
      <c r="BJ17" s="620"/>
      <c r="BK17" s="99"/>
    </row>
    <row r="18" spans="2:63" ht="7.5" customHeight="1">
      <c r="B18" s="119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304"/>
      <c r="R18" s="631"/>
      <c r="S18" s="631"/>
      <c r="T18" s="631"/>
      <c r="U18" s="631"/>
      <c r="V18" s="631"/>
      <c r="W18" s="631"/>
      <c r="X18" s="631"/>
      <c r="Y18" s="631"/>
      <c r="Z18" s="631"/>
      <c r="AA18" s="631"/>
      <c r="AB18" s="631"/>
      <c r="AC18" s="631"/>
      <c r="AD18" s="631"/>
      <c r="AE18" s="631"/>
      <c r="AF18" s="631"/>
      <c r="AG18" s="631"/>
      <c r="AH18" s="631"/>
      <c r="AI18" s="631"/>
      <c r="AJ18" s="631"/>
      <c r="AK18" s="631"/>
      <c r="AL18" s="631"/>
      <c r="AM18" s="631"/>
      <c r="AN18" s="631"/>
      <c r="AO18" s="631"/>
      <c r="AP18" s="631"/>
      <c r="AQ18" s="631"/>
      <c r="AR18" s="631"/>
      <c r="AS18" s="631"/>
      <c r="AT18" s="631"/>
      <c r="AU18" s="631"/>
      <c r="AV18" s="631"/>
      <c r="AW18" s="631"/>
      <c r="AX18" s="631"/>
      <c r="AY18" s="631"/>
      <c r="AZ18" s="631"/>
      <c r="BA18" s="631"/>
      <c r="BB18" s="621"/>
      <c r="BC18" s="621"/>
      <c r="BD18" s="621"/>
      <c r="BE18" s="621"/>
      <c r="BF18" s="621"/>
      <c r="BG18" s="621"/>
      <c r="BH18" s="621"/>
      <c r="BI18" s="621"/>
      <c r="BJ18" s="621"/>
      <c r="BK18" s="99"/>
    </row>
    <row r="19" spans="2:63" ht="13.5" customHeight="1">
      <c r="B19" s="119"/>
      <c r="C19" s="560" t="s">
        <v>197</v>
      </c>
      <c r="D19" s="560"/>
      <c r="E19" s="560"/>
      <c r="F19" s="560"/>
      <c r="G19" s="560"/>
      <c r="H19" s="560"/>
      <c r="I19" s="560"/>
      <c r="J19" s="560"/>
      <c r="K19" s="560"/>
      <c r="L19" s="560"/>
      <c r="M19" s="560"/>
      <c r="N19" s="560"/>
      <c r="O19" s="560"/>
      <c r="P19" s="560"/>
      <c r="Q19" s="304"/>
      <c r="R19" s="634">
        <v>0</v>
      </c>
      <c r="S19" s="634"/>
      <c r="T19" s="634"/>
      <c r="U19" s="634"/>
      <c r="V19" s="634"/>
      <c r="W19" s="634"/>
      <c r="X19" s="634"/>
      <c r="Y19" s="634"/>
      <c r="Z19" s="634"/>
      <c r="AA19" s="634">
        <v>0</v>
      </c>
      <c r="AB19" s="634"/>
      <c r="AC19" s="634"/>
      <c r="AD19" s="634"/>
      <c r="AE19" s="634"/>
      <c r="AF19" s="634"/>
      <c r="AG19" s="634"/>
      <c r="AH19" s="634"/>
      <c r="AI19" s="634"/>
      <c r="AJ19" s="634">
        <v>0</v>
      </c>
      <c r="AK19" s="634"/>
      <c r="AL19" s="634"/>
      <c r="AM19" s="634"/>
      <c r="AN19" s="634"/>
      <c r="AO19" s="634"/>
      <c r="AP19" s="634"/>
      <c r="AQ19" s="634"/>
      <c r="AR19" s="634"/>
      <c r="AS19" s="634">
        <v>1941286</v>
      </c>
      <c r="AT19" s="634"/>
      <c r="AU19" s="634"/>
      <c r="AV19" s="634"/>
      <c r="AW19" s="634"/>
      <c r="AX19" s="634"/>
      <c r="AY19" s="634"/>
      <c r="AZ19" s="634"/>
      <c r="BA19" s="634"/>
      <c r="BB19" s="620">
        <v>2109855</v>
      </c>
      <c r="BC19" s="620"/>
      <c r="BD19" s="620"/>
      <c r="BE19" s="620"/>
      <c r="BF19" s="620"/>
      <c r="BG19" s="620"/>
      <c r="BH19" s="620"/>
      <c r="BI19" s="620"/>
      <c r="BJ19" s="620"/>
      <c r="BK19" s="99"/>
    </row>
    <row r="20" spans="2:63" ht="7.5" customHeight="1">
      <c r="B20" s="119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304"/>
      <c r="R20" s="631"/>
      <c r="S20" s="631"/>
      <c r="T20" s="631"/>
      <c r="U20" s="631"/>
      <c r="V20" s="631"/>
      <c r="W20" s="631"/>
      <c r="X20" s="631"/>
      <c r="Y20" s="631"/>
      <c r="Z20" s="631"/>
      <c r="AA20" s="631"/>
      <c r="AB20" s="631"/>
      <c r="AC20" s="631"/>
      <c r="AD20" s="631"/>
      <c r="AE20" s="631"/>
      <c r="AF20" s="631"/>
      <c r="AG20" s="631"/>
      <c r="AH20" s="631"/>
      <c r="AI20" s="631"/>
      <c r="AJ20" s="631"/>
      <c r="AK20" s="631"/>
      <c r="AL20" s="631"/>
      <c r="AM20" s="631"/>
      <c r="AN20" s="631"/>
      <c r="AO20" s="631"/>
      <c r="AP20" s="631"/>
      <c r="AQ20" s="631"/>
      <c r="AR20" s="631"/>
      <c r="AS20" s="631"/>
      <c r="AT20" s="631"/>
      <c r="AU20" s="631"/>
      <c r="AV20" s="631"/>
      <c r="AW20" s="631"/>
      <c r="AX20" s="631"/>
      <c r="AY20" s="631"/>
      <c r="AZ20" s="631"/>
      <c r="BA20" s="631"/>
      <c r="BB20" s="621"/>
      <c r="BC20" s="621"/>
      <c r="BD20" s="621"/>
      <c r="BE20" s="621"/>
      <c r="BF20" s="621"/>
      <c r="BG20" s="621"/>
      <c r="BH20" s="621"/>
      <c r="BI20" s="621"/>
      <c r="BJ20" s="621"/>
      <c r="BK20" s="99"/>
    </row>
    <row r="21" spans="2:63" ht="13.5" customHeight="1">
      <c r="B21" s="119"/>
      <c r="C21" s="560" t="s">
        <v>196</v>
      </c>
      <c r="D21" s="560"/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560"/>
      <c r="P21" s="560"/>
      <c r="Q21" s="304"/>
      <c r="R21" s="634">
        <v>0</v>
      </c>
      <c r="S21" s="634"/>
      <c r="T21" s="634"/>
      <c r="U21" s="634"/>
      <c r="V21" s="634"/>
      <c r="W21" s="634"/>
      <c r="X21" s="634"/>
      <c r="Y21" s="634"/>
      <c r="Z21" s="634"/>
      <c r="AA21" s="634">
        <v>0</v>
      </c>
      <c r="AB21" s="634"/>
      <c r="AC21" s="634"/>
      <c r="AD21" s="634"/>
      <c r="AE21" s="634"/>
      <c r="AF21" s="634"/>
      <c r="AG21" s="634"/>
      <c r="AH21" s="634"/>
      <c r="AI21" s="634"/>
      <c r="AJ21" s="634">
        <v>0</v>
      </c>
      <c r="AK21" s="634"/>
      <c r="AL21" s="634"/>
      <c r="AM21" s="634"/>
      <c r="AN21" s="634"/>
      <c r="AO21" s="634"/>
      <c r="AP21" s="634"/>
      <c r="AQ21" s="634"/>
      <c r="AR21" s="634"/>
      <c r="AS21" s="634">
        <v>2812676</v>
      </c>
      <c r="AT21" s="634"/>
      <c r="AU21" s="634"/>
      <c r="AV21" s="634"/>
      <c r="AW21" s="634"/>
      <c r="AX21" s="634"/>
      <c r="AY21" s="634"/>
      <c r="AZ21" s="634"/>
      <c r="BA21" s="634"/>
      <c r="BB21" s="620">
        <v>3065421</v>
      </c>
      <c r="BC21" s="620"/>
      <c r="BD21" s="620"/>
      <c r="BE21" s="620"/>
      <c r="BF21" s="620"/>
      <c r="BG21" s="620"/>
      <c r="BH21" s="620"/>
      <c r="BI21" s="620"/>
      <c r="BJ21" s="620"/>
      <c r="BK21" s="99"/>
    </row>
    <row r="22" spans="2:63" ht="7.5" customHeight="1">
      <c r="B22" s="119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304"/>
      <c r="R22" s="631"/>
      <c r="S22" s="631"/>
      <c r="T22" s="631"/>
      <c r="U22" s="631"/>
      <c r="V22" s="631"/>
      <c r="W22" s="631"/>
      <c r="X22" s="631"/>
      <c r="Y22" s="631"/>
      <c r="Z22" s="631"/>
      <c r="AA22" s="631"/>
      <c r="AB22" s="631"/>
      <c r="AC22" s="631"/>
      <c r="AD22" s="631"/>
      <c r="AE22" s="631"/>
      <c r="AF22" s="631"/>
      <c r="AG22" s="631"/>
      <c r="AH22" s="631"/>
      <c r="AI22" s="631"/>
      <c r="AJ22" s="631"/>
      <c r="AK22" s="631"/>
      <c r="AL22" s="631"/>
      <c r="AM22" s="631"/>
      <c r="AN22" s="631"/>
      <c r="AO22" s="631"/>
      <c r="AP22" s="631"/>
      <c r="AQ22" s="631"/>
      <c r="AR22" s="631"/>
      <c r="AS22" s="631"/>
      <c r="AT22" s="631"/>
      <c r="AU22" s="631"/>
      <c r="AV22" s="631"/>
      <c r="AW22" s="631"/>
      <c r="AX22" s="631"/>
      <c r="AY22" s="631"/>
      <c r="AZ22" s="631"/>
      <c r="BA22" s="631"/>
      <c r="BB22" s="621"/>
      <c r="BC22" s="621"/>
      <c r="BD22" s="621"/>
      <c r="BE22" s="621"/>
      <c r="BF22" s="621"/>
      <c r="BG22" s="621"/>
      <c r="BH22" s="621"/>
      <c r="BI22" s="621"/>
      <c r="BJ22" s="621"/>
      <c r="BK22" s="99"/>
    </row>
    <row r="23" spans="2:63" ht="13.5" customHeight="1">
      <c r="B23" s="119"/>
      <c r="C23" s="560" t="s">
        <v>195</v>
      </c>
      <c r="D23" s="560"/>
      <c r="E23" s="560"/>
      <c r="F23" s="560"/>
      <c r="G23" s="560"/>
      <c r="H23" s="560"/>
      <c r="I23" s="560"/>
      <c r="J23" s="560"/>
      <c r="K23" s="560"/>
      <c r="L23" s="560"/>
      <c r="M23" s="560"/>
      <c r="N23" s="560"/>
      <c r="O23" s="560"/>
      <c r="P23" s="560"/>
      <c r="Q23" s="304"/>
      <c r="R23" s="634">
        <v>3458471</v>
      </c>
      <c r="S23" s="634"/>
      <c r="T23" s="634"/>
      <c r="U23" s="634"/>
      <c r="V23" s="634"/>
      <c r="W23" s="634"/>
      <c r="X23" s="634"/>
      <c r="Y23" s="634"/>
      <c r="Z23" s="634"/>
      <c r="AA23" s="634">
        <v>3855709</v>
      </c>
      <c r="AB23" s="634"/>
      <c r="AC23" s="634"/>
      <c r="AD23" s="634"/>
      <c r="AE23" s="634"/>
      <c r="AF23" s="634"/>
      <c r="AG23" s="634"/>
      <c r="AH23" s="634"/>
      <c r="AI23" s="634"/>
      <c r="AJ23" s="634">
        <v>3537606</v>
      </c>
      <c r="AK23" s="634"/>
      <c r="AL23" s="634"/>
      <c r="AM23" s="634"/>
      <c r="AN23" s="634"/>
      <c r="AO23" s="634"/>
      <c r="AP23" s="634"/>
      <c r="AQ23" s="634"/>
      <c r="AR23" s="634"/>
      <c r="AS23" s="634">
        <v>3231707</v>
      </c>
      <c r="AT23" s="634"/>
      <c r="AU23" s="634"/>
      <c r="AV23" s="634"/>
      <c r="AW23" s="634"/>
      <c r="AX23" s="634"/>
      <c r="AY23" s="634"/>
      <c r="AZ23" s="634"/>
      <c r="BA23" s="634"/>
      <c r="BB23" s="620">
        <v>2859014</v>
      </c>
      <c r="BC23" s="620"/>
      <c r="BD23" s="620"/>
      <c r="BE23" s="620"/>
      <c r="BF23" s="620"/>
      <c r="BG23" s="620"/>
      <c r="BH23" s="620"/>
      <c r="BI23" s="620"/>
      <c r="BJ23" s="620"/>
      <c r="BK23" s="99"/>
    </row>
    <row r="24" spans="2:63" ht="7.5" customHeight="1">
      <c r="B24" s="119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304"/>
      <c r="R24" s="631"/>
      <c r="S24" s="631"/>
      <c r="T24" s="631"/>
      <c r="U24" s="631"/>
      <c r="V24" s="631"/>
      <c r="W24" s="631"/>
      <c r="X24" s="631"/>
      <c r="Y24" s="631"/>
      <c r="Z24" s="631"/>
      <c r="AA24" s="631"/>
      <c r="AB24" s="631"/>
      <c r="AC24" s="631"/>
      <c r="AD24" s="631"/>
      <c r="AE24" s="631"/>
      <c r="AF24" s="631"/>
      <c r="AG24" s="631"/>
      <c r="AH24" s="631"/>
      <c r="AI24" s="631"/>
      <c r="AJ24" s="631"/>
      <c r="AK24" s="631"/>
      <c r="AL24" s="631"/>
      <c r="AM24" s="631"/>
      <c r="AN24" s="631"/>
      <c r="AO24" s="631"/>
      <c r="AP24" s="631"/>
      <c r="AQ24" s="631"/>
      <c r="AR24" s="631"/>
      <c r="AS24" s="631"/>
      <c r="AT24" s="631"/>
      <c r="AU24" s="631"/>
      <c r="AV24" s="631"/>
      <c r="AW24" s="631"/>
      <c r="AX24" s="631"/>
      <c r="AY24" s="631"/>
      <c r="AZ24" s="631"/>
      <c r="BA24" s="631"/>
      <c r="BB24" s="621"/>
      <c r="BC24" s="621"/>
      <c r="BD24" s="621"/>
      <c r="BE24" s="621"/>
      <c r="BF24" s="621"/>
      <c r="BG24" s="621"/>
      <c r="BH24" s="621"/>
      <c r="BI24" s="621"/>
      <c r="BJ24" s="621"/>
    </row>
    <row r="25" spans="2:63" ht="13.5" customHeight="1">
      <c r="B25" s="119"/>
      <c r="C25" s="560" t="s">
        <v>194</v>
      </c>
      <c r="D25" s="560"/>
      <c r="E25" s="560"/>
      <c r="F25" s="560"/>
      <c r="G25" s="560"/>
      <c r="H25" s="560"/>
      <c r="I25" s="560"/>
      <c r="J25" s="560"/>
      <c r="K25" s="560"/>
      <c r="L25" s="560"/>
      <c r="M25" s="560"/>
      <c r="N25" s="560"/>
      <c r="O25" s="560"/>
      <c r="P25" s="560"/>
      <c r="Q25" s="304"/>
      <c r="R25" s="634">
        <v>814589</v>
      </c>
      <c r="S25" s="634"/>
      <c r="T25" s="634"/>
      <c r="U25" s="634"/>
      <c r="V25" s="634"/>
      <c r="W25" s="634"/>
      <c r="X25" s="634"/>
      <c r="Y25" s="634"/>
      <c r="Z25" s="634"/>
      <c r="AA25" s="634">
        <v>995264</v>
      </c>
      <c r="AB25" s="634"/>
      <c r="AC25" s="634"/>
      <c r="AD25" s="634"/>
      <c r="AE25" s="634"/>
      <c r="AF25" s="634"/>
      <c r="AG25" s="634"/>
      <c r="AH25" s="634"/>
      <c r="AI25" s="634"/>
      <c r="AJ25" s="634">
        <v>1123022</v>
      </c>
      <c r="AK25" s="634"/>
      <c r="AL25" s="634"/>
      <c r="AM25" s="634"/>
      <c r="AN25" s="634"/>
      <c r="AO25" s="634"/>
      <c r="AP25" s="634"/>
      <c r="AQ25" s="634"/>
      <c r="AR25" s="634"/>
      <c r="AS25" s="634">
        <v>0</v>
      </c>
      <c r="AT25" s="634"/>
      <c r="AU25" s="634"/>
      <c r="AV25" s="634"/>
      <c r="AW25" s="634"/>
      <c r="AX25" s="634"/>
      <c r="AY25" s="634"/>
      <c r="AZ25" s="634"/>
      <c r="BA25" s="634"/>
      <c r="BB25" s="620">
        <v>0</v>
      </c>
      <c r="BC25" s="620"/>
      <c r="BD25" s="620"/>
      <c r="BE25" s="620"/>
      <c r="BF25" s="620"/>
      <c r="BG25" s="620"/>
      <c r="BH25" s="620"/>
      <c r="BI25" s="620"/>
      <c r="BJ25" s="620"/>
      <c r="BK25" s="99"/>
    </row>
    <row r="26" spans="2:63" ht="7.5" customHeight="1">
      <c r="B26" s="119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304"/>
      <c r="R26" s="631"/>
      <c r="S26" s="631"/>
      <c r="T26" s="631"/>
      <c r="U26" s="631"/>
      <c r="V26" s="631"/>
      <c r="W26" s="631"/>
      <c r="X26" s="631"/>
      <c r="Y26" s="631"/>
      <c r="Z26" s="631"/>
      <c r="AA26" s="631"/>
      <c r="AB26" s="631"/>
      <c r="AC26" s="631"/>
      <c r="AD26" s="631"/>
      <c r="AE26" s="631"/>
      <c r="AF26" s="631"/>
      <c r="AG26" s="631"/>
      <c r="AH26" s="631"/>
      <c r="AI26" s="631"/>
      <c r="AJ26" s="631"/>
      <c r="AK26" s="631"/>
      <c r="AL26" s="631"/>
      <c r="AM26" s="631"/>
      <c r="AN26" s="631"/>
      <c r="AO26" s="631"/>
      <c r="AP26" s="631"/>
      <c r="AQ26" s="631"/>
      <c r="AR26" s="631"/>
      <c r="AS26" s="631"/>
      <c r="AT26" s="631"/>
      <c r="AU26" s="631"/>
      <c r="AV26" s="631"/>
      <c r="AW26" s="631"/>
      <c r="AX26" s="631"/>
      <c r="AY26" s="631"/>
      <c r="AZ26" s="631"/>
      <c r="BA26" s="631"/>
      <c r="BB26" s="621"/>
      <c r="BC26" s="621"/>
      <c r="BD26" s="621"/>
      <c r="BE26" s="621"/>
      <c r="BF26" s="621"/>
      <c r="BG26" s="621"/>
      <c r="BH26" s="621"/>
      <c r="BI26" s="621"/>
      <c r="BJ26" s="621"/>
      <c r="BK26" s="99"/>
    </row>
    <row r="27" spans="2:63" ht="13.5" customHeight="1">
      <c r="B27" s="119"/>
      <c r="C27" s="560" t="s">
        <v>193</v>
      </c>
      <c r="D27" s="560"/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304"/>
      <c r="R27" s="634">
        <v>713966</v>
      </c>
      <c r="S27" s="634"/>
      <c r="T27" s="634"/>
      <c r="U27" s="634"/>
      <c r="V27" s="634"/>
      <c r="W27" s="634"/>
      <c r="X27" s="634"/>
      <c r="Y27" s="634"/>
      <c r="Z27" s="634"/>
      <c r="AA27" s="634">
        <v>867221</v>
      </c>
      <c r="AB27" s="634"/>
      <c r="AC27" s="634"/>
      <c r="AD27" s="634"/>
      <c r="AE27" s="634"/>
      <c r="AF27" s="634"/>
      <c r="AG27" s="634"/>
      <c r="AH27" s="634"/>
      <c r="AI27" s="634"/>
      <c r="AJ27" s="634">
        <v>907101</v>
      </c>
      <c r="AK27" s="634"/>
      <c r="AL27" s="634"/>
      <c r="AM27" s="634"/>
      <c r="AN27" s="634"/>
      <c r="AO27" s="634"/>
      <c r="AP27" s="634"/>
      <c r="AQ27" s="634"/>
      <c r="AR27" s="634"/>
      <c r="AS27" s="634">
        <v>838562</v>
      </c>
      <c r="AT27" s="634"/>
      <c r="AU27" s="634"/>
      <c r="AV27" s="634"/>
      <c r="AW27" s="634"/>
      <c r="AX27" s="634"/>
      <c r="AY27" s="634"/>
      <c r="AZ27" s="634"/>
      <c r="BA27" s="634"/>
      <c r="BB27" s="620">
        <v>783047</v>
      </c>
      <c r="BC27" s="620"/>
      <c r="BD27" s="620"/>
      <c r="BE27" s="620"/>
      <c r="BF27" s="620"/>
      <c r="BG27" s="620"/>
      <c r="BH27" s="620"/>
      <c r="BI27" s="620"/>
      <c r="BJ27" s="620"/>
      <c r="BK27" s="99"/>
    </row>
    <row r="28" spans="2:63" ht="7.5" customHeight="1">
      <c r="B28" s="119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304"/>
      <c r="R28" s="631"/>
      <c r="S28" s="631"/>
      <c r="T28" s="631"/>
      <c r="U28" s="631"/>
      <c r="V28" s="631"/>
      <c r="W28" s="631"/>
      <c r="X28" s="631"/>
      <c r="Y28" s="631"/>
      <c r="Z28" s="631"/>
      <c r="AA28" s="631"/>
      <c r="AB28" s="631"/>
      <c r="AC28" s="631"/>
      <c r="AD28" s="631"/>
      <c r="AE28" s="631"/>
      <c r="AF28" s="631"/>
      <c r="AG28" s="631"/>
      <c r="AH28" s="631"/>
      <c r="AI28" s="631"/>
      <c r="AJ28" s="631"/>
      <c r="AK28" s="631"/>
      <c r="AL28" s="631"/>
      <c r="AM28" s="631"/>
      <c r="AN28" s="631"/>
      <c r="AO28" s="631"/>
      <c r="AP28" s="631"/>
      <c r="AQ28" s="631"/>
      <c r="AR28" s="631"/>
      <c r="AS28" s="631"/>
      <c r="AT28" s="631"/>
      <c r="AU28" s="631"/>
      <c r="AV28" s="631"/>
      <c r="AW28" s="631"/>
      <c r="AX28" s="631"/>
      <c r="AY28" s="631"/>
      <c r="AZ28" s="631"/>
      <c r="BA28" s="631"/>
      <c r="BB28" s="621"/>
      <c r="BC28" s="621"/>
      <c r="BD28" s="621"/>
      <c r="BE28" s="621"/>
      <c r="BF28" s="621"/>
      <c r="BG28" s="621"/>
      <c r="BH28" s="621"/>
      <c r="BI28" s="621"/>
      <c r="BJ28" s="621"/>
      <c r="BK28" s="99"/>
    </row>
    <row r="29" spans="2:63" ht="13.5" customHeight="1">
      <c r="B29" s="119"/>
      <c r="C29" s="560" t="s">
        <v>192</v>
      </c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0"/>
      <c r="Q29" s="304"/>
      <c r="R29" s="634">
        <v>1596297</v>
      </c>
      <c r="S29" s="634"/>
      <c r="T29" s="634"/>
      <c r="U29" s="634"/>
      <c r="V29" s="634"/>
      <c r="W29" s="634"/>
      <c r="X29" s="634"/>
      <c r="Y29" s="634"/>
      <c r="Z29" s="634"/>
      <c r="AA29" s="634">
        <v>2121766</v>
      </c>
      <c r="AB29" s="634"/>
      <c r="AC29" s="634"/>
      <c r="AD29" s="634"/>
      <c r="AE29" s="634"/>
      <c r="AF29" s="634"/>
      <c r="AG29" s="634"/>
      <c r="AH29" s="634"/>
      <c r="AI29" s="634"/>
      <c r="AJ29" s="634">
        <v>2965980</v>
      </c>
      <c r="AK29" s="634"/>
      <c r="AL29" s="634"/>
      <c r="AM29" s="634"/>
      <c r="AN29" s="634"/>
      <c r="AO29" s="634"/>
      <c r="AP29" s="634"/>
      <c r="AQ29" s="634"/>
      <c r="AR29" s="634"/>
      <c r="AS29" s="634">
        <v>4900931</v>
      </c>
      <c r="AT29" s="634"/>
      <c r="AU29" s="634"/>
      <c r="AV29" s="634"/>
      <c r="AW29" s="634"/>
      <c r="AX29" s="634"/>
      <c r="AY29" s="634"/>
      <c r="AZ29" s="634"/>
      <c r="BA29" s="634"/>
      <c r="BB29" s="620">
        <v>5194608</v>
      </c>
      <c r="BC29" s="620"/>
      <c r="BD29" s="620"/>
      <c r="BE29" s="620"/>
      <c r="BF29" s="620"/>
      <c r="BG29" s="620"/>
      <c r="BH29" s="620"/>
      <c r="BI29" s="620"/>
      <c r="BJ29" s="620"/>
      <c r="BK29" s="99"/>
    </row>
    <row r="30" spans="2:63" ht="7.5" customHeight="1">
      <c r="B30" s="119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304"/>
      <c r="R30" s="631"/>
      <c r="S30" s="631"/>
      <c r="T30" s="631"/>
      <c r="U30" s="631"/>
      <c r="V30" s="631"/>
      <c r="W30" s="631"/>
      <c r="X30" s="631"/>
      <c r="Y30" s="631"/>
      <c r="Z30" s="631"/>
      <c r="AA30" s="631"/>
      <c r="AB30" s="631"/>
      <c r="AC30" s="631"/>
      <c r="AD30" s="631"/>
      <c r="AE30" s="631"/>
      <c r="AF30" s="631"/>
      <c r="AG30" s="631"/>
      <c r="AH30" s="631"/>
      <c r="AI30" s="631"/>
      <c r="AJ30" s="631"/>
      <c r="AK30" s="631"/>
      <c r="AL30" s="631"/>
      <c r="AM30" s="631"/>
      <c r="AN30" s="631"/>
      <c r="AO30" s="631"/>
      <c r="AP30" s="631"/>
      <c r="AQ30" s="631"/>
      <c r="AR30" s="631"/>
      <c r="AS30" s="631"/>
      <c r="AT30" s="631"/>
      <c r="AU30" s="631"/>
      <c r="AV30" s="631"/>
      <c r="AW30" s="631"/>
      <c r="AX30" s="631"/>
      <c r="AY30" s="631"/>
      <c r="AZ30" s="631"/>
      <c r="BA30" s="631"/>
      <c r="BB30" s="621"/>
      <c r="BC30" s="621"/>
      <c r="BD30" s="621"/>
      <c r="BE30" s="621"/>
      <c r="BF30" s="621"/>
      <c r="BG30" s="621"/>
      <c r="BH30" s="621"/>
      <c r="BI30" s="621"/>
      <c r="BJ30" s="621"/>
      <c r="BK30" s="99"/>
    </row>
    <row r="31" spans="2:63" ht="13.5" customHeight="1">
      <c r="B31" s="119"/>
      <c r="C31" s="560" t="s">
        <v>191</v>
      </c>
      <c r="D31" s="560"/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0"/>
      <c r="P31" s="560"/>
      <c r="Q31" s="304"/>
      <c r="R31" s="634">
        <v>19425390</v>
      </c>
      <c r="S31" s="634"/>
      <c r="T31" s="634"/>
      <c r="U31" s="634"/>
      <c r="V31" s="634"/>
      <c r="W31" s="634"/>
      <c r="X31" s="634"/>
      <c r="Y31" s="634"/>
      <c r="Z31" s="634"/>
      <c r="AA31" s="634">
        <v>18876599</v>
      </c>
      <c r="AB31" s="634"/>
      <c r="AC31" s="634"/>
      <c r="AD31" s="634"/>
      <c r="AE31" s="634"/>
      <c r="AF31" s="634"/>
      <c r="AG31" s="634"/>
      <c r="AH31" s="634"/>
      <c r="AI31" s="634"/>
      <c r="AJ31" s="634">
        <v>19376508</v>
      </c>
      <c r="AK31" s="634"/>
      <c r="AL31" s="634"/>
      <c r="AM31" s="634"/>
      <c r="AN31" s="634"/>
      <c r="AO31" s="634"/>
      <c r="AP31" s="634"/>
      <c r="AQ31" s="634"/>
      <c r="AR31" s="634"/>
      <c r="AS31" s="634">
        <v>19275283</v>
      </c>
      <c r="AT31" s="634"/>
      <c r="AU31" s="634"/>
      <c r="AV31" s="634"/>
      <c r="AW31" s="634"/>
      <c r="AX31" s="634"/>
      <c r="AY31" s="634"/>
      <c r="AZ31" s="634"/>
      <c r="BA31" s="634"/>
      <c r="BB31" s="620">
        <v>19012329</v>
      </c>
      <c r="BC31" s="620"/>
      <c r="BD31" s="620"/>
      <c r="BE31" s="620"/>
      <c r="BF31" s="620"/>
      <c r="BG31" s="620"/>
      <c r="BH31" s="620"/>
      <c r="BI31" s="620"/>
      <c r="BJ31" s="620"/>
      <c r="BK31" s="99"/>
    </row>
    <row r="32" spans="2:63" ht="7.5" customHeight="1">
      <c r="B32" s="119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304"/>
      <c r="R32" s="631"/>
      <c r="S32" s="631"/>
      <c r="T32" s="631"/>
      <c r="U32" s="631"/>
      <c r="V32" s="631"/>
      <c r="W32" s="631"/>
      <c r="X32" s="631"/>
      <c r="Y32" s="631"/>
      <c r="Z32" s="631"/>
      <c r="AA32" s="631"/>
      <c r="AB32" s="631"/>
      <c r="AC32" s="631"/>
      <c r="AD32" s="631"/>
      <c r="AE32" s="631"/>
      <c r="AF32" s="631"/>
      <c r="AG32" s="631"/>
      <c r="AH32" s="631"/>
      <c r="AI32" s="631"/>
      <c r="AJ32" s="631"/>
      <c r="AK32" s="631"/>
      <c r="AL32" s="631"/>
      <c r="AM32" s="631"/>
      <c r="AN32" s="631"/>
      <c r="AO32" s="631"/>
      <c r="AP32" s="631"/>
      <c r="AQ32" s="631"/>
      <c r="AR32" s="631"/>
      <c r="AS32" s="631"/>
      <c r="AT32" s="631"/>
      <c r="AU32" s="631"/>
      <c r="AV32" s="631"/>
      <c r="AW32" s="631"/>
      <c r="AX32" s="631"/>
      <c r="AY32" s="631"/>
      <c r="AZ32" s="631"/>
      <c r="BA32" s="631"/>
      <c r="BB32" s="621"/>
      <c r="BC32" s="621"/>
      <c r="BD32" s="621"/>
      <c r="BE32" s="621"/>
      <c r="BF32" s="621"/>
      <c r="BG32" s="621"/>
      <c r="BH32" s="621"/>
      <c r="BI32" s="621"/>
      <c r="BJ32" s="621"/>
      <c r="BK32" s="99"/>
    </row>
    <row r="33" spans="2:63" ht="13.5" customHeight="1">
      <c r="B33" s="119"/>
      <c r="C33" s="560" t="s">
        <v>190</v>
      </c>
      <c r="D33" s="560"/>
      <c r="E33" s="560"/>
      <c r="F33" s="560"/>
      <c r="G33" s="560"/>
      <c r="H33" s="560"/>
      <c r="I33" s="560"/>
      <c r="J33" s="560"/>
      <c r="K33" s="560"/>
      <c r="L33" s="560"/>
      <c r="M33" s="560"/>
      <c r="N33" s="560"/>
      <c r="O33" s="560"/>
      <c r="P33" s="560"/>
      <c r="Q33" s="304"/>
      <c r="R33" s="634">
        <v>19074095</v>
      </c>
      <c r="S33" s="634"/>
      <c r="T33" s="634"/>
      <c r="U33" s="634"/>
      <c r="V33" s="634"/>
      <c r="W33" s="634"/>
      <c r="X33" s="634"/>
      <c r="Y33" s="634"/>
      <c r="Z33" s="634"/>
      <c r="AA33" s="634">
        <v>17206453</v>
      </c>
      <c r="AB33" s="634"/>
      <c r="AC33" s="634"/>
      <c r="AD33" s="634"/>
      <c r="AE33" s="634"/>
      <c r="AF33" s="634"/>
      <c r="AG33" s="634"/>
      <c r="AH33" s="634"/>
      <c r="AI33" s="634"/>
      <c r="AJ33" s="634">
        <v>15404987</v>
      </c>
      <c r="AK33" s="634"/>
      <c r="AL33" s="634"/>
      <c r="AM33" s="634"/>
      <c r="AN33" s="634"/>
      <c r="AO33" s="634"/>
      <c r="AP33" s="634"/>
      <c r="AQ33" s="634"/>
      <c r="AR33" s="634"/>
      <c r="AS33" s="634">
        <v>11674782</v>
      </c>
      <c r="AT33" s="634"/>
      <c r="AU33" s="634"/>
      <c r="AV33" s="634"/>
      <c r="AW33" s="634"/>
      <c r="AX33" s="634"/>
      <c r="AY33" s="634"/>
      <c r="AZ33" s="634"/>
      <c r="BA33" s="634"/>
      <c r="BB33" s="620">
        <v>9921542</v>
      </c>
      <c r="BC33" s="620"/>
      <c r="BD33" s="620"/>
      <c r="BE33" s="620"/>
      <c r="BF33" s="620"/>
      <c r="BG33" s="620"/>
      <c r="BH33" s="620"/>
      <c r="BI33" s="620"/>
      <c r="BJ33" s="620"/>
      <c r="BK33" s="99"/>
    </row>
    <row r="34" spans="2:63" ht="7.5" customHeight="1">
      <c r="B34" s="119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304"/>
      <c r="R34" s="631"/>
      <c r="S34" s="631"/>
      <c r="T34" s="631"/>
      <c r="U34" s="631"/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631"/>
      <c r="AI34" s="631"/>
      <c r="AJ34" s="631"/>
      <c r="AK34" s="631"/>
      <c r="AL34" s="631"/>
      <c r="AM34" s="631"/>
      <c r="AN34" s="631"/>
      <c r="AO34" s="631"/>
      <c r="AP34" s="631"/>
      <c r="AQ34" s="631"/>
      <c r="AR34" s="631"/>
      <c r="AS34" s="631"/>
      <c r="AT34" s="631"/>
      <c r="AU34" s="631"/>
      <c r="AV34" s="631"/>
      <c r="AW34" s="631"/>
      <c r="AX34" s="631"/>
      <c r="AY34" s="631"/>
      <c r="AZ34" s="631"/>
      <c r="BA34" s="631"/>
      <c r="BB34" s="621"/>
      <c r="BC34" s="621"/>
      <c r="BD34" s="621"/>
      <c r="BE34" s="621"/>
      <c r="BF34" s="621"/>
      <c r="BG34" s="621"/>
      <c r="BH34" s="621"/>
      <c r="BI34" s="621"/>
      <c r="BJ34" s="621"/>
    </row>
    <row r="35" spans="2:63" ht="13.5" customHeight="1">
      <c r="B35" s="119"/>
      <c r="C35" s="560" t="s">
        <v>189</v>
      </c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304"/>
      <c r="R35" s="634">
        <v>0</v>
      </c>
      <c r="S35" s="634"/>
      <c r="T35" s="634"/>
      <c r="U35" s="634"/>
      <c r="V35" s="634"/>
      <c r="W35" s="634"/>
      <c r="X35" s="634"/>
      <c r="Y35" s="634"/>
      <c r="Z35" s="634"/>
      <c r="AA35" s="634">
        <v>0</v>
      </c>
      <c r="AB35" s="634"/>
      <c r="AC35" s="634"/>
      <c r="AD35" s="634"/>
      <c r="AE35" s="634"/>
      <c r="AF35" s="634"/>
      <c r="AG35" s="634"/>
      <c r="AH35" s="634"/>
      <c r="AI35" s="634"/>
      <c r="AJ35" s="634">
        <v>0</v>
      </c>
      <c r="AK35" s="634"/>
      <c r="AL35" s="634"/>
      <c r="AM35" s="634"/>
      <c r="AN35" s="634"/>
      <c r="AO35" s="634"/>
      <c r="AP35" s="634"/>
      <c r="AQ35" s="634"/>
      <c r="AR35" s="634"/>
      <c r="AS35" s="634">
        <v>2047693</v>
      </c>
      <c r="AT35" s="634"/>
      <c r="AU35" s="634"/>
      <c r="AV35" s="634"/>
      <c r="AW35" s="634"/>
      <c r="AX35" s="634"/>
      <c r="AY35" s="634"/>
      <c r="AZ35" s="634"/>
      <c r="BA35" s="634"/>
      <c r="BB35" s="620">
        <v>2297750</v>
      </c>
      <c r="BC35" s="620"/>
      <c r="BD35" s="620"/>
      <c r="BE35" s="620"/>
      <c r="BF35" s="620"/>
      <c r="BG35" s="620"/>
      <c r="BH35" s="620"/>
      <c r="BI35" s="620"/>
      <c r="BJ35" s="620"/>
      <c r="BK35" s="99"/>
    </row>
    <row r="36" spans="2:63" ht="7.5" customHeight="1">
      <c r="B36" s="119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304"/>
      <c r="R36" s="631"/>
      <c r="S36" s="631"/>
      <c r="T36" s="631"/>
      <c r="U36" s="631"/>
      <c r="V36" s="631"/>
      <c r="W36" s="631"/>
      <c r="X36" s="631"/>
      <c r="Y36" s="631"/>
      <c r="Z36" s="631"/>
      <c r="AA36" s="631"/>
      <c r="AB36" s="631"/>
      <c r="AC36" s="631"/>
      <c r="AD36" s="631"/>
      <c r="AE36" s="631"/>
      <c r="AF36" s="631"/>
      <c r="AG36" s="631"/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631"/>
      <c r="AS36" s="631"/>
      <c r="AT36" s="631"/>
      <c r="AU36" s="631"/>
      <c r="AV36" s="631"/>
      <c r="AW36" s="631"/>
      <c r="AX36" s="631"/>
      <c r="AY36" s="631"/>
      <c r="AZ36" s="631"/>
      <c r="BA36" s="631"/>
      <c r="BB36" s="621"/>
      <c r="BC36" s="621"/>
      <c r="BD36" s="621"/>
      <c r="BE36" s="621"/>
      <c r="BF36" s="621"/>
      <c r="BG36" s="621"/>
      <c r="BH36" s="621"/>
      <c r="BI36" s="621"/>
      <c r="BJ36" s="621"/>
      <c r="BK36" s="99"/>
    </row>
    <row r="37" spans="2:63" ht="13.5" customHeight="1">
      <c r="B37" s="119"/>
      <c r="C37" s="560" t="s">
        <v>188</v>
      </c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304"/>
      <c r="R37" s="634">
        <v>14700865</v>
      </c>
      <c r="S37" s="634"/>
      <c r="T37" s="634"/>
      <c r="U37" s="634"/>
      <c r="V37" s="634"/>
      <c r="W37" s="634"/>
      <c r="X37" s="634"/>
      <c r="Y37" s="634"/>
      <c r="Z37" s="634"/>
      <c r="AA37" s="634">
        <v>12789378</v>
      </c>
      <c r="AB37" s="634"/>
      <c r="AC37" s="634"/>
      <c r="AD37" s="634"/>
      <c r="AE37" s="634"/>
      <c r="AF37" s="634"/>
      <c r="AG37" s="634"/>
      <c r="AH37" s="634"/>
      <c r="AI37" s="634"/>
      <c r="AJ37" s="634">
        <v>10855666</v>
      </c>
      <c r="AK37" s="634"/>
      <c r="AL37" s="634"/>
      <c r="AM37" s="634"/>
      <c r="AN37" s="634"/>
      <c r="AO37" s="634"/>
      <c r="AP37" s="634"/>
      <c r="AQ37" s="634"/>
      <c r="AR37" s="634"/>
      <c r="AS37" s="634">
        <v>8899468</v>
      </c>
      <c r="AT37" s="634"/>
      <c r="AU37" s="634"/>
      <c r="AV37" s="634"/>
      <c r="AW37" s="634"/>
      <c r="AX37" s="634"/>
      <c r="AY37" s="634"/>
      <c r="AZ37" s="634"/>
      <c r="BA37" s="634"/>
      <c r="BB37" s="620">
        <v>6918649</v>
      </c>
      <c r="BC37" s="620"/>
      <c r="BD37" s="620"/>
      <c r="BE37" s="620"/>
      <c r="BF37" s="620"/>
      <c r="BG37" s="620"/>
      <c r="BH37" s="620"/>
      <c r="BI37" s="620"/>
      <c r="BJ37" s="620"/>
      <c r="BK37" s="99"/>
    </row>
    <row r="38" spans="2:63" ht="7.5" customHeight="1">
      <c r="B38" s="119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304"/>
      <c r="R38" s="631"/>
      <c r="S38" s="631"/>
      <c r="T38" s="631"/>
      <c r="U38" s="631"/>
      <c r="V38" s="631"/>
      <c r="W38" s="631"/>
      <c r="X38" s="631"/>
      <c r="Y38" s="631"/>
      <c r="Z38" s="631"/>
      <c r="AA38" s="631"/>
      <c r="AB38" s="631"/>
      <c r="AC38" s="631"/>
      <c r="AD38" s="631"/>
      <c r="AE38" s="631"/>
      <c r="AF38" s="631"/>
      <c r="AG38" s="631"/>
      <c r="AH38" s="631"/>
      <c r="AI38" s="631"/>
      <c r="AJ38" s="631"/>
      <c r="AK38" s="631"/>
      <c r="AL38" s="631"/>
      <c r="AM38" s="631"/>
      <c r="AN38" s="631"/>
      <c r="AO38" s="631"/>
      <c r="AP38" s="631"/>
      <c r="AQ38" s="631"/>
      <c r="AR38" s="631"/>
      <c r="AS38" s="631"/>
      <c r="AT38" s="631"/>
      <c r="AU38" s="631"/>
      <c r="AV38" s="631"/>
      <c r="AW38" s="631"/>
      <c r="AX38" s="631"/>
      <c r="AY38" s="631"/>
      <c r="AZ38" s="631"/>
      <c r="BA38" s="631"/>
      <c r="BB38" s="621"/>
      <c r="BC38" s="621"/>
      <c r="BD38" s="621"/>
      <c r="BE38" s="621"/>
      <c r="BF38" s="621"/>
      <c r="BG38" s="621"/>
      <c r="BH38" s="621"/>
      <c r="BI38" s="621"/>
      <c r="BJ38" s="621"/>
      <c r="BK38" s="99"/>
    </row>
    <row r="39" spans="2:63" ht="13.5" customHeight="1">
      <c r="B39" s="119"/>
      <c r="C39" s="560" t="s">
        <v>187</v>
      </c>
      <c r="D39" s="560"/>
      <c r="E39" s="560"/>
      <c r="F39" s="560"/>
      <c r="G39" s="560"/>
      <c r="H39" s="560"/>
      <c r="I39" s="560"/>
      <c r="J39" s="560"/>
      <c r="K39" s="560"/>
      <c r="L39" s="560"/>
      <c r="M39" s="560"/>
      <c r="N39" s="560"/>
      <c r="O39" s="560"/>
      <c r="P39" s="560"/>
      <c r="Q39" s="304"/>
      <c r="R39" s="634">
        <v>2294558</v>
      </c>
      <c r="S39" s="634"/>
      <c r="T39" s="634"/>
      <c r="U39" s="634"/>
      <c r="V39" s="634"/>
      <c r="W39" s="634"/>
      <c r="X39" s="634"/>
      <c r="Y39" s="634"/>
      <c r="Z39" s="634"/>
      <c r="AA39" s="634">
        <v>2101118</v>
      </c>
      <c r="AB39" s="634"/>
      <c r="AC39" s="634"/>
      <c r="AD39" s="634"/>
      <c r="AE39" s="634"/>
      <c r="AF39" s="634"/>
      <c r="AG39" s="634"/>
      <c r="AH39" s="634"/>
      <c r="AI39" s="634"/>
      <c r="AJ39" s="634">
        <v>1904129</v>
      </c>
      <c r="AK39" s="634"/>
      <c r="AL39" s="634"/>
      <c r="AM39" s="634"/>
      <c r="AN39" s="634"/>
      <c r="AO39" s="634"/>
      <c r="AP39" s="634"/>
      <c r="AQ39" s="634"/>
      <c r="AR39" s="634"/>
      <c r="AS39" s="634">
        <v>1703525</v>
      </c>
      <c r="AT39" s="634"/>
      <c r="AU39" s="634"/>
      <c r="AV39" s="634"/>
      <c r="AW39" s="634"/>
      <c r="AX39" s="634"/>
      <c r="AY39" s="634"/>
      <c r="AZ39" s="634"/>
      <c r="BA39" s="634"/>
      <c r="BB39" s="620">
        <v>1499238</v>
      </c>
      <c r="BC39" s="620"/>
      <c r="BD39" s="620"/>
      <c r="BE39" s="620"/>
      <c r="BF39" s="620"/>
      <c r="BG39" s="620"/>
      <c r="BH39" s="620"/>
      <c r="BI39" s="620"/>
      <c r="BJ39" s="620"/>
      <c r="BK39" s="99"/>
    </row>
    <row r="40" spans="2:63" ht="7.5" customHeight="1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7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3"/>
      <c r="AT40" s="96"/>
      <c r="AU40" s="96"/>
      <c r="AV40" s="96"/>
      <c r="AW40" s="96"/>
      <c r="AX40" s="96"/>
      <c r="AY40" s="96"/>
      <c r="AZ40" s="96"/>
      <c r="BA40" s="96"/>
      <c r="BB40" s="93"/>
      <c r="BC40" s="96"/>
      <c r="BD40" s="96"/>
      <c r="BE40" s="96"/>
      <c r="BF40" s="96"/>
      <c r="BG40" s="96"/>
      <c r="BH40" s="96"/>
      <c r="BI40" s="96"/>
      <c r="BJ40" s="96"/>
      <c r="BK40" s="100"/>
    </row>
    <row r="41" spans="2:63">
      <c r="C41" s="645" t="s">
        <v>19</v>
      </c>
      <c r="D41" s="645"/>
      <c r="E41" s="164" t="s">
        <v>185</v>
      </c>
      <c r="F41" s="175" t="s">
        <v>186</v>
      </c>
      <c r="G41" s="175"/>
      <c r="H41" s="4"/>
      <c r="BK41" s="6"/>
    </row>
    <row r="42" spans="2:63">
      <c r="B42" s="551" t="s">
        <v>1</v>
      </c>
      <c r="C42" s="551"/>
      <c r="D42" s="551"/>
      <c r="E42" s="164" t="s">
        <v>185</v>
      </c>
      <c r="F42" s="4" t="s">
        <v>169</v>
      </c>
    </row>
    <row r="45" spans="2:63" s="185" customFormat="1" ht="15">
      <c r="B45" s="574" t="s">
        <v>698</v>
      </c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  <c r="AJ45" s="574"/>
      <c r="AK45" s="574"/>
      <c r="AL45" s="574"/>
      <c r="AM45" s="574"/>
      <c r="AN45" s="574"/>
      <c r="AO45" s="574"/>
      <c r="AP45" s="574"/>
      <c r="AQ45" s="574"/>
      <c r="AR45" s="574"/>
      <c r="AS45" s="574"/>
      <c r="AT45" s="574"/>
      <c r="AU45" s="574"/>
      <c r="AV45" s="574"/>
      <c r="AW45" s="574"/>
      <c r="AX45" s="574"/>
      <c r="AY45" s="574"/>
      <c r="AZ45" s="574"/>
      <c r="BA45" s="574"/>
      <c r="BB45" s="574"/>
      <c r="BC45" s="574"/>
      <c r="BD45" s="574"/>
      <c r="BE45" s="574"/>
      <c r="BF45" s="574"/>
      <c r="BG45" s="574"/>
      <c r="BH45" s="574"/>
      <c r="BI45" s="574"/>
      <c r="BJ45" s="574"/>
      <c r="BK45" s="254"/>
    </row>
  </sheetData>
  <mergeCells count="172">
    <mergeCell ref="BB29:BJ29"/>
    <mergeCell ref="R30:Z30"/>
    <mergeCell ref="AA30:AI30"/>
    <mergeCell ref="AJ30:AR30"/>
    <mergeCell ref="AS30:BA30"/>
    <mergeCell ref="BB30:BJ30"/>
    <mergeCell ref="R28:Z28"/>
    <mergeCell ref="AA28:AI28"/>
    <mergeCell ref="AJ28:AR28"/>
    <mergeCell ref="AS28:BA28"/>
    <mergeCell ref="BB28:BJ28"/>
    <mergeCell ref="R29:Z29"/>
    <mergeCell ref="AA29:AI29"/>
    <mergeCell ref="AJ29:AR29"/>
    <mergeCell ref="AS29:BA29"/>
    <mergeCell ref="AS35:BA35"/>
    <mergeCell ref="AJ36:AR36"/>
    <mergeCell ref="AS36:BA36"/>
    <mergeCell ref="BB20:BJ20"/>
    <mergeCell ref="C21:P21"/>
    <mergeCell ref="R21:Z21"/>
    <mergeCell ref="AA21:AI21"/>
    <mergeCell ref="AJ21:AR21"/>
    <mergeCell ref="AS21:BA21"/>
    <mergeCell ref="BB21:BJ21"/>
    <mergeCell ref="R20:Z20"/>
    <mergeCell ref="AA20:AI20"/>
    <mergeCell ref="AA32:AI32"/>
    <mergeCell ref="AJ32:AR32"/>
    <mergeCell ref="AS32:BA32"/>
    <mergeCell ref="BB32:BJ32"/>
    <mergeCell ref="C33:P33"/>
    <mergeCell ref="C31:P31"/>
    <mergeCell ref="R31:Z31"/>
    <mergeCell ref="AA31:AI31"/>
    <mergeCell ref="AJ31:AR31"/>
    <mergeCell ref="AS31:BA31"/>
    <mergeCell ref="BB27:BJ27"/>
    <mergeCell ref="BB31:BJ31"/>
    <mergeCell ref="BB19:BJ19"/>
    <mergeCell ref="AJ20:AR20"/>
    <mergeCell ref="C41:D41"/>
    <mergeCell ref="B42:D42"/>
    <mergeCell ref="BB39:BJ39"/>
    <mergeCell ref="R38:Z38"/>
    <mergeCell ref="AA38:AI38"/>
    <mergeCell ref="AJ38:AR38"/>
    <mergeCell ref="AS38:BA38"/>
    <mergeCell ref="R36:Z36"/>
    <mergeCell ref="AJ37:AR37"/>
    <mergeCell ref="AS37:BA37"/>
    <mergeCell ref="C19:P19"/>
    <mergeCell ref="R19:Z19"/>
    <mergeCell ref="AA19:AI19"/>
    <mergeCell ref="AJ19:AR19"/>
    <mergeCell ref="AS19:BA19"/>
    <mergeCell ref="AA36:AI36"/>
    <mergeCell ref="AS20:BA20"/>
    <mergeCell ref="R32:Z32"/>
    <mergeCell ref="AS33:BA33"/>
    <mergeCell ref="BB35:BJ35"/>
    <mergeCell ref="BB36:BJ36"/>
    <mergeCell ref="C29:P29"/>
    <mergeCell ref="B45:BJ45"/>
    <mergeCell ref="BB38:BJ38"/>
    <mergeCell ref="C39:P39"/>
    <mergeCell ref="R39:Z39"/>
    <mergeCell ref="AA39:AI39"/>
    <mergeCell ref="R37:Z37"/>
    <mergeCell ref="AA37:AI37"/>
    <mergeCell ref="BB37:BJ37"/>
    <mergeCell ref="BB33:BJ33"/>
    <mergeCell ref="R34:Z34"/>
    <mergeCell ref="AA34:AI34"/>
    <mergeCell ref="AJ34:AR34"/>
    <mergeCell ref="AS34:BA34"/>
    <mergeCell ref="BB34:BJ34"/>
    <mergeCell ref="R33:Z33"/>
    <mergeCell ref="AA33:AI33"/>
    <mergeCell ref="AJ33:AR33"/>
    <mergeCell ref="AJ39:AR39"/>
    <mergeCell ref="AS39:BA39"/>
    <mergeCell ref="C37:P37"/>
    <mergeCell ref="C35:P35"/>
    <mergeCell ref="R35:Z35"/>
    <mergeCell ref="AA35:AI35"/>
    <mergeCell ref="AJ35:AR35"/>
    <mergeCell ref="C27:P27"/>
    <mergeCell ref="R27:Z27"/>
    <mergeCell ref="AA27:AI27"/>
    <mergeCell ref="AJ27:AR27"/>
    <mergeCell ref="AS27:BA27"/>
    <mergeCell ref="R26:Z26"/>
    <mergeCell ref="AA26:AI26"/>
    <mergeCell ref="AJ26:AR26"/>
    <mergeCell ref="AS26:BA26"/>
    <mergeCell ref="BB26:BJ26"/>
    <mergeCell ref="R24:Z24"/>
    <mergeCell ref="AA24:AI24"/>
    <mergeCell ref="AJ24:AR24"/>
    <mergeCell ref="AS24:BA24"/>
    <mergeCell ref="BB24:BJ24"/>
    <mergeCell ref="C23:P23"/>
    <mergeCell ref="R23:Z23"/>
    <mergeCell ref="AA23:AI23"/>
    <mergeCell ref="AJ23:AR23"/>
    <mergeCell ref="AS23:BA23"/>
    <mergeCell ref="BB25:BJ25"/>
    <mergeCell ref="R22:Z22"/>
    <mergeCell ref="AA22:AI22"/>
    <mergeCell ref="AJ22:AR22"/>
    <mergeCell ref="AS22:BA22"/>
    <mergeCell ref="BB22:BJ22"/>
    <mergeCell ref="C25:P25"/>
    <mergeCell ref="R25:Z25"/>
    <mergeCell ref="AA25:AI25"/>
    <mergeCell ref="AJ25:AR25"/>
    <mergeCell ref="AS25:BA25"/>
    <mergeCell ref="BB23:BJ23"/>
    <mergeCell ref="AS18:BA18"/>
    <mergeCell ref="BB18:BJ18"/>
    <mergeCell ref="R16:Z16"/>
    <mergeCell ref="AA16:AI16"/>
    <mergeCell ref="AJ16:AR16"/>
    <mergeCell ref="AS16:BA16"/>
    <mergeCell ref="BB16:BJ16"/>
    <mergeCell ref="C15:P15"/>
    <mergeCell ref="R15:Z15"/>
    <mergeCell ref="AA15:AI15"/>
    <mergeCell ref="AJ15:AR15"/>
    <mergeCell ref="AS15:BA15"/>
    <mergeCell ref="BB17:BJ17"/>
    <mergeCell ref="R18:Z18"/>
    <mergeCell ref="AA18:AI18"/>
    <mergeCell ref="AJ18:AR18"/>
    <mergeCell ref="R12:Z12"/>
    <mergeCell ref="AA12:AI12"/>
    <mergeCell ref="AJ12:AR12"/>
    <mergeCell ref="AS12:BA12"/>
    <mergeCell ref="BB12:BJ12"/>
    <mergeCell ref="C17:P17"/>
    <mergeCell ref="R17:Z17"/>
    <mergeCell ref="AA17:AI17"/>
    <mergeCell ref="AJ17:AR17"/>
    <mergeCell ref="AS17:BA17"/>
    <mergeCell ref="BB15:BJ15"/>
    <mergeCell ref="BB13:BJ13"/>
    <mergeCell ref="R14:Z14"/>
    <mergeCell ref="AA14:AI14"/>
    <mergeCell ref="AJ14:AR14"/>
    <mergeCell ref="AS14:BA14"/>
    <mergeCell ref="BB14:BJ14"/>
    <mergeCell ref="C13:P13"/>
    <mergeCell ref="R13:Z13"/>
    <mergeCell ref="AA13:AI13"/>
    <mergeCell ref="AJ13:AR13"/>
    <mergeCell ref="AS13:BA13"/>
    <mergeCell ref="AW1:BK2"/>
    <mergeCell ref="C11:P11"/>
    <mergeCell ref="R11:Z11"/>
    <mergeCell ref="AA11:AI11"/>
    <mergeCell ref="AJ11:AR11"/>
    <mergeCell ref="AS11:BA11"/>
    <mergeCell ref="BB11:BJ11"/>
    <mergeCell ref="A1:P2"/>
    <mergeCell ref="B5:BJ5"/>
    <mergeCell ref="B7:Q8"/>
    <mergeCell ref="R7:Z8"/>
    <mergeCell ref="AA7:AI8"/>
    <mergeCell ref="AJ7:AR8"/>
    <mergeCell ref="AS7:BA8"/>
    <mergeCell ref="BB7:BJ8"/>
  </mergeCells>
  <phoneticPr fontId="24"/>
  <printOptions horizontalCentered="1"/>
  <pageMargins left="0.39370078740157483" right="0.47244094488188981" top="0.31496062992125984" bottom="0.39370078740157483" header="0" footer="0"/>
  <pageSetup paperSize="9" scale="9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U67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1" width="1" customWidth="1"/>
    <col min="2" max="63" width="1.625" customWidth="1"/>
  </cols>
  <sheetData>
    <row r="1" spans="1:62" ht="11.1" customHeight="1">
      <c r="A1" s="505">
        <v>150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</row>
    <row r="2" spans="1:62" ht="11.1" customHeight="1">
      <c r="A2" s="506"/>
      <c r="B2" s="506"/>
      <c r="C2" s="506"/>
      <c r="D2" s="506"/>
      <c r="E2" s="506"/>
      <c r="F2" s="506"/>
      <c r="G2" s="506"/>
      <c r="H2" s="506"/>
      <c r="I2" s="506"/>
      <c r="J2" s="506"/>
      <c r="K2" s="506"/>
    </row>
    <row r="5" spans="1:62" ht="15">
      <c r="B5" s="526" t="s">
        <v>652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6"/>
      <c r="BA5" s="526"/>
      <c r="BB5" s="526"/>
      <c r="BC5" s="526"/>
      <c r="BD5" s="526"/>
      <c r="BE5" s="526"/>
      <c r="BF5" s="526"/>
      <c r="BG5" s="526"/>
      <c r="BH5" s="526"/>
      <c r="BI5" s="526"/>
      <c r="BJ5" s="526"/>
    </row>
    <row r="6" spans="1:6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>
      <c r="B7" s="662" t="s">
        <v>4</v>
      </c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59" t="s">
        <v>38</v>
      </c>
      <c r="N7" s="659"/>
      <c r="O7" s="659"/>
      <c r="P7" s="659"/>
      <c r="Q7" s="659"/>
      <c r="R7" s="659"/>
      <c r="S7" s="659"/>
      <c r="T7" s="659"/>
      <c r="U7" s="659"/>
      <c r="V7" s="659"/>
      <c r="W7" s="659"/>
      <c r="X7" s="659"/>
      <c r="Y7" s="659" t="s">
        <v>39</v>
      </c>
      <c r="Z7" s="659"/>
      <c r="AA7" s="659"/>
      <c r="AB7" s="659"/>
      <c r="AC7" s="659"/>
      <c r="AD7" s="659"/>
      <c r="AE7" s="659"/>
      <c r="AF7" s="659"/>
      <c r="AG7" s="659"/>
      <c r="AH7" s="659"/>
      <c r="AI7" s="659"/>
      <c r="AJ7" s="659"/>
      <c r="AK7" s="659"/>
      <c r="AL7" s="659" t="s">
        <v>40</v>
      </c>
      <c r="AM7" s="659"/>
      <c r="AN7" s="659"/>
      <c r="AO7" s="659"/>
      <c r="AP7" s="659"/>
      <c r="AQ7" s="659"/>
      <c r="AR7" s="659"/>
      <c r="AS7" s="659"/>
      <c r="AT7" s="659"/>
      <c r="AU7" s="659"/>
      <c r="AV7" s="659"/>
      <c r="AW7" s="659"/>
      <c r="AX7" s="659" t="s">
        <v>41</v>
      </c>
      <c r="AY7" s="659"/>
      <c r="AZ7" s="659"/>
      <c r="BA7" s="659"/>
      <c r="BB7" s="659"/>
      <c r="BC7" s="659"/>
      <c r="BD7" s="659"/>
      <c r="BE7" s="659"/>
      <c r="BF7" s="659"/>
      <c r="BG7" s="659"/>
      <c r="BH7" s="659"/>
      <c r="BI7" s="659"/>
      <c r="BJ7" s="528"/>
    </row>
    <row r="8" spans="1:62">
      <c r="B8" s="564"/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660"/>
      <c r="N8" s="660"/>
      <c r="O8" s="660"/>
      <c r="P8" s="660"/>
      <c r="Q8" s="660"/>
      <c r="R8" s="660"/>
      <c r="S8" s="660"/>
      <c r="T8" s="660"/>
      <c r="U8" s="660"/>
      <c r="V8" s="660"/>
      <c r="W8" s="660"/>
      <c r="X8" s="660"/>
      <c r="Y8" s="660"/>
      <c r="Z8" s="660"/>
      <c r="AA8" s="660"/>
      <c r="AB8" s="660"/>
      <c r="AC8" s="660"/>
      <c r="AD8" s="660"/>
      <c r="AE8" s="660"/>
      <c r="AF8" s="660"/>
      <c r="AG8" s="660"/>
      <c r="AH8" s="660"/>
      <c r="AI8" s="660"/>
      <c r="AJ8" s="660"/>
      <c r="AK8" s="660"/>
      <c r="AL8" s="660"/>
      <c r="AM8" s="660"/>
      <c r="AN8" s="660"/>
      <c r="AO8" s="660"/>
      <c r="AP8" s="660"/>
      <c r="AQ8" s="660"/>
      <c r="AR8" s="660"/>
      <c r="AS8" s="660"/>
      <c r="AT8" s="660"/>
      <c r="AU8" s="660"/>
      <c r="AV8" s="660"/>
      <c r="AW8" s="660"/>
      <c r="AX8" s="660"/>
      <c r="AY8" s="660"/>
      <c r="AZ8" s="660"/>
      <c r="BA8" s="660"/>
      <c r="BB8" s="660"/>
      <c r="BC8" s="660"/>
      <c r="BD8" s="660"/>
      <c r="BE8" s="660"/>
      <c r="BF8" s="660"/>
      <c r="BG8" s="660"/>
      <c r="BH8" s="660"/>
      <c r="BI8" s="660"/>
      <c r="BJ8" s="533"/>
    </row>
    <row r="9" spans="1:62">
      <c r="L9" s="17"/>
      <c r="W9" s="658" t="s">
        <v>168</v>
      </c>
      <c r="X9" s="658"/>
      <c r="AJ9" s="658" t="s">
        <v>168</v>
      </c>
      <c r="AK9" s="658"/>
      <c r="AV9" s="658" t="s">
        <v>168</v>
      </c>
      <c r="AW9" s="658"/>
    </row>
    <row r="10" spans="1:62">
      <c r="L10" s="85"/>
      <c r="W10" s="24"/>
      <c r="X10" s="24"/>
      <c r="AK10" s="25"/>
      <c r="AW10" s="25"/>
    </row>
    <row r="11" spans="1:62">
      <c r="C11" s="613" t="s">
        <v>5</v>
      </c>
      <c r="D11" s="613"/>
      <c r="E11" s="613"/>
      <c r="F11" s="612">
        <v>21</v>
      </c>
      <c r="G11" s="612"/>
      <c r="H11" s="612"/>
      <c r="I11" s="613" t="s">
        <v>4</v>
      </c>
      <c r="J11" s="613"/>
      <c r="K11" s="613"/>
      <c r="L11" s="85"/>
      <c r="M11" s="655">
        <v>84.6</v>
      </c>
      <c r="N11" s="656"/>
      <c r="O11" s="656"/>
      <c r="P11" s="656"/>
      <c r="Q11" s="656"/>
      <c r="R11" s="656"/>
      <c r="S11" s="656"/>
      <c r="T11" s="656"/>
      <c r="U11" s="656"/>
      <c r="V11" s="656"/>
      <c r="W11" s="656"/>
      <c r="X11" s="656"/>
      <c r="Y11" s="657">
        <v>2.4</v>
      </c>
      <c r="Z11" s="657"/>
      <c r="AA11" s="657"/>
      <c r="AB11" s="657"/>
      <c r="AC11" s="657"/>
      <c r="AD11" s="657"/>
      <c r="AE11" s="657"/>
      <c r="AF11" s="657"/>
      <c r="AG11" s="657"/>
      <c r="AH11" s="657"/>
      <c r="AI11" s="657"/>
      <c r="AJ11" s="657"/>
      <c r="AK11" s="657"/>
      <c r="AL11" s="657">
        <v>6.6</v>
      </c>
      <c r="AM11" s="657"/>
      <c r="AN11" s="657"/>
      <c r="AO11" s="657"/>
      <c r="AP11" s="657"/>
      <c r="AQ11" s="657"/>
      <c r="AR11" s="657"/>
      <c r="AS11" s="657"/>
      <c r="AT11" s="657"/>
      <c r="AU11" s="657"/>
      <c r="AV11" s="657"/>
      <c r="AW11" s="657"/>
      <c r="AX11" s="661">
        <v>0.47</v>
      </c>
      <c r="AY11" s="661"/>
      <c r="AZ11" s="661"/>
      <c r="BA11" s="661"/>
      <c r="BB11" s="661"/>
      <c r="BC11" s="661"/>
      <c r="BD11" s="661"/>
      <c r="BE11" s="661"/>
      <c r="BF11" s="661"/>
      <c r="BG11" s="661"/>
      <c r="BH11" s="661"/>
      <c r="BI11" s="661"/>
      <c r="BJ11" s="661"/>
    </row>
    <row r="12" spans="1:62">
      <c r="F12" s="612">
        <v>22</v>
      </c>
      <c r="G12" s="612"/>
      <c r="H12" s="612"/>
      <c r="L12" s="85"/>
      <c r="M12" s="655">
        <v>87.1</v>
      </c>
      <c r="N12" s="656"/>
      <c r="O12" s="656"/>
      <c r="P12" s="656"/>
      <c r="Q12" s="656"/>
      <c r="R12" s="656"/>
      <c r="S12" s="656"/>
      <c r="T12" s="656"/>
      <c r="U12" s="656"/>
      <c r="V12" s="656"/>
      <c r="W12" s="656"/>
      <c r="X12" s="656"/>
      <c r="Y12" s="657">
        <v>2.6</v>
      </c>
      <c r="Z12" s="657"/>
      <c r="AA12" s="657"/>
      <c r="AB12" s="657"/>
      <c r="AC12" s="657"/>
      <c r="AD12" s="657"/>
      <c r="AE12" s="657"/>
      <c r="AF12" s="657"/>
      <c r="AG12" s="657"/>
      <c r="AH12" s="657"/>
      <c r="AI12" s="657"/>
      <c r="AJ12" s="657"/>
      <c r="AK12" s="657"/>
      <c r="AL12" s="657">
        <v>6.5</v>
      </c>
      <c r="AM12" s="657"/>
      <c r="AN12" s="657"/>
      <c r="AO12" s="657"/>
      <c r="AP12" s="657"/>
      <c r="AQ12" s="657"/>
      <c r="AR12" s="657"/>
      <c r="AS12" s="657"/>
      <c r="AT12" s="657"/>
      <c r="AU12" s="657"/>
      <c r="AV12" s="657"/>
      <c r="AW12" s="657"/>
      <c r="AX12" s="661">
        <v>0.48</v>
      </c>
      <c r="AY12" s="661"/>
      <c r="AZ12" s="661"/>
      <c r="BA12" s="661"/>
      <c r="BB12" s="661"/>
      <c r="BC12" s="661"/>
      <c r="BD12" s="661"/>
      <c r="BE12" s="661"/>
      <c r="BF12" s="661"/>
      <c r="BG12" s="661"/>
      <c r="BH12" s="661"/>
      <c r="BI12" s="661"/>
      <c r="BJ12" s="661"/>
    </row>
    <row r="13" spans="1:62">
      <c r="F13" s="612">
        <v>23</v>
      </c>
      <c r="G13" s="612"/>
      <c r="H13" s="612"/>
      <c r="L13" s="85"/>
      <c r="M13" s="655">
        <v>89.5</v>
      </c>
      <c r="N13" s="656"/>
      <c r="O13" s="656"/>
      <c r="P13" s="656"/>
      <c r="Q13" s="656"/>
      <c r="R13" s="656"/>
      <c r="S13" s="656"/>
      <c r="T13" s="656"/>
      <c r="U13" s="656"/>
      <c r="V13" s="656"/>
      <c r="W13" s="656"/>
      <c r="X13" s="656"/>
      <c r="Y13" s="657">
        <v>3.2</v>
      </c>
      <c r="Z13" s="657"/>
      <c r="AA13" s="657"/>
      <c r="AB13" s="657"/>
      <c r="AC13" s="657"/>
      <c r="AD13" s="657"/>
      <c r="AE13" s="657"/>
      <c r="AF13" s="657"/>
      <c r="AG13" s="657"/>
      <c r="AH13" s="657"/>
      <c r="AI13" s="657"/>
      <c r="AJ13" s="657"/>
      <c r="AK13" s="657"/>
      <c r="AL13" s="657">
        <v>7.5</v>
      </c>
      <c r="AM13" s="657"/>
      <c r="AN13" s="657"/>
      <c r="AO13" s="657"/>
      <c r="AP13" s="657"/>
      <c r="AQ13" s="657"/>
      <c r="AR13" s="657"/>
      <c r="AS13" s="657"/>
      <c r="AT13" s="657"/>
      <c r="AU13" s="657"/>
      <c r="AV13" s="657"/>
      <c r="AW13" s="657"/>
      <c r="AX13" s="661">
        <v>0.47</v>
      </c>
      <c r="AY13" s="661"/>
      <c r="AZ13" s="661"/>
      <c r="BA13" s="661"/>
      <c r="BB13" s="661"/>
      <c r="BC13" s="661"/>
      <c r="BD13" s="661"/>
      <c r="BE13" s="661"/>
      <c r="BF13" s="661"/>
      <c r="BG13" s="661"/>
      <c r="BH13" s="661"/>
      <c r="BI13" s="661"/>
      <c r="BJ13" s="661"/>
    </row>
    <row r="14" spans="1:62">
      <c r="F14" s="612">
        <v>24</v>
      </c>
      <c r="G14" s="612"/>
      <c r="H14" s="612"/>
      <c r="L14" s="85"/>
      <c r="M14" s="655">
        <v>89.8</v>
      </c>
      <c r="N14" s="656"/>
      <c r="O14" s="656"/>
      <c r="P14" s="656"/>
      <c r="Q14" s="656"/>
      <c r="R14" s="656"/>
      <c r="S14" s="656"/>
      <c r="T14" s="656"/>
      <c r="U14" s="656"/>
      <c r="V14" s="656"/>
      <c r="W14" s="656"/>
      <c r="X14" s="656"/>
      <c r="Y14" s="657">
        <v>3.3</v>
      </c>
      <c r="Z14" s="657"/>
      <c r="AA14" s="657"/>
      <c r="AB14" s="657"/>
      <c r="AC14" s="657"/>
      <c r="AD14" s="657"/>
      <c r="AE14" s="657"/>
      <c r="AF14" s="657"/>
      <c r="AG14" s="657"/>
      <c r="AH14" s="657"/>
      <c r="AI14" s="657"/>
      <c r="AJ14" s="657"/>
      <c r="AK14" s="657"/>
      <c r="AL14" s="657">
        <v>7</v>
      </c>
      <c r="AM14" s="657"/>
      <c r="AN14" s="657"/>
      <c r="AO14" s="657"/>
      <c r="AP14" s="657"/>
      <c r="AQ14" s="657"/>
      <c r="AR14" s="657"/>
      <c r="AS14" s="657"/>
      <c r="AT14" s="657"/>
      <c r="AU14" s="657"/>
      <c r="AV14" s="657"/>
      <c r="AW14" s="657"/>
      <c r="AX14" s="661">
        <v>0.45</v>
      </c>
      <c r="AY14" s="661"/>
      <c r="AZ14" s="661"/>
      <c r="BA14" s="661"/>
      <c r="BB14" s="661"/>
      <c r="BC14" s="661"/>
      <c r="BD14" s="661"/>
      <c r="BE14" s="661"/>
      <c r="BF14" s="661"/>
      <c r="BG14" s="661"/>
      <c r="BH14" s="661"/>
      <c r="BI14" s="661"/>
      <c r="BJ14" s="661"/>
    </row>
    <row r="15" spans="1:62">
      <c r="F15" s="652">
        <v>25</v>
      </c>
      <c r="G15" s="652"/>
      <c r="H15" s="652"/>
      <c r="L15" s="85"/>
      <c r="M15" s="653">
        <v>86.2</v>
      </c>
      <c r="N15" s="654"/>
      <c r="O15" s="654"/>
      <c r="P15" s="654"/>
      <c r="Q15" s="654"/>
      <c r="R15" s="654"/>
      <c r="S15" s="654"/>
      <c r="T15" s="654"/>
      <c r="U15" s="654"/>
      <c r="V15" s="654"/>
      <c r="W15" s="654"/>
      <c r="X15" s="654"/>
      <c r="Y15" s="664">
        <v>2.9</v>
      </c>
      <c r="Z15" s="664"/>
      <c r="AA15" s="664"/>
      <c r="AB15" s="664"/>
      <c r="AC15" s="664"/>
      <c r="AD15" s="664"/>
      <c r="AE15" s="664"/>
      <c r="AF15" s="664"/>
      <c r="AG15" s="664"/>
      <c r="AH15" s="664"/>
      <c r="AI15" s="664"/>
      <c r="AJ15" s="664"/>
      <c r="AK15" s="664"/>
      <c r="AL15" s="664">
        <v>5.3</v>
      </c>
      <c r="AM15" s="664"/>
      <c r="AN15" s="664"/>
      <c r="AO15" s="664"/>
      <c r="AP15" s="664"/>
      <c r="AQ15" s="664"/>
      <c r="AR15" s="664"/>
      <c r="AS15" s="664"/>
      <c r="AT15" s="664"/>
      <c r="AU15" s="664"/>
      <c r="AV15" s="664"/>
      <c r="AW15" s="664"/>
      <c r="AX15" s="665">
        <v>0.44</v>
      </c>
      <c r="AY15" s="665"/>
      <c r="AZ15" s="665"/>
      <c r="BA15" s="665"/>
      <c r="BB15" s="665"/>
      <c r="BC15" s="665"/>
      <c r="BD15" s="665"/>
      <c r="BE15" s="665"/>
      <c r="BF15" s="665"/>
      <c r="BG15" s="665"/>
      <c r="BH15" s="665"/>
      <c r="BI15" s="665"/>
      <c r="BJ15" s="665"/>
    </row>
    <row r="16" spans="1:62">
      <c r="B16" s="2"/>
      <c r="C16" s="2"/>
      <c r="D16" s="2"/>
      <c r="E16" s="2"/>
      <c r="F16" s="2"/>
      <c r="G16" s="2"/>
      <c r="H16" s="2"/>
      <c r="I16" s="2"/>
      <c r="J16" s="2"/>
      <c r="K16" s="2"/>
      <c r="L16" s="19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2:73">
      <c r="C17" s="550" t="s">
        <v>19</v>
      </c>
      <c r="D17" s="550"/>
      <c r="E17" s="149" t="s">
        <v>166</v>
      </c>
      <c r="F17" s="557" t="s">
        <v>167</v>
      </c>
      <c r="G17" s="557"/>
      <c r="H17" s="4" t="s">
        <v>42</v>
      </c>
    </row>
    <row r="18" spans="2:73">
      <c r="F18" s="558" t="s">
        <v>43</v>
      </c>
      <c r="G18" s="558"/>
      <c r="H18" s="4" t="s">
        <v>44</v>
      </c>
    </row>
    <row r="19" spans="2:73">
      <c r="F19" s="558" t="s">
        <v>45</v>
      </c>
      <c r="G19" s="558"/>
      <c r="H19" s="4" t="s">
        <v>46</v>
      </c>
    </row>
    <row r="20" spans="2:73">
      <c r="F20" s="558" t="s">
        <v>47</v>
      </c>
      <c r="G20" s="558"/>
      <c r="H20" s="4" t="s">
        <v>48</v>
      </c>
    </row>
    <row r="21" spans="2:73">
      <c r="B21" s="651" t="s">
        <v>1</v>
      </c>
      <c r="C21" s="651"/>
      <c r="D21" s="651"/>
      <c r="E21" s="149" t="s">
        <v>166</v>
      </c>
      <c r="F21" s="4" t="s">
        <v>3</v>
      </c>
    </row>
    <row r="22" spans="2:73">
      <c r="B22" s="150"/>
      <c r="C22" s="150"/>
      <c r="D22" s="150"/>
      <c r="E22" s="149"/>
      <c r="F22" s="4"/>
    </row>
    <row r="23" spans="2:73">
      <c r="B23" s="150"/>
      <c r="C23" s="150"/>
      <c r="D23" s="150"/>
      <c r="E23" s="149"/>
      <c r="F23" s="4"/>
    </row>
    <row r="24" spans="2:73" ht="18" customHeight="1">
      <c r="B24" s="526" t="s">
        <v>653</v>
      </c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  <c r="AD24" s="526"/>
      <c r="AE24" s="526"/>
      <c r="AF24" s="526"/>
      <c r="AG24" s="526"/>
      <c r="AH24" s="526"/>
      <c r="AI24" s="526"/>
      <c r="AJ24" s="526"/>
      <c r="AK24" s="526"/>
      <c r="AL24" s="526"/>
      <c r="AM24" s="526"/>
      <c r="AN24" s="526"/>
      <c r="AO24" s="526"/>
      <c r="AP24" s="526"/>
      <c r="AQ24" s="526"/>
      <c r="AR24" s="526"/>
      <c r="AS24" s="526"/>
      <c r="AT24" s="526"/>
      <c r="AU24" s="526"/>
      <c r="AV24" s="526"/>
      <c r="AW24" s="526"/>
      <c r="AX24" s="526"/>
      <c r="AY24" s="526"/>
      <c r="AZ24" s="526"/>
      <c r="BA24" s="526"/>
      <c r="BB24" s="526"/>
      <c r="BC24" s="526"/>
      <c r="BD24" s="526"/>
      <c r="BE24" s="526"/>
      <c r="BF24" s="526"/>
      <c r="BG24" s="526"/>
      <c r="BH24" s="526"/>
      <c r="BI24" s="526"/>
      <c r="BJ24" s="526"/>
    </row>
    <row r="25" spans="2:73" ht="12.9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3" t="s">
        <v>18</v>
      </c>
    </row>
    <row r="26" spans="2:73" ht="18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20"/>
      <c r="N26" s="22"/>
      <c r="O26" s="5"/>
      <c r="P26" s="5"/>
      <c r="Q26" s="5"/>
      <c r="R26" s="5"/>
      <c r="S26" s="5"/>
      <c r="T26" s="5"/>
      <c r="U26" s="5"/>
      <c r="V26" s="76"/>
      <c r="W26" s="536" t="s">
        <v>23</v>
      </c>
      <c r="X26" s="537"/>
      <c r="Y26" s="537"/>
      <c r="Z26" s="537"/>
      <c r="AA26" s="537"/>
      <c r="AB26" s="537"/>
      <c r="AC26" s="537"/>
      <c r="AD26" s="537"/>
      <c r="AE26" s="537"/>
      <c r="AF26" s="537"/>
      <c r="AG26" s="537"/>
      <c r="AH26" s="537"/>
      <c r="AI26" s="537"/>
      <c r="AJ26" s="537"/>
      <c r="AK26" s="537"/>
      <c r="AL26" s="537"/>
      <c r="AM26" s="537"/>
      <c r="AN26" s="537"/>
      <c r="AO26" s="537"/>
      <c r="AP26" s="537"/>
      <c r="AQ26" s="537"/>
      <c r="AR26" s="537"/>
      <c r="AS26" s="537"/>
      <c r="AT26" s="537"/>
      <c r="AU26" s="537"/>
      <c r="AV26" s="537"/>
      <c r="AW26" s="537"/>
      <c r="AX26" s="537"/>
      <c r="AY26" s="537"/>
      <c r="AZ26" s="537"/>
      <c r="BA26" s="537"/>
      <c r="BB26" s="537"/>
      <c r="BC26" s="537"/>
      <c r="BD26" s="537"/>
      <c r="BE26" s="537"/>
      <c r="BF26" s="537"/>
      <c r="BG26" s="537"/>
      <c r="BH26" s="537"/>
      <c r="BI26" s="537"/>
      <c r="BJ26" s="537"/>
    </row>
    <row r="27" spans="2:73" ht="18" customHeight="1">
      <c r="B27" s="527" t="s">
        <v>4</v>
      </c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32"/>
      <c r="N27" s="531" t="s">
        <v>6</v>
      </c>
      <c r="O27" s="527"/>
      <c r="P27" s="527"/>
      <c r="Q27" s="527"/>
      <c r="R27" s="527"/>
      <c r="S27" s="527"/>
      <c r="T27" s="527"/>
      <c r="U27" s="527"/>
      <c r="V27" s="532"/>
      <c r="W27" s="666" t="s">
        <v>28</v>
      </c>
      <c r="X27" s="666"/>
      <c r="Y27" s="666"/>
      <c r="Z27" s="666"/>
      <c r="AA27" s="666"/>
      <c r="AB27" s="666"/>
      <c r="AC27" s="666"/>
      <c r="AD27" s="666"/>
      <c r="AE27" s="567" t="s">
        <v>29</v>
      </c>
      <c r="AF27" s="567"/>
      <c r="AG27" s="567"/>
      <c r="AH27" s="567"/>
      <c r="AI27" s="567"/>
      <c r="AJ27" s="567"/>
      <c r="AK27" s="567"/>
      <c r="AL27" s="567"/>
      <c r="AM27" s="567"/>
      <c r="AN27" s="567"/>
      <c r="AO27" s="567"/>
      <c r="AP27" s="567"/>
      <c r="AQ27" s="567"/>
      <c r="AR27" s="567"/>
      <c r="AS27" s="567"/>
      <c r="AT27" s="567"/>
      <c r="AU27" s="567" t="s">
        <v>30</v>
      </c>
      <c r="AV27" s="567"/>
      <c r="AW27" s="567"/>
      <c r="AX27" s="567"/>
      <c r="AY27" s="567"/>
      <c r="AZ27" s="567"/>
      <c r="BA27" s="567"/>
      <c r="BB27" s="567"/>
      <c r="BC27" s="567"/>
      <c r="BD27" s="567"/>
      <c r="BE27" s="567"/>
      <c r="BF27" s="567"/>
      <c r="BG27" s="567"/>
      <c r="BH27" s="567"/>
      <c r="BI27" s="567"/>
      <c r="BJ27" s="568"/>
    </row>
    <row r="28" spans="2:73" ht="18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1"/>
      <c r="N28" s="23"/>
      <c r="O28" s="16"/>
      <c r="P28" s="16"/>
      <c r="Q28" s="16"/>
      <c r="R28" s="16"/>
      <c r="S28" s="16"/>
      <c r="T28" s="16"/>
      <c r="U28" s="78"/>
      <c r="V28" s="78"/>
      <c r="W28" s="666"/>
      <c r="X28" s="666"/>
      <c r="Y28" s="666"/>
      <c r="Z28" s="666"/>
      <c r="AA28" s="666"/>
      <c r="AB28" s="666"/>
      <c r="AC28" s="666"/>
      <c r="AD28" s="666"/>
      <c r="AE28" s="567" t="s">
        <v>31</v>
      </c>
      <c r="AF28" s="567"/>
      <c r="AG28" s="567"/>
      <c r="AH28" s="567"/>
      <c r="AI28" s="567"/>
      <c r="AJ28" s="567"/>
      <c r="AK28" s="567"/>
      <c r="AL28" s="567"/>
      <c r="AM28" s="567" t="s">
        <v>32</v>
      </c>
      <c r="AN28" s="567"/>
      <c r="AO28" s="567"/>
      <c r="AP28" s="567"/>
      <c r="AQ28" s="567"/>
      <c r="AR28" s="567"/>
      <c r="AS28" s="567"/>
      <c r="AT28" s="567"/>
      <c r="AU28" s="567" t="s">
        <v>31</v>
      </c>
      <c r="AV28" s="567"/>
      <c r="AW28" s="567"/>
      <c r="AX28" s="567"/>
      <c r="AY28" s="567"/>
      <c r="AZ28" s="567"/>
      <c r="BA28" s="567"/>
      <c r="BB28" s="567"/>
      <c r="BC28" s="567" t="s">
        <v>32</v>
      </c>
      <c r="BD28" s="567"/>
      <c r="BE28" s="567"/>
      <c r="BF28" s="567"/>
      <c r="BG28" s="567"/>
      <c r="BH28" s="567"/>
      <c r="BI28" s="567"/>
      <c r="BJ28" s="568"/>
      <c r="BL28" s="322"/>
      <c r="BM28" s="322"/>
    </row>
    <row r="29" spans="2:73" ht="12.95" customHeight="1">
      <c r="M29" s="17"/>
      <c r="T29" s="669" t="s">
        <v>54</v>
      </c>
      <c r="U29" s="669"/>
      <c r="V29" s="669"/>
      <c r="AB29" s="669" t="s">
        <v>54</v>
      </c>
      <c r="AC29" s="669"/>
      <c r="AD29" s="669"/>
      <c r="AJ29" s="669" t="s">
        <v>54</v>
      </c>
      <c r="AK29" s="669"/>
      <c r="AL29" s="669"/>
      <c r="AS29" s="668" t="s">
        <v>49</v>
      </c>
      <c r="AT29" s="668"/>
      <c r="AU29" s="325"/>
      <c r="AV29" s="325"/>
      <c r="AX29" s="310"/>
      <c r="AY29" s="310"/>
      <c r="AZ29" s="669" t="s">
        <v>54</v>
      </c>
      <c r="BA29" s="669"/>
      <c r="BB29" s="669"/>
      <c r="BI29" s="668" t="s">
        <v>49</v>
      </c>
      <c r="BJ29" s="668"/>
    </row>
    <row r="30" spans="2:73" ht="12.95" customHeight="1">
      <c r="M30" s="85"/>
    </row>
    <row r="31" spans="2:73" ht="12.95" customHeight="1">
      <c r="C31" s="667" t="s">
        <v>5</v>
      </c>
      <c r="D31" s="667"/>
      <c r="E31" s="667"/>
      <c r="F31" s="667"/>
      <c r="G31" s="612">
        <v>21</v>
      </c>
      <c r="H31" s="612"/>
      <c r="I31" s="667" t="s">
        <v>4</v>
      </c>
      <c r="J31" s="667"/>
      <c r="K31" s="667"/>
      <c r="L31" s="667"/>
      <c r="M31" s="85"/>
      <c r="N31" s="517">
        <v>1142131358</v>
      </c>
      <c r="O31" s="512"/>
      <c r="P31" s="512"/>
      <c r="Q31" s="512"/>
      <c r="R31" s="512"/>
      <c r="S31" s="512"/>
      <c r="T31" s="512"/>
      <c r="U31" s="512"/>
      <c r="V31" s="512"/>
      <c r="W31" s="512">
        <v>1047261936</v>
      </c>
      <c r="X31" s="512"/>
      <c r="Y31" s="512"/>
      <c r="Z31" s="512"/>
      <c r="AA31" s="512"/>
      <c r="AB31" s="512"/>
      <c r="AC31" s="512"/>
      <c r="AD31" s="512"/>
      <c r="AE31" s="512">
        <v>887521626</v>
      </c>
      <c r="AF31" s="512"/>
      <c r="AG31" s="512"/>
      <c r="AH31" s="512"/>
      <c r="AI31" s="512"/>
      <c r="AJ31" s="512"/>
      <c r="AK31" s="512"/>
      <c r="AL31" s="512"/>
      <c r="AM31" s="512">
        <v>2830525</v>
      </c>
      <c r="AN31" s="512"/>
      <c r="AO31" s="512"/>
      <c r="AP31" s="512"/>
      <c r="AQ31" s="512"/>
      <c r="AR31" s="512"/>
      <c r="AS31" s="512"/>
      <c r="AT31" s="512"/>
      <c r="AU31" s="512">
        <v>146753093</v>
      </c>
      <c r="AV31" s="512"/>
      <c r="AW31" s="512"/>
      <c r="AX31" s="512"/>
      <c r="AY31" s="512"/>
      <c r="AZ31" s="512"/>
      <c r="BA31" s="512"/>
      <c r="BB31" s="512"/>
      <c r="BC31" s="512">
        <v>1155706</v>
      </c>
      <c r="BD31" s="512"/>
      <c r="BE31" s="512"/>
      <c r="BF31" s="512"/>
      <c r="BG31" s="512"/>
      <c r="BH31" s="512"/>
      <c r="BI31" s="512"/>
      <c r="BJ31" s="512"/>
      <c r="BM31" s="517">
        <f>SUM(BV31,CL47,CT47,DB47)</f>
        <v>0</v>
      </c>
      <c r="BN31" s="512"/>
      <c r="BO31" s="512"/>
      <c r="BP31" s="512"/>
      <c r="BQ31" s="512"/>
      <c r="BR31" s="512"/>
      <c r="BS31" s="512"/>
      <c r="BT31" s="512"/>
      <c r="BU31" s="512"/>
    </row>
    <row r="32" spans="2:73" ht="12.95" customHeight="1">
      <c r="M32" s="85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17"/>
      <c r="BE32" s="317"/>
      <c r="BF32" s="317"/>
      <c r="BG32" s="317"/>
      <c r="BH32" s="317"/>
      <c r="BI32" s="317"/>
      <c r="BJ32" s="317"/>
    </row>
    <row r="33" spans="2:63" ht="12.95" customHeight="1">
      <c r="G33" s="612">
        <v>22</v>
      </c>
      <c r="H33" s="612"/>
      <c r="M33" s="85"/>
      <c r="N33" s="517">
        <v>1109172187</v>
      </c>
      <c r="O33" s="512"/>
      <c r="P33" s="512"/>
      <c r="Q33" s="512"/>
      <c r="R33" s="512"/>
      <c r="S33" s="512"/>
      <c r="T33" s="512"/>
      <c r="U33" s="512"/>
      <c r="V33" s="512"/>
      <c r="W33" s="512">
        <v>1022962893</v>
      </c>
      <c r="X33" s="512"/>
      <c r="Y33" s="512"/>
      <c r="Z33" s="512"/>
      <c r="AA33" s="512"/>
      <c r="AB33" s="512"/>
      <c r="AC33" s="512"/>
      <c r="AD33" s="512"/>
      <c r="AE33" s="512">
        <v>878720668</v>
      </c>
      <c r="AF33" s="512"/>
      <c r="AG33" s="512"/>
      <c r="AH33" s="512"/>
      <c r="AI33" s="512"/>
      <c r="AJ33" s="512"/>
      <c r="AK33" s="512"/>
      <c r="AL33" s="512"/>
      <c r="AM33" s="512">
        <v>2860622</v>
      </c>
      <c r="AN33" s="512"/>
      <c r="AO33" s="512"/>
      <c r="AP33" s="512"/>
      <c r="AQ33" s="512"/>
      <c r="AR33" s="512"/>
      <c r="AS33" s="512"/>
      <c r="AT33" s="512"/>
      <c r="AU33" s="512">
        <v>130369956</v>
      </c>
      <c r="AV33" s="512"/>
      <c r="AW33" s="512"/>
      <c r="AX33" s="512"/>
      <c r="AY33" s="512"/>
      <c r="AZ33" s="512"/>
      <c r="BA33" s="512"/>
      <c r="BB33" s="512"/>
      <c r="BC33" s="512">
        <v>1164982</v>
      </c>
      <c r="BD33" s="512"/>
      <c r="BE33" s="512"/>
      <c r="BF33" s="512"/>
      <c r="BG33" s="512"/>
      <c r="BH33" s="512"/>
      <c r="BI33" s="512"/>
      <c r="BJ33" s="512"/>
    </row>
    <row r="34" spans="2:63" ht="12.95" customHeight="1">
      <c r="M34" s="85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317"/>
      <c r="BE34" s="317"/>
      <c r="BF34" s="317"/>
      <c r="BG34" s="317"/>
      <c r="BH34" s="317"/>
      <c r="BI34" s="317"/>
      <c r="BJ34" s="317"/>
    </row>
    <row r="35" spans="2:63" ht="12.95" customHeight="1">
      <c r="G35" s="612">
        <v>23</v>
      </c>
      <c r="H35" s="612"/>
      <c r="M35" s="85"/>
      <c r="N35" s="517">
        <v>1081593121</v>
      </c>
      <c r="O35" s="512"/>
      <c r="P35" s="512"/>
      <c r="Q35" s="512"/>
      <c r="R35" s="512"/>
      <c r="S35" s="512"/>
      <c r="T35" s="512"/>
      <c r="U35" s="512"/>
      <c r="V35" s="512"/>
      <c r="W35" s="512">
        <v>998383697</v>
      </c>
      <c r="X35" s="512"/>
      <c r="Y35" s="512"/>
      <c r="Z35" s="512"/>
      <c r="AA35" s="512"/>
      <c r="AB35" s="512"/>
      <c r="AC35" s="512"/>
      <c r="AD35" s="512"/>
      <c r="AE35" s="512">
        <v>832310471</v>
      </c>
      <c r="AF35" s="512"/>
      <c r="AG35" s="512"/>
      <c r="AH35" s="512"/>
      <c r="AI35" s="512"/>
      <c r="AJ35" s="512"/>
      <c r="AK35" s="512"/>
      <c r="AL35" s="512"/>
      <c r="AM35" s="512">
        <v>2893375</v>
      </c>
      <c r="AN35" s="512"/>
      <c r="AO35" s="512"/>
      <c r="AP35" s="512"/>
      <c r="AQ35" s="512"/>
      <c r="AR35" s="512"/>
      <c r="AS35" s="512"/>
      <c r="AT35" s="512"/>
      <c r="AU35" s="512">
        <v>150935156</v>
      </c>
      <c r="AV35" s="512"/>
      <c r="AW35" s="512"/>
      <c r="AX35" s="512"/>
      <c r="AY35" s="512"/>
      <c r="AZ35" s="512"/>
      <c r="BA35" s="512"/>
      <c r="BB35" s="512"/>
      <c r="BC35" s="512">
        <v>1167299</v>
      </c>
      <c r="BD35" s="512"/>
      <c r="BE35" s="512"/>
      <c r="BF35" s="512"/>
      <c r="BG35" s="512"/>
      <c r="BH35" s="512"/>
      <c r="BI35" s="512"/>
      <c r="BJ35" s="512"/>
    </row>
    <row r="36" spans="2:63" ht="12.95" customHeight="1">
      <c r="M36" s="85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17"/>
      <c r="AO36" s="317"/>
      <c r="AP36" s="317"/>
      <c r="AQ36" s="317"/>
      <c r="AR36" s="317"/>
      <c r="AS36" s="317"/>
      <c r="AT36" s="317"/>
      <c r="AU36" s="317"/>
      <c r="AV36" s="317"/>
      <c r="AW36" s="317"/>
      <c r="AX36" s="317"/>
      <c r="AY36" s="317"/>
      <c r="AZ36" s="317"/>
      <c r="BA36" s="317"/>
      <c r="BB36" s="317"/>
      <c r="BC36" s="317"/>
      <c r="BD36" s="317"/>
      <c r="BE36" s="317"/>
      <c r="BF36" s="317"/>
      <c r="BG36" s="317"/>
      <c r="BH36" s="317"/>
      <c r="BI36" s="317"/>
      <c r="BJ36" s="317"/>
    </row>
    <row r="37" spans="2:63" ht="12.95" customHeight="1">
      <c r="G37" s="612">
        <v>24</v>
      </c>
      <c r="H37" s="612"/>
      <c r="M37" s="85"/>
      <c r="N37" s="517">
        <f>SUM(W37,AM53,AU53,BC53)</f>
        <v>989227729</v>
      </c>
      <c r="O37" s="512"/>
      <c r="P37" s="512"/>
      <c r="Q37" s="512"/>
      <c r="R37" s="512"/>
      <c r="S37" s="512"/>
      <c r="T37" s="512"/>
      <c r="U37" s="512"/>
      <c r="V37" s="512"/>
      <c r="W37" s="512">
        <f>SUM(AE37,AU37,N53,W53,AE53)</f>
        <v>905043080</v>
      </c>
      <c r="X37" s="512"/>
      <c r="Y37" s="512"/>
      <c r="Z37" s="512"/>
      <c r="AA37" s="512"/>
      <c r="AB37" s="512"/>
      <c r="AC37" s="512"/>
      <c r="AD37" s="512"/>
      <c r="AE37" s="512">
        <v>741981044</v>
      </c>
      <c r="AF37" s="512"/>
      <c r="AG37" s="512"/>
      <c r="AH37" s="512"/>
      <c r="AI37" s="512"/>
      <c r="AJ37" s="512"/>
      <c r="AK37" s="512"/>
      <c r="AL37" s="512"/>
      <c r="AM37" s="512">
        <v>2902338</v>
      </c>
      <c r="AN37" s="512"/>
      <c r="AO37" s="512"/>
      <c r="AP37" s="512"/>
      <c r="AQ37" s="512"/>
      <c r="AR37" s="512"/>
      <c r="AS37" s="512"/>
      <c r="AT37" s="512"/>
      <c r="AU37" s="512">
        <v>148043231</v>
      </c>
      <c r="AV37" s="512"/>
      <c r="AW37" s="512"/>
      <c r="AX37" s="512"/>
      <c r="AY37" s="512"/>
      <c r="AZ37" s="512"/>
      <c r="BA37" s="512"/>
      <c r="BB37" s="512"/>
      <c r="BC37" s="512">
        <v>1177056</v>
      </c>
      <c r="BD37" s="512"/>
      <c r="BE37" s="512"/>
      <c r="BF37" s="512"/>
      <c r="BG37" s="512"/>
      <c r="BH37" s="512"/>
      <c r="BI37" s="512"/>
      <c r="BJ37" s="512"/>
    </row>
    <row r="38" spans="2:63" ht="12.95" customHeight="1">
      <c r="M38" s="85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  <c r="BB38" s="317"/>
      <c r="BC38" s="317"/>
      <c r="BD38" s="317"/>
      <c r="BE38" s="317"/>
      <c r="BF38" s="317"/>
      <c r="BG38" s="317"/>
      <c r="BH38" s="317"/>
      <c r="BI38" s="317"/>
      <c r="BJ38" s="317"/>
    </row>
    <row r="39" spans="2:63" ht="12.95" customHeight="1">
      <c r="G39" s="652">
        <v>25</v>
      </c>
      <c r="H39" s="652"/>
      <c r="I39" s="313"/>
      <c r="M39" s="85"/>
      <c r="N39" s="620">
        <f>SUM(W39,AM55,AU55,BC55)</f>
        <v>995947105</v>
      </c>
      <c r="O39" s="620"/>
      <c r="P39" s="620"/>
      <c r="Q39" s="620"/>
      <c r="R39" s="620"/>
      <c r="S39" s="620"/>
      <c r="T39" s="620"/>
      <c r="U39" s="620"/>
      <c r="V39" s="620"/>
      <c r="W39" s="620">
        <f>SUM(AE39,AU39,N55,W55,AE55)</f>
        <v>909284521</v>
      </c>
      <c r="X39" s="620"/>
      <c r="Y39" s="620"/>
      <c r="Z39" s="620"/>
      <c r="AA39" s="620"/>
      <c r="AB39" s="620"/>
      <c r="AC39" s="620"/>
      <c r="AD39" s="620"/>
      <c r="AE39" s="620">
        <v>744182166</v>
      </c>
      <c r="AF39" s="620"/>
      <c r="AG39" s="620"/>
      <c r="AH39" s="620"/>
      <c r="AI39" s="620"/>
      <c r="AJ39" s="620"/>
      <c r="AK39" s="620"/>
      <c r="AL39" s="620"/>
      <c r="AM39" s="620">
        <v>2907887</v>
      </c>
      <c r="AN39" s="620"/>
      <c r="AO39" s="620"/>
      <c r="AP39" s="620"/>
      <c r="AQ39" s="620"/>
      <c r="AR39" s="620"/>
      <c r="AS39" s="620"/>
      <c r="AT39" s="620"/>
      <c r="AU39" s="620">
        <v>150518040</v>
      </c>
      <c r="AV39" s="620"/>
      <c r="AW39" s="620"/>
      <c r="AX39" s="620"/>
      <c r="AY39" s="620"/>
      <c r="AZ39" s="620"/>
      <c r="BA39" s="620"/>
      <c r="BB39" s="620"/>
      <c r="BC39" s="620">
        <v>1181620</v>
      </c>
      <c r="BD39" s="620"/>
      <c r="BE39" s="620"/>
      <c r="BF39" s="620"/>
      <c r="BG39" s="620"/>
      <c r="BH39" s="620"/>
      <c r="BI39" s="620"/>
      <c r="BJ39" s="620"/>
      <c r="BK39" s="86"/>
    </row>
    <row r="40" spans="2:63" ht="12.9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9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322"/>
      <c r="AS40" s="322"/>
      <c r="AT40" s="322"/>
      <c r="AU40" s="322"/>
      <c r="AV40" s="322"/>
      <c r="AW40" s="322"/>
      <c r="AX40" s="322"/>
      <c r="AY40" s="322"/>
      <c r="AZ40" s="32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2:63" ht="18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0"/>
      <c r="N41" s="528" t="s">
        <v>23</v>
      </c>
      <c r="O41" s="529"/>
      <c r="P41" s="529"/>
      <c r="Q41" s="529"/>
      <c r="R41" s="529"/>
      <c r="S41" s="529"/>
      <c r="T41" s="529"/>
      <c r="U41" s="529"/>
      <c r="V41" s="529"/>
      <c r="W41" s="529"/>
      <c r="X41" s="529"/>
      <c r="Y41" s="529"/>
      <c r="Z41" s="529"/>
      <c r="AA41" s="529"/>
      <c r="AB41" s="529"/>
      <c r="AC41" s="529"/>
      <c r="AD41" s="529"/>
      <c r="AE41" s="529"/>
      <c r="AF41" s="529"/>
      <c r="AG41" s="529"/>
      <c r="AH41" s="529"/>
      <c r="AI41" s="529"/>
      <c r="AJ41" s="529"/>
      <c r="AK41" s="529"/>
      <c r="AL41" s="529"/>
      <c r="AM41" s="659" t="s">
        <v>25</v>
      </c>
      <c r="AN41" s="659"/>
      <c r="AO41" s="659"/>
      <c r="AP41" s="659"/>
      <c r="AQ41" s="659"/>
      <c r="AR41" s="659"/>
      <c r="AS41" s="659"/>
      <c r="AT41" s="659"/>
      <c r="AU41" s="659" t="s">
        <v>26</v>
      </c>
      <c r="AV41" s="659"/>
      <c r="AW41" s="659"/>
      <c r="AX41" s="659"/>
      <c r="AY41" s="659"/>
      <c r="AZ41" s="659"/>
      <c r="BA41" s="659"/>
      <c r="BB41" s="659"/>
      <c r="BC41" s="659" t="s">
        <v>27</v>
      </c>
      <c r="BD41" s="659"/>
      <c r="BE41" s="659"/>
      <c r="BF41" s="659"/>
      <c r="BG41" s="659"/>
      <c r="BH41" s="659"/>
      <c r="BI41" s="659"/>
      <c r="BJ41" s="528"/>
    </row>
    <row r="42" spans="2:63" ht="18" customHeight="1">
      <c r="B42" s="527" t="s">
        <v>4</v>
      </c>
      <c r="C42" s="527"/>
      <c r="D42" s="527"/>
      <c r="E42" s="527"/>
      <c r="F42" s="527"/>
      <c r="G42" s="527"/>
      <c r="H42" s="527"/>
      <c r="I42" s="527"/>
      <c r="J42" s="527"/>
      <c r="K42" s="527"/>
      <c r="L42" s="527"/>
      <c r="M42" s="532"/>
      <c r="N42" s="670" t="s">
        <v>36</v>
      </c>
      <c r="O42" s="670"/>
      <c r="P42" s="670"/>
      <c r="Q42" s="670"/>
      <c r="R42" s="670"/>
      <c r="S42" s="670"/>
      <c r="T42" s="670"/>
      <c r="U42" s="670"/>
      <c r="V42" s="670"/>
      <c r="W42" s="671" t="s">
        <v>24</v>
      </c>
      <c r="X42" s="671"/>
      <c r="Y42" s="671"/>
      <c r="Z42" s="671"/>
      <c r="AA42" s="671"/>
      <c r="AB42" s="671"/>
      <c r="AC42" s="671"/>
      <c r="AD42" s="671"/>
      <c r="AE42" s="671" t="s">
        <v>34</v>
      </c>
      <c r="AF42" s="671"/>
      <c r="AG42" s="671"/>
      <c r="AH42" s="671"/>
      <c r="AI42" s="671"/>
      <c r="AJ42" s="671"/>
      <c r="AK42" s="671"/>
      <c r="AL42" s="673"/>
      <c r="AM42" s="675"/>
      <c r="AN42" s="675"/>
      <c r="AO42" s="675"/>
      <c r="AP42" s="675"/>
      <c r="AQ42" s="675"/>
      <c r="AR42" s="675"/>
      <c r="AS42" s="675"/>
      <c r="AT42" s="675"/>
      <c r="AU42" s="675"/>
      <c r="AV42" s="675"/>
      <c r="AW42" s="675"/>
      <c r="AX42" s="675"/>
      <c r="AY42" s="675"/>
      <c r="AZ42" s="675"/>
      <c r="BA42" s="675"/>
      <c r="BB42" s="675"/>
      <c r="BC42" s="675"/>
      <c r="BD42" s="675"/>
      <c r="BE42" s="675"/>
      <c r="BF42" s="675"/>
      <c r="BG42" s="675"/>
      <c r="BH42" s="675"/>
      <c r="BI42" s="675"/>
      <c r="BJ42" s="531"/>
    </row>
    <row r="43" spans="2:63" ht="18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1"/>
      <c r="N43" s="660"/>
      <c r="O43" s="660"/>
      <c r="P43" s="660"/>
      <c r="Q43" s="660"/>
      <c r="R43" s="660"/>
      <c r="S43" s="660"/>
      <c r="T43" s="660"/>
      <c r="U43" s="660"/>
      <c r="V43" s="660"/>
      <c r="W43" s="672"/>
      <c r="X43" s="672"/>
      <c r="Y43" s="672"/>
      <c r="Z43" s="672"/>
      <c r="AA43" s="672"/>
      <c r="AB43" s="672"/>
      <c r="AC43" s="672"/>
      <c r="AD43" s="672"/>
      <c r="AE43" s="672"/>
      <c r="AF43" s="672"/>
      <c r="AG43" s="672"/>
      <c r="AH43" s="672"/>
      <c r="AI43" s="672"/>
      <c r="AJ43" s="672"/>
      <c r="AK43" s="672"/>
      <c r="AL43" s="674"/>
      <c r="AM43" s="660"/>
      <c r="AN43" s="660"/>
      <c r="AO43" s="660"/>
      <c r="AP43" s="660"/>
      <c r="AQ43" s="660"/>
      <c r="AR43" s="660"/>
      <c r="AS43" s="660"/>
      <c r="AT43" s="660"/>
      <c r="AU43" s="660"/>
      <c r="AV43" s="660"/>
      <c r="AW43" s="660"/>
      <c r="AX43" s="660"/>
      <c r="AY43" s="660"/>
      <c r="AZ43" s="660"/>
      <c r="BA43" s="660"/>
      <c r="BB43" s="660"/>
      <c r="BC43" s="660"/>
      <c r="BD43" s="660"/>
      <c r="BE43" s="660"/>
      <c r="BF43" s="660"/>
      <c r="BG43" s="660"/>
      <c r="BH43" s="660"/>
      <c r="BI43" s="660"/>
      <c r="BJ43" s="533"/>
    </row>
    <row r="44" spans="2:63" ht="12.95" customHeight="1">
      <c r="M44" s="17"/>
      <c r="N44" s="12"/>
      <c r="O44" s="12"/>
      <c r="P44" s="12"/>
      <c r="Q44" s="12"/>
      <c r="R44" s="310"/>
      <c r="S44" s="310"/>
      <c r="T44" s="669" t="s">
        <v>54</v>
      </c>
      <c r="U44" s="669"/>
      <c r="V44" s="669"/>
      <c r="W44" s="12"/>
      <c r="X44" s="12"/>
      <c r="Y44" s="310"/>
      <c r="Z44" s="310"/>
      <c r="AA44" s="310"/>
      <c r="AB44" s="669" t="s">
        <v>54</v>
      </c>
      <c r="AC44" s="669"/>
      <c r="AD44" s="669"/>
      <c r="AG44" s="310"/>
      <c r="AH44" s="310"/>
      <c r="AI44" s="12"/>
      <c r="AJ44" s="669" t="s">
        <v>54</v>
      </c>
      <c r="AK44" s="669"/>
      <c r="AL44" s="669"/>
      <c r="AM44" s="12"/>
      <c r="AQ44" s="310"/>
      <c r="AR44" s="669" t="s">
        <v>54</v>
      </c>
      <c r="AS44" s="669"/>
      <c r="AT44" s="669"/>
      <c r="AU44" s="12"/>
      <c r="AV44" s="12"/>
      <c r="AW44" s="12"/>
      <c r="AY44" s="77"/>
      <c r="AZ44" s="676" t="s">
        <v>54</v>
      </c>
      <c r="BA44" s="676"/>
      <c r="BB44" s="676"/>
      <c r="BC44" s="12"/>
      <c r="BD44" s="12"/>
      <c r="BE44" s="12"/>
      <c r="BF44" s="12"/>
      <c r="BG44" s="12"/>
      <c r="BH44" s="669" t="s">
        <v>54</v>
      </c>
      <c r="BI44" s="669"/>
      <c r="BJ44" s="669"/>
    </row>
    <row r="45" spans="2:63" ht="12.95" customHeight="1">
      <c r="M45" s="85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</row>
    <row r="46" spans="2:63" ht="12.95" customHeight="1">
      <c r="M46" s="85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</row>
    <row r="47" spans="2:63" ht="12.95" customHeight="1">
      <c r="C47" s="667" t="s">
        <v>5</v>
      </c>
      <c r="D47" s="667"/>
      <c r="E47" s="667"/>
      <c r="F47" s="667"/>
      <c r="G47" s="677">
        <v>21</v>
      </c>
      <c r="H47" s="677"/>
      <c r="I47" s="667" t="s">
        <v>4</v>
      </c>
      <c r="J47" s="667"/>
      <c r="K47" s="667"/>
      <c r="L47" s="667"/>
      <c r="M47" s="85"/>
      <c r="N47" s="517">
        <v>12438380</v>
      </c>
      <c r="O47" s="511"/>
      <c r="P47" s="511"/>
      <c r="Q47" s="511"/>
      <c r="R47" s="511"/>
      <c r="S47" s="511"/>
      <c r="T47" s="511"/>
      <c r="U47" s="511"/>
      <c r="V47" s="512"/>
      <c r="W47" s="512">
        <v>42500</v>
      </c>
      <c r="X47" s="512"/>
      <c r="Y47" s="512"/>
      <c r="Z47" s="512"/>
      <c r="AA47" s="512"/>
      <c r="AB47" s="512"/>
      <c r="AC47" s="512"/>
      <c r="AD47" s="512"/>
      <c r="AE47" s="512">
        <v>506337</v>
      </c>
      <c r="AF47" s="512"/>
      <c r="AG47" s="512"/>
      <c r="AH47" s="512"/>
      <c r="AI47" s="512"/>
      <c r="AJ47" s="512"/>
      <c r="AK47" s="512"/>
      <c r="AL47" s="512"/>
      <c r="AM47" s="512">
        <v>6230578</v>
      </c>
      <c r="AN47" s="512"/>
      <c r="AO47" s="512"/>
      <c r="AP47" s="512"/>
      <c r="AQ47" s="512"/>
      <c r="AR47" s="512"/>
      <c r="AS47" s="512"/>
      <c r="AT47" s="512"/>
      <c r="AU47" s="512">
        <v>4937612</v>
      </c>
      <c r="AV47" s="512"/>
      <c r="AW47" s="512"/>
      <c r="AX47" s="512"/>
      <c r="AY47" s="512"/>
      <c r="AZ47" s="512"/>
      <c r="BA47" s="512"/>
      <c r="BB47" s="512"/>
      <c r="BC47" s="512">
        <v>83701232</v>
      </c>
      <c r="BD47" s="512"/>
      <c r="BE47" s="512"/>
      <c r="BF47" s="512"/>
      <c r="BG47" s="512"/>
      <c r="BH47" s="512"/>
      <c r="BI47" s="512"/>
      <c r="BJ47" s="512"/>
    </row>
    <row r="48" spans="2:63" ht="12.95" customHeight="1">
      <c r="M48" s="85"/>
      <c r="N48" s="317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</row>
    <row r="49" spans="2:62" ht="12.95" customHeight="1">
      <c r="G49" s="677">
        <v>22</v>
      </c>
      <c r="H49" s="677"/>
      <c r="M49" s="85"/>
      <c r="N49" s="517">
        <v>13323432</v>
      </c>
      <c r="O49" s="511"/>
      <c r="P49" s="511"/>
      <c r="Q49" s="511"/>
      <c r="R49" s="511"/>
      <c r="S49" s="511"/>
      <c r="T49" s="511"/>
      <c r="U49" s="511"/>
      <c r="V49" s="512"/>
      <c r="W49" s="512">
        <v>42500</v>
      </c>
      <c r="X49" s="512"/>
      <c r="Y49" s="512"/>
      <c r="Z49" s="512"/>
      <c r="AA49" s="512"/>
      <c r="AB49" s="512"/>
      <c r="AC49" s="512"/>
      <c r="AD49" s="512"/>
      <c r="AE49" s="512">
        <v>506337</v>
      </c>
      <c r="AF49" s="512"/>
      <c r="AG49" s="512"/>
      <c r="AH49" s="512"/>
      <c r="AI49" s="512"/>
      <c r="AJ49" s="512"/>
      <c r="AK49" s="512"/>
      <c r="AL49" s="512"/>
      <c r="AM49" s="512">
        <v>6156161</v>
      </c>
      <c r="AN49" s="512"/>
      <c r="AO49" s="512"/>
      <c r="AP49" s="512"/>
      <c r="AQ49" s="512"/>
      <c r="AR49" s="512"/>
      <c r="AS49" s="512"/>
      <c r="AT49" s="512"/>
      <c r="AU49" s="512">
        <v>3802131</v>
      </c>
      <c r="AV49" s="512"/>
      <c r="AW49" s="512"/>
      <c r="AX49" s="512"/>
      <c r="AY49" s="512"/>
      <c r="AZ49" s="512"/>
      <c r="BA49" s="512"/>
      <c r="BB49" s="512"/>
      <c r="BC49" s="512">
        <v>76251002</v>
      </c>
      <c r="BD49" s="512"/>
      <c r="BE49" s="512"/>
      <c r="BF49" s="512"/>
      <c r="BG49" s="512"/>
      <c r="BH49" s="512"/>
      <c r="BI49" s="512"/>
      <c r="BJ49" s="512"/>
    </row>
    <row r="50" spans="2:62" ht="12.95" customHeight="1">
      <c r="M50" s="85"/>
      <c r="N50" s="317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</row>
    <row r="51" spans="2:62" ht="12.95" customHeight="1">
      <c r="G51" s="677">
        <v>23</v>
      </c>
      <c r="H51" s="677"/>
      <c r="M51" s="85"/>
      <c r="N51" s="517">
        <v>14590233</v>
      </c>
      <c r="O51" s="511"/>
      <c r="P51" s="511"/>
      <c r="Q51" s="511"/>
      <c r="R51" s="511"/>
      <c r="S51" s="511"/>
      <c r="T51" s="511"/>
      <c r="U51" s="511"/>
      <c r="V51" s="512"/>
      <c r="W51" s="512">
        <v>42500</v>
      </c>
      <c r="X51" s="512"/>
      <c r="Y51" s="512"/>
      <c r="Z51" s="512"/>
      <c r="AA51" s="512"/>
      <c r="AB51" s="512"/>
      <c r="AC51" s="512"/>
      <c r="AD51" s="512"/>
      <c r="AE51" s="512">
        <v>505337</v>
      </c>
      <c r="AF51" s="512"/>
      <c r="AG51" s="512"/>
      <c r="AH51" s="512"/>
      <c r="AI51" s="512"/>
      <c r="AJ51" s="512"/>
      <c r="AK51" s="512"/>
      <c r="AL51" s="512"/>
      <c r="AM51" s="512">
        <v>6144577</v>
      </c>
      <c r="AN51" s="512"/>
      <c r="AO51" s="512"/>
      <c r="AP51" s="512"/>
      <c r="AQ51" s="512"/>
      <c r="AR51" s="512"/>
      <c r="AS51" s="512"/>
      <c r="AT51" s="512"/>
      <c r="AU51" s="512">
        <v>3791328</v>
      </c>
      <c r="AV51" s="512"/>
      <c r="AW51" s="512"/>
      <c r="AX51" s="512"/>
      <c r="AY51" s="512"/>
      <c r="AZ51" s="512"/>
      <c r="BA51" s="512"/>
      <c r="BB51" s="512"/>
      <c r="BC51" s="512">
        <v>73273519</v>
      </c>
      <c r="BD51" s="512"/>
      <c r="BE51" s="512"/>
      <c r="BF51" s="512"/>
      <c r="BG51" s="512"/>
      <c r="BH51" s="512"/>
      <c r="BI51" s="512"/>
      <c r="BJ51" s="512"/>
    </row>
    <row r="52" spans="2:62" ht="12.95" customHeight="1">
      <c r="M52" s="85"/>
      <c r="N52" s="317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</row>
    <row r="53" spans="2:62" ht="12.95" customHeight="1">
      <c r="G53" s="677">
        <v>24</v>
      </c>
      <c r="H53" s="677"/>
      <c r="M53" s="85"/>
      <c r="N53" s="517">
        <v>14470968</v>
      </c>
      <c r="O53" s="511"/>
      <c r="P53" s="511"/>
      <c r="Q53" s="511"/>
      <c r="R53" s="511"/>
      <c r="S53" s="511"/>
      <c r="T53" s="511"/>
      <c r="U53" s="511"/>
      <c r="V53" s="512"/>
      <c r="W53" s="512">
        <v>42500</v>
      </c>
      <c r="X53" s="512"/>
      <c r="Y53" s="512"/>
      <c r="Z53" s="512"/>
      <c r="AA53" s="512"/>
      <c r="AB53" s="512"/>
      <c r="AC53" s="512"/>
      <c r="AD53" s="512"/>
      <c r="AE53" s="512">
        <v>505337</v>
      </c>
      <c r="AF53" s="512"/>
      <c r="AG53" s="512"/>
      <c r="AH53" s="512"/>
      <c r="AI53" s="512"/>
      <c r="AJ53" s="512"/>
      <c r="AK53" s="512"/>
      <c r="AL53" s="512"/>
      <c r="AM53" s="512">
        <v>6089073</v>
      </c>
      <c r="AN53" s="512"/>
      <c r="AO53" s="512"/>
      <c r="AP53" s="512"/>
      <c r="AQ53" s="512"/>
      <c r="AR53" s="512"/>
      <c r="AS53" s="512"/>
      <c r="AT53" s="512"/>
      <c r="AU53" s="512">
        <v>4675156</v>
      </c>
      <c r="AV53" s="512"/>
      <c r="AW53" s="512"/>
      <c r="AX53" s="512"/>
      <c r="AY53" s="512"/>
      <c r="AZ53" s="512"/>
      <c r="BA53" s="512"/>
      <c r="BB53" s="512"/>
      <c r="BC53" s="512">
        <v>73420420</v>
      </c>
      <c r="BD53" s="512"/>
      <c r="BE53" s="512"/>
      <c r="BF53" s="512"/>
      <c r="BG53" s="512"/>
      <c r="BH53" s="512"/>
      <c r="BI53" s="512"/>
      <c r="BJ53" s="512"/>
    </row>
    <row r="54" spans="2:62" ht="12.95" customHeight="1">
      <c r="M54" s="85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7"/>
      <c r="BC54" s="317"/>
      <c r="BD54" s="317"/>
      <c r="BE54" s="317"/>
      <c r="BF54" s="317"/>
      <c r="BG54" s="317"/>
      <c r="BH54" s="317"/>
      <c r="BI54" s="317"/>
      <c r="BJ54" s="317"/>
    </row>
    <row r="55" spans="2:62" ht="12.95" customHeight="1">
      <c r="G55" s="679">
        <v>25</v>
      </c>
      <c r="H55" s="679"/>
      <c r="M55" s="85"/>
      <c r="N55" s="680">
        <v>14036478</v>
      </c>
      <c r="O55" s="680"/>
      <c r="P55" s="680"/>
      <c r="Q55" s="680"/>
      <c r="R55" s="680"/>
      <c r="S55" s="680"/>
      <c r="T55" s="680"/>
      <c r="U55" s="680"/>
      <c r="V55" s="680"/>
      <c r="W55" s="680">
        <v>42500</v>
      </c>
      <c r="X55" s="680"/>
      <c r="Y55" s="680"/>
      <c r="Z55" s="680"/>
      <c r="AA55" s="680"/>
      <c r="AB55" s="680"/>
      <c r="AC55" s="680"/>
      <c r="AD55" s="680"/>
      <c r="AE55" s="680">
        <v>505337</v>
      </c>
      <c r="AF55" s="680"/>
      <c r="AG55" s="680"/>
      <c r="AH55" s="680"/>
      <c r="AI55" s="680"/>
      <c r="AJ55" s="680"/>
      <c r="AK55" s="680"/>
      <c r="AL55" s="680"/>
      <c r="AM55" s="680">
        <v>6095656</v>
      </c>
      <c r="AN55" s="680"/>
      <c r="AO55" s="680"/>
      <c r="AP55" s="680"/>
      <c r="AQ55" s="680"/>
      <c r="AR55" s="680"/>
      <c r="AS55" s="680"/>
      <c r="AT55" s="680"/>
      <c r="AU55" s="680">
        <v>5064103</v>
      </c>
      <c r="AV55" s="680"/>
      <c r="AW55" s="680"/>
      <c r="AX55" s="680"/>
      <c r="AY55" s="680"/>
      <c r="AZ55" s="680"/>
      <c r="BA55" s="680"/>
      <c r="BB55" s="680"/>
      <c r="BC55" s="680">
        <v>75502825</v>
      </c>
      <c r="BD55" s="680"/>
      <c r="BE55" s="680"/>
      <c r="BF55" s="680"/>
      <c r="BG55" s="680"/>
      <c r="BH55" s="680"/>
      <c r="BI55" s="680"/>
      <c r="BJ55" s="680"/>
    </row>
    <row r="56" spans="2:62" ht="12.9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2:62" ht="12" customHeight="1">
      <c r="C57" s="550" t="s">
        <v>19</v>
      </c>
      <c r="D57" s="550"/>
      <c r="E57" s="313" t="s">
        <v>2</v>
      </c>
      <c r="F57" s="678">
        <v>-1</v>
      </c>
      <c r="G57" s="678"/>
      <c r="H57" s="4" t="s">
        <v>33</v>
      </c>
    </row>
    <row r="58" spans="2:62" ht="12" customHeight="1">
      <c r="F58" s="646">
        <v>-2</v>
      </c>
      <c r="G58" s="646"/>
      <c r="H58" s="4" t="s">
        <v>20</v>
      </c>
    </row>
    <row r="59" spans="2:62" ht="12" customHeight="1">
      <c r="F59" s="646">
        <v>-3</v>
      </c>
      <c r="G59" s="646"/>
      <c r="H59" s="4" t="s">
        <v>21</v>
      </c>
    </row>
    <row r="60" spans="2:62" ht="12" customHeight="1">
      <c r="B60" s="651" t="s">
        <v>1</v>
      </c>
      <c r="C60" s="651"/>
      <c r="D60" s="651"/>
      <c r="E60" s="313" t="s">
        <v>2</v>
      </c>
      <c r="F60" s="4" t="s">
        <v>22</v>
      </c>
    </row>
    <row r="62" spans="2:62" s="54" customFormat="1" ht="15.95" customHeight="1"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</row>
    <row r="63" spans="2:62" s="54" customFormat="1" ht="15.95" customHeight="1"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</row>
    <row r="64" spans="2:62" s="54" customFormat="1">
      <c r="Y64" s="139"/>
      <c r="Z64" s="139"/>
      <c r="AH64" s="139"/>
      <c r="AI64" s="139"/>
      <c r="AQ64" s="139"/>
      <c r="AR64" s="139"/>
      <c r="AZ64" s="139"/>
      <c r="BA64" s="139"/>
      <c r="BI64" s="139"/>
      <c r="BJ64" s="139"/>
    </row>
    <row r="65" spans="3:62" s="54" customFormat="1"/>
    <row r="66" spans="3:62" s="54" customFormat="1"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0"/>
      <c r="BC66" s="140"/>
      <c r="BD66" s="140"/>
      <c r="BE66" s="140"/>
      <c r="BF66" s="140"/>
      <c r="BG66" s="140"/>
      <c r="BH66" s="140"/>
      <c r="BI66" s="140"/>
      <c r="BJ66" s="140"/>
    </row>
    <row r="67" spans="3:62" s="54" customFormat="1"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30"/>
      <c r="BC67" s="130"/>
      <c r="BD67" s="130"/>
      <c r="BE67" s="130"/>
      <c r="BF67" s="130"/>
      <c r="BG67" s="130"/>
      <c r="BH67" s="130"/>
      <c r="BI67" s="130"/>
      <c r="BJ67" s="130"/>
    </row>
  </sheetData>
  <mergeCells count="154">
    <mergeCell ref="C57:D57"/>
    <mergeCell ref="F57:G57"/>
    <mergeCell ref="F58:G58"/>
    <mergeCell ref="F59:G59"/>
    <mergeCell ref="B60:D60"/>
    <mergeCell ref="AU53:BB53"/>
    <mergeCell ref="BC53:BJ53"/>
    <mergeCell ref="G55:H55"/>
    <mergeCell ref="N55:V55"/>
    <mergeCell ref="W55:AD55"/>
    <mergeCell ref="AE55:AL55"/>
    <mergeCell ref="AM55:AT55"/>
    <mergeCell ref="AU55:BB55"/>
    <mergeCell ref="BC55:BJ55"/>
    <mergeCell ref="G53:H53"/>
    <mergeCell ref="N53:V53"/>
    <mergeCell ref="W53:AD53"/>
    <mergeCell ref="AE53:AL53"/>
    <mergeCell ref="AM53:AT53"/>
    <mergeCell ref="AU49:BB49"/>
    <mergeCell ref="BC49:BJ49"/>
    <mergeCell ref="G51:H51"/>
    <mergeCell ref="N51:V51"/>
    <mergeCell ref="W51:AD51"/>
    <mergeCell ref="AE51:AL51"/>
    <mergeCell ref="AM51:AT51"/>
    <mergeCell ref="AU51:BB51"/>
    <mergeCell ref="BC51:BJ51"/>
    <mergeCell ref="G49:H49"/>
    <mergeCell ref="N49:V49"/>
    <mergeCell ref="W49:AD49"/>
    <mergeCell ref="AE49:AL49"/>
    <mergeCell ref="AM49:AT49"/>
    <mergeCell ref="C47:F47"/>
    <mergeCell ref="G47:H47"/>
    <mergeCell ref="I47:L47"/>
    <mergeCell ref="N47:V47"/>
    <mergeCell ref="W47:AD47"/>
    <mergeCell ref="AE47:AL47"/>
    <mergeCell ref="AM47:AT47"/>
    <mergeCell ref="AU47:BB47"/>
    <mergeCell ref="BC47:BJ47"/>
    <mergeCell ref="B42:M42"/>
    <mergeCell ref="N42:V43"/>
    <mergeCell ref="W42:AD43"/>
    <mergeCell ref="AE42:AL43"/>
    <mergeCell ref="T44:V44"/>
    <mergeCell ref="AB44:AD44"/>
    <mergeCell ref="AJ44:AL44"/>
    <mergeCell ref="AU39:BB39"/>
    <mergeCell ref="BC39:BJ39"/>
    <mergeCell ref="N41:AL41"/>
    <mergeCell ref="AM41:AT43"/>
    <mergeCell ref="AU41:BB43"/>
    <mergeCell ref="BC41:BJ43"/>
    <mergeCell ref="G39:H39"/>
    <mergeCell ref="N39:V39"/>
    <mergeCell ref="W39:AD39"/>
    <mergeCell ref="AE39:AL39"/>
    <mergeCell ref="AM39:AT39"/>
    <mergeCell ref="AR44:AT44"/>
    <mergeCell ref="AZ44:BB44"/>
    <mergeCell ref="BH44:BJ44"/>
    <mergeCell ref="AU35:BB35"/>
    <mergeCell ref="BC35:BJ35"/>
    <mergeCell ref="G37:H37"/>
    <mergeCell ref="N37:V37"/>
    <mergeCell ref="W37:AD37"/>
    <mergeCell ref="AE37:AL37"/>
    <mergeCell ref="AM37:AT37"/>
    <mergeCell ref="AU37:BB37"/>
    <mergeCell ref="BC37:BJ37"/>
    <mergeCell ref="G35:H35"/>
    <mergeCell ref="N35:V35"/>
    <mergeCell ref="W35:AD35"/>
    <mergeCell ref="AE35:AL35"/>
    <mergeCell ref="AM35:AT35"/>
    <mergeCell ref="BM31:BU31"/>
    <mergeCell ref="G33:H33"/>
    <mergeCell ref="N33:V33"/>
    <mergeCell ref="W33:AD33"/>
    <mergeCell ref="AE33:AL33"/>
    <mergeCell ref="AM33:AT33"/>
    <mergeCell ref="AU33:BB33"/>
    <mergeCell ref="BC33:BJ33"/>
    <mergeCell ref="BI29:BJ29"/>
    <mergeCell ref="T29:V29"/>
    <mergeCell ref="AB29:AD29"/>
    <mergeCell ref="AJ29:AL29"/>
    <mergeCell ref="AS29:AT29"/>
    <mergeCell ref="AZ29:BB29"/>
    <mergeCell ref="C31:F31"/>
    <mergeCell ref="G31:H31"/>
    <mergeCell ref="I31:L31"/>
    <mergeCell ref="N31:V31"/>
    <mergeCell ref="W31:AD31"/>
    <mergeCell ref="AE31:AL31"/>
    <mergeCell ref="AM31:AT31"/>
    <mergeCell ref="AU31:BB31"/>
    <mergeCell ref="BC31:BJ31"/>
    <mergeCell ref="B24:BJ24"/>
    <mergeCell ref="W26:BJ26"/>
    <mergeCell ref="B27:M27"/>
    <mergeCell ref="N27:V27"/>
    <mergeCell ref="W27:AD28"/>
    <mergeCell ref="AE27:AT27"/>
    <mergeCell ref="AU27:BJ27"/>
    <mergeCell ref="AE28:AL28"/>
    <mergeCell ref="AM28:AT28"/>
    <mergeCell ref="AU28:BB28"/>
    <mergeCell ref="BC28:BJ28"/>
    <mergeCell ref="Y15:AK15"/>
    <mergeCell ref="AL15:AW15"/>
    <mergeCell ref="AX15:BJ15"/>
    <mergeCell ref="C17:D17"/>
    <mergeCell ref="F17:G17"/>
    <mergeCell ref="AX11:BJ11"/>
    <mergeCell ref="AX14:BJ14"/>
    <mergeCell ref="AX12:BJ12"/>
    <mergeCell ref="AV9:AW9"/>
    <mergeCell ref="C11:E11"/>
    <mergeCell ref="F12:H12"/>
    <mergeCell ref="M12:X12"/>
    <mergeCell ref="Y12:AK12"/>
    <mergeCell ref="AL12:AW12"/>
    <mergeCell ref="A1:K2"/>
    <mergeCell ref="F14:H14"/>
    <mergeCell ref="M14:X14"/>
    <mergeCell ref="Y14:AK14"/>
    <mergeCell ref="AL14:AW14"/>
    <mergeCell ref="Y11:AK11"/>
    <mergeCell ref="AL11:AW11"/>
    <mergeCell ref="W9:X9"/>
    <mergeCell ref="AJ9:AK9"/>
    <mergeCell ref="B5:BJ5"/>
    <mergeCell ref="M7:X8"/>
    <mergeCell ref="Y7:AK8"/>
    <mergeCell ref="AL7:AW8"/>
    <mergeCell ref="Y13:AK13"/>
    <mergeCell ref="AL13:AW13"/>
    <mergeCell ref="AX13:BJ13"/>
    <mergeCell ref="AX7:BJ8"/>
    <mergeCell ref="B7:L8"/>
    <mergeCell ref="F20:G20"/>
    <mergeCell ref="B21:D21"/>
    <mergeCell ref="F15:H15"/>
    <mergeCell ref="M15:X15"/>
    <mergeCell ref="I11:K11"/>
    <mergeCell ref="M11:X11"/>
    <mergeCell ref="F13:H13"/>
    <mergeCell ref="M13:X13"/>
    <mergeCell ref="F18:G18"/>
    <mergeCell ref="F11:H11"/>
    <mergeCell ref="F19:G19"/>
  </mergeCells>
  <phoneticPr fontId="24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1"/>
  <sheetViews>
    <sheetView view="pageBreakPreview" zoomScaleNormal="100" zoomScaleSheetLayoutView="100" workbookViewId="0"/>
  </sheetViews>
  <sheetFormatPr defaultRowHeight="13.5"/>
  <cols>
    <col min="1" max="63" width="1.625" customWidth="1"/>
  </cols>
  <sheetData>
    <row r="1" spans="1:63" ht="11.1" customHeight="1">
      <c r="A1" s="16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BA1" s="498">
        <f>'[1]150'!A1+1</f>
        <v>151</v>
      </c>
      <c r="BB1" s="498"/>
      <c r="BC1" s="498"/>
      <c r="BD1" s="498"/>
      <c r="BE1" s="498"/>
      <c r="BF1" s="498"/>
      <c r="BG1" s="498"/>
      <c r="BH1" s="498"/>
      <c r="BI1" s="498"/>
      <c r="BJ1" s="498"/>
      <c r="BK1" s="498"/>
    </row>
    <row r="2" spans="1:63" ht="11.1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BA2" s="498"/>
      <c r="BB2" s="498"/>
      <c r="BC2" s="498"/>
      <c r="BD2" s="498"/>
      <c r="BE2" s="498"/>
      <c r="BF2" s="498"/>
      <c r="BG2" s="498"/>
      <c r="BH2" s="498"/>
      <c r="BI2" s="498"/>
      <c r="BJ2" s="498"/>
      <c r="BK2" s="498"/>
    </row>
    <row r="3" spans="1:63"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</row>
    <row r="4" spans="1:63"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</row>
    <row r="5" spans="1:63" ht="18" customHeight="1">
      <c r="B5" s="526" t="s">
        <v>654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6"/>
      <c r="BA5" s="526"/>
      <c r="BB5" s="526"/>
      <c r="BC5" s="526"/>
      <c r="BD5" s="526"/>
      <c r="BE5" s="526"/>
      <c r="BF5" s="526"/>
      <c r="BG5" s="526"/>
      <c r="BH5" s="526"/>
      <c r="BI5" s="526"/>
      <c r="BJ5" s="526"/>
    </row>
    <row r="6" spans="1:63" ht="12.9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</row>
    <row r="7" spans="1:63" ht="13.5" customHeight="1">
      <c r="B7" s="529" t="s">
        <v>4</v>
      </c>
      <c r="C7" s="529"/>
      <c r="D7" s="529"/>
      <c r="E7" s="529"/>
      <c r="F7" s="529"/>
      <c r="G7" s="529"/>
      <c r="H7" s="529"/>
      <c r="I7" s="529"/>
      <c r="J7" s="529"/>
      <c r="K7" s="529"/>
      <c r="L7" s="530"/>
      <c r="M7" s="528" t="s">
        <v>218</v>
      </c>
      <c r="N7" s="529"/>
      <c r="O7" s="529"/>
      <c r="P7" s="529"/>
      <c r="Q7" s="529"/>
      <c r="R7" s="529"/>
      <c r="S7" s="529"/>
      <c r="T7" s="529"/>
      <c r="U7" s="529"/>
      <c r="V7" s="530"/>
      <c r="W7" s="528" t="s">
        <v>213</v>
      </c>
      <c r="X7" s="529"/>
      <c r="Y7" s="529"/>
      <c r="Z7" s="529"/>
      <c r="AA7" s="529"/>
      <c r="AB7" s="529"/>
      <c r="AC7" s="529"/>
      <c r="AD7" s="529"/>
      <c r="AE7" s="529"/>
      <c r="AF7" s="530"/>
      <c r="AG7" s="528" t="s">
        <v>212</v>
      </c>
      <c r="AH7" s="529"/>
      <c r="AI7" s="529"/>
      <c r="AJ7" s="529"/>
      <c r="AK7" s="529"/>
      <c r="AL7" s="529"/>
      <c r="AM7" s="529"/>
      <c r="AN7" s="529"/>
      <c r="AO7" s="529"/>
      <c r="AP7" s="530"/>
      <c r="AQ7" s="528" t="s">
        <v>217</v>
      </c>
      <c r="AR7" s="529"/>
      <c r="AS7" s="529"/>
      <c r="AT7" s="529"/>
      <c r="AU7" s="529"/>
      <c r="AV7" s="529"/>
      <c r="AW7" s="529"/>
      <c r="AX7" s="529"/>
      <c r="AY7" s="529"/>
      <c r="AZ7" s="530"/>
      <c r="BA7" s="528" t="s">
        <v>216</v>
      </c>
      <c r="BB7" s="529"/>
      <c r="BC7" s="529"/>
      <c r="BD7" s="529"/>
      <c r="BE7" s="529"/>
      <c r="BF7" s="529"/>
      <c r="BG7" s="529"/>
      <c r="BH7" s="529"/>
      <c r="BI7" s="529"/>
      <c r="BJ7" s="529"/>
    </row>
    <row r="8" spans="1:63"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5"/>
      <c r="M8" s="533"/>
      <c r="N8" s="534"/>
      <c r="O8" s="534"/>
      <c r="P8" s="534"/>
      <c r="Q8" s="534"/>
      <c r="R8" s="534"/>
      <c r="S8" s="534"/>
      <c r="T8" s="534"/>
      <c r="U8" s="534"/>
      <c r="V8" s="535"/>
      <c r="W8" s="533"/>
      <c r="X8" s="534"/>
      <c r="Y8" s="534"/>
      <c r="Z8" s="534"/>
      <c r="AA8" s="534"/>
      <c r="AB8" s="534"/>
      <c r="AC8" s="534"/>
      <c r="AD8" s="534"/>
      <c r="AE8" s="534"/>
      <c r="AF8" s="535"/>
      <c r="AG8" s="533"/>
      <c r="AH8" s="534"/>
      <c r="AI8" s="534"/>
      <c r="AJ8" s="534"/>
      <c r="AK8" s="534"/>
      <c r="AL8" s="534"/>
      <c r="AM8" s="534"/>
      <c r="AN8" s="534"/>
      <c r="AO8" s="534"/>
      <c r="AP8" s="535"/>
      <c r="AQ8" s="533"/>
      <c r="AR8" s="534"/>
      <c r="AS8" s="534"/>
      <c r="AT8" s="534"/>
      <c r="AU8" s="534"/>
      <c r="AV8" s="534"/>
      <c r="AW8" s="534"/>
      <c r="AX8" s="534"/>
      <c r="AY8" s="534"/>
      <c r="AZ8" s="535"/>
      <c r="BA8" s="533"/>
      <c r="BB8" s="534"/>
      <c r="BC8" s="534"/>
      <c r="BD8" s="534"/>
      <c r="BE8" s="534"/>
      <c r="BF8" s="534"/>
      <c r="BG8" s="534"/>
      <c r="BH8" s="534"/>
      <c r="BI8" s="534"/>
      <c r="BJ8" s="534"/>
    </row>
    <row r="9" spans="1:63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80"/>
      <c r="M9" s="162"/>
      <c r="N9" s="162"/>
      <c r="O9" s="162"/>
      <c r="P9" s="162"/>
      <c r="Q9" s="162"/>
      <c r="R9" s="162"/>
      <c r="S9" s="162"/>
      <c r="T9" s="162"/>
      <c r="U9" s="519" t="s">
        <v>153</v>
      </c>
      <c r="V9" s="519"/>
      <c r="W9" s="162"/>
      <c r="X9" s="162"/>
      <c r="Y9" s="162"/>
      <c r="Z9" s="162"/>
      <c r="AA9" s="162"/>
      <c r="AB9" s="162"/>
      <c r="AC9" s="162"/>
      <c r="AD9" s="162"/>
      <c r="AE9" s="519" t="s">
        <v>153</v>
      </c>
      <c r="AF9" s="519"/>
      <c r="AG9" s="162"/>
      <c r="AH9" s="162"/>
      <c r="AI9" s="162"/>
      <c r="AJ9" s="162"/>
      <c r="AK9" s="162"/>
      <c r="AL9" s="162"/>
      <c r="AM9" s="162"/>
      <c r="AN9" s="162"/>
      <c r="AO9" s="519" t="s">
        <v>153</v>
      </c>
      <c r="AP9" s="519"/>
      <c r="AQ9" s="162"/>
      <c r="AR9" s="162"/>
      <c r="AS9" s="162"/>
      <c r="AT9" s="162"/>
      <c r="AU9" s="162"/>
      <c r="AV9" s="162"/>
      <c r="AW9" s="162"/>
      <c r="AX9" s="162"/>
      <c r="AY9" s="519" t="s">
        <v>153</v>
      </c>
      <c r="AZ9" s="519"/>
      <c r="BA9" s="162"/>
      <c r="BB9" s="162"/>
      <c r="BC9" s="162"/>
      <c r="BD9" s="162"/>
      <c r="BE9" s="162"/>
      <c r="BF9" s="162"/>
      <c r="BG9" s="162"/>
      <c r="BH9" s="162"/>
      <c r="BI9" s="519" t="s">
        <v>153</v>
      </c>
      <c r="BJ9" s="519"/>
    </row>
    <row r="10" spans="1:63">
      <c r="L10" s="85"/>
    </row>
    <row r="11" spans="1:63">
      <c r="C11" s="613" t="s">
        <v>5</v>
      </c>
      <c r="D11" s="613"/>
      <c r="E11" s="613"/>
      <c r="F11" s="612">
        <v>21</v>
      </c>
      <c r="G11" s="612"/>
      <c r="H11" s="612"/>
      <c r="I11" s="613" t="s">
        <v>4</v>
      </c>
      <c r="J11" s="613"/>
      <c r="K11" s="613"/>
      <c r="L11" s="85"/>
      <c r="M11" s="511">
        <v>63538243000</v>
      </c>
      <c r="N11" s="511"/>
      <c r="O11" s="511"/>
      <c r="P11" s="511"/>
      <c r="Q11" s="511"/>
      <c r="R11" s="511"/>
      <c r="S11" s="511"/>
      <c r="T11" s="511"/>
      <c r="U11" s="511"/>
      <c r="V11" s="511"/>
      <c r="W11" s="511">
        <v>68153109737</v>
      </c>
      <c r="X11" s="511"/>
      <c r="Y11" s="511"/>
      <c r="Z11" s="511"/>
      <c r="AA11" s="511"/>
      <c r="AB11" s="511"/>
      <c r="AC11" s="511"/>
      <c r="AD11" s="511"/>
      <c r="AE11" s="511"/>
      <c r="AF11" s="511"/>
      <c r="AG11" s="511">
        <v>63229891886</v>
      </c>
      <c r="AH11" s="511"/>
      <c r="AI11" s="511"/>
      <c r="AJ11" s="511"/>
      <c r="AK11" s="511"/>
      <c r="AL11" s="511"/>
      <c r="AM11" s="511"/>
      <c r="AN11" s="511"/>
      <c r="AO11" s="511"/>
      <c r="AP11" s="511"/>
      <c r="AQ11" s="511">
        <v>480105017</v>
      </c>
      <c r="AR11" s="511"/>
      <c r="AS11" s="511"/>
      <c r="AT11" s="511"/>
      <c r="AU11" s="511"/>
      <c r="AV11" s="511"/>
      <c r="AW11" s="511"/>
      <c r="AX11" s="511"/>
      <c r="AY11" s="511"/>
      <c r="AZ11" s="511"/>
      <c r="BA11" s="511">
        <v>4456079346</v>
      </c>
      <c r="BB11" s="511"/>
      <c r="BC11" s="511"/>
      <c r="BD11" s="511"/>
      <c r="BE11" s="511"/>
      <c r="BF11" s="511"/>
      <c r="BG11" s="511"/>
      <c r="BH11" s="511"/>
      <c r="BI11" s="511"/>
      <c r="BJ11" s="511"/>
    </row>
    <row r="12" spans="1:63">
      <c r="L12" s="85"/>
    </row>
    <row r="13" spans="1:63">
      <c r="F13" s="612">
        <v>22</v>
      </c>
      <c r="G13" s="612"/>
      <c r="H13" s="612"/>
      <c r="L13" s="85"/>
      <c r="M13" s="511">
        <v>60039543000</v>
      </c>
      <c r="N13" s="511"/>
      <c r="O13" s="511"/>
      <c r="P13" s="511"/>
      <c r="Q13" s="511"/>
      <c r="R13" s="511"/>
      <c r="S13" s="511"/>
      <c r="T13" s="511"/>
      <c r="U13" s="511"/>
      <c r="V13" s="511"/>
      <c r="W13" s="511">
        <v>64959080762</v>
      </c>
      <c r="X13" s="511"/>
      <c r="Y13" s="511"/>
      <c r="Z13" s="511"/>
      <c r="AA13" s="511"/>
      <c r="AB13" s="511"/>
      <c r="AC13" s="511"/>
      <c r="AD13" s="511"/>
      <c r="AE13" s="511"/>
      <c r="AF13" s="511"/>
      <c r="AG13" s="511">
        <v>59940319349</v>
      </c>
      <c r="AH13" s="511"/>
      <c r="AI13" s="511"/>
      <c r="AJ13" s="511"/>
      <c r="AK13" s="511"/>
      <c r="AL13" s="511"/>
      <c r="AM13" s="511"/>
      <c r="AN13" s="511"/>
      <c r="AO13" s="511"/>
      <c r="AP13" s="511"/>
      <c r="AQ13" s="511">
        <v>493806055</v>
      </c>
      <c r="AR13" s="511"/>
      <c r="AS13" s="511"/>
      <c r="AT13" s="511"/>
      <c r="AU13" s="511"/>
      <c r="AV13" s="511"/>
      <c r="AW13" s="511"/>
      <c r="AX13" s="511"/>
      <c r="AY13" s="511"/>
      <c r="AZ13" s="511"/>
      <c r="BA13" s="511">
        <v>4535806853</v>
      </c>
      <c r="BB13" s="511"/>
      <c r="BC13" s="511"/>
      <c r="BD13" s="511"/>
      <c r="BE13" s="511"/>
      <c r="BF13" s="511"/>
      <c r="BG13" s="511"/>
      <c r="BH13" s="511"/>
      <c r="BI13" s="511"/>
      <c r="BJ13" s="511"/>
    </row>
    <row r="14" spans="1:63">
      <c r="L14" s="85"/>
    </row>
    <row r="15" spans="1:63">
      <c r="F15" s="612">
        <v>23</v>
      </c>
      <c r="G15" s="612"/>
      <c r="H15" s="612"/>
      <c r="L15" s="85"/>
      <c r="M15" s="511">
        <v>59321353000</v>
      </c>
      <c r="N15" s="511"/>
      <c r="O15" s="511"/>
      <c r="P15" s="511"/>
      <c r="Q15" s="511"/>
      <c r="R15" s="511"/>
      <c r="S15" s="511"/>
      <c r="T15" s="511"/>
      <c r="U15" s="511"/>
      <c r="V15" s="511"/>
      <c r="W15" s="511">
        <v>64556389993</v>
      </c>
      <c r="X15" s="511"/>
      <c r="Y15" s="511"/>
      <c r="Z15" s="511"/>
      <c r="AA15" s="511"/>
      <c r="AB15" s="511"/>
      <c r="AC15" s="511"/>
      <c r="AD15" s="511"/>
      <c r="AE15" s="511"/>
      <c r="AF15" s="511"/>
      <c r="AG15" s="511">
        <v>59580711976</v>
      </c>
      <c r="AH15" s="511"/>
      <c r="AI15" s="511"/>
      <c r="AJ15" s="511"/>
      <c r="AK15" s="511"/>
      <c r="AL15" s="511"/>
      <c r="AM15" s="511"/>
      <c r="AN15" s="511"/>
      <c r="AO15" s="511"/>
      <c r="AP15" s="511"/>
      <c r="AQ15" s="511">
        <v>472398090</v>
      </c>
      <c r="AR15" s="511"/>
      <c r="AS15" s="511"/>
      <c r="AT15" s="511"/>
      <c r="AU15" s="511"/>
      <c r="AV15" s="511"/>
      <c r="AW15" s="511"/>
      <c r="AX15" s="511"/>
      <c r="AY15" s="511"/>
      <c r="AZ15" s="511"/>
      <c r="BA15" s="511">
        <v>4518649545</v>
      </c>
      <c r="BB15" s="511"/>
      <c r="BC15" s="511"/>
      <c r="BD15" s="511"/>
      <c r="BE15" s="511"/>
      <c r="BF15" s="511"/>
      <c r="BG15" s="511"/>
      <c r="BH15" s="511"/>
      <c r="BI15" s="511"/>
      <c r="BJ15" s="511"/>
    </row>
    <row r="16" spans="1:63">
      <c r="L16" s="85"/>
    </row>
    <row r="17" spans="2:63">
      <c r="F17" s="612">
        <v>24</v>
      </c>
      <c r="G17" s="612"/>
      <c r="H17" s="612"/>
      <c r="L17" s="85"/>
      <c r="M17" s="512">
        <v>60428847000</v>
      </c>
      <c r="N17" s="511"/>
      <c r="O17" s="511"/>
      <c r="P17" s="511"/>
      <c r="Q17" s="511"/>
      <c r="R17" s="511"/>
      <c r="S17" s="511"/>
      <c r="T17" s="511"/>
      <c r="U17" s="511"/>
      <c r="V17" s="511"/>
      <c r="W17" s="511">
        <v>65374372027</v>
      </c>
      <c r="X17" s="511"/>
      <c r="Y17" s="511"/>
      <c r="Z17" s="511"/>
      <c r="AA17" s="511"/>
      <c r="AB17" s="511"/>
      <c r="AC17" s="511"/>
      <c r="AD17" s="511"/>
      <c r="AE17" s="511"/>
      <c r="AF17" s="511"/>
      <c r="AG17" s="511">
        <v>60442748390</v>
      </c>
      <c r="AH17" s="511"/>
      <c r="AI17" s="511"/>
      <c r="AJ17" s="511"/>
      <c r="AK17" s="511"/>
      <c r="AL17" s="511"/>
      <c r="AM17" s="511"/>
      <c r="AN17" s="511"/>
      <c r="AO17" s="511"/>
      <c r="AP17" s="511"/>
      <c r="AQ17" s="511">
        <v>500379261</v>
      </c>
      <c r="AR17" s="511"/>
      <c r="AS17" s="511"/>
      <c r="AT17" s="511"/>
      <c r="AU17" s="511"/>
      <c r="AV17" s="511"/>
      <c r="AW17" s="511"/>
      <c r="AX17" s="511"/>
      <c r="AY17" s="511"/>
      <c r="AZ17" s="511"/>
      <c r="BA17" s="511">
        <v>4443209186</v>
      </c>
      <c r="BB17" s="511"/>
      <c r="BC17" s="511"/>
      <c r="BD17" s="511"/>
      <c r="BE17" s="511"/>
      <c r="BF17" s="511"/>
      <c r="BG17" s="511"/>
      <c r="BH17" s="511"/>
      <c r="BI17" s="511"/>
      <c r="BJ17" s="511"/>
      <c r="BK17" s="159"/>
    </row>
    <row r="18" spans="2:63">
      <c r="L18" s="85"/>
    </row>
    <row r="19" spans="2:63">
      <c r="F19" s="652">
        <v>25</v>
      </c>
      <c r="G19" s="652"/>
      <c r="H19" s="652"/>
      <c r="L19" s="85"/>
      <c r="M19" s="552">
        <v>61206574000</v>
      </c>
      <c r="N19" s="553"/>
      <c r="O19" s="553"/>
      <c r="P19" s="553"/>
      <c r="Q19" s="553"/>
      <c r="R19" s="553"/>
      <c r="S19" s="553"/>
      <c r="T19" s="553"/>
      <c r="U19" s="553"/>
      <c r="V19" s="553"/>
      <c r="W19" s="515">
        <v>66158842567</v>
      </c>
      <c r="X19" s="515"/>
      <c r="Y19" s="515"/>
      <c r="Z19" s="515"/>
      <c r="AA19" s="515"/>
      <c r="AB19" s="515"/>
      <c r="AC19" s="515"/>
      <c r="AD19" s="515"/>
      <c r="AE19" s="515"/>
      <c r="AF19" s="515"/>
      <c r="AG19" s="515">
        <v>61609767417</v>
      </c>
      <c r="AH19" s="515"/>
      <c r="AI19" s="515"/>
      <c r="AJ19" s="515"/>
      <c r="AK19" s="515"/>
      <c r="AL19" s="515"/>
      <c r="AM19" s="515"/>
      <c r="AN19" s="515"/>
      <c r="AO19" s="515"/>
      <c r="AP19" s="515"/>
      <c r="AQ19" s="515">
        <v>512800330</v>
      </c>
      <c r="AR19" s="515"/>
      <c r="AS19" s="515"/>
      <c r="AT19" s="515"/>
      <c r="AU19" s="515"/>
      <c r="AV19" s="515"/>
      <c r="AW19" s="515"/>
      <c r="AX19" s="515"/>
      <c r="AY19" s="515"/>
      <c r="AZ19" s="515"/>
      <c r="BA19" s="515">
        <v>4040055351</v>
      </c>
      <c r="BB19" s="515"/>
      <c r="BC19" s="515"/>
      <c r="BD19" s="515"/>
      <c r="BE19" s="515"/>
      <c r="BF19" s="515"/>
      <c r="BG19" s="515"/>
      <c r="BH19" s="515"/>
      <c r="BI19" s="515"/>
      <c r="BJ19" s="515"/>
    </row>
    <row r="20" spans="2:63">
      <c r="B20" s="2"/>
      <c r="C20" s="2"/>
      <c r="D20" s="2"/>
      <c r="E20" s="2"/>
      <c r="F20" s="2"/>
      <c r="G20" s="2"/>
      <c r="H20" s="2"/>
      <c r="I20" s="2"/>
      <c r="J20" s="2"/>
      <c r="K20" s="2"/>
      <c r="L20" s="19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2:63" ht="13.5" customHeight="1">
      <c r="B21" s="687" t="s">
        <v>1</v>
      </c>
      <c r="C21" s="687"/>
      <c r="D21" s="687"/>
      <c r="E21" s="164" t="s">
        <v>50</v>
      </c>
      <c r="F21" s="4" t="s">
        <v>215</v>
      </c>
    </row>
    <row r="25" spans="2:63" ht="18" customHeight="1">
      <c r="B25" s="526" t="s">
        <v>655</v>
      </c>
      <c r="C25" s="526"/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26"/>
      <c r="P25" s="526"/>
      <c r="Q25" s="526"/>
      <c r="R25" s="526"/>
      <c r="S25" s="526"/>
      <c r="T25" s="526"/>
      <c r="U25" s="526"/>
      <c r="V25" s="526"/>
      <c r="W25" s="526"/>
      <c r="X25" s="526"/>
      <c r="Y25" s="526"/>
      <c r="Z25" s="526"/>
      <c r="AA25" s="526"/>
      <c r="AB25" s="526"/>
      <c r="AC25" s="526"/>
      <c r="AD25" s="526"/>
      <c r="AE25" s="526"/>
      <c r="AF25" s="526"/>
      <c r="AG25" s="526"/>
      <c r="AH25" s="526"/>
      <c r="AI25" s="526"/>
      <c r="AJ25" s="526"/>
      <c r="AK25" s="526"/>
      <c r="AL25" s="526"/>
      <c r="AM25" s="526"/>
      <c r="AN25" s="526"/>
      <c r="AO25" s="526"/>
      <c r="AP25" s="526"/>
      <c r="AQ25" s="526"/>
      <c r="AR25" s="526"/>
      <c r="AS25" s="526"/>
      <c r="AT25" s="526"/>
      <c r="AU25" s="526"/>
      <c r="AV25" s="526"/>
      <c r="AW25" s="526"/>
      <c r="AX25" s="526"/>
      <c r="AY25" s="526"/>
      <c r="AZ25" s="526"/>
      <c r="BA25" s="526"/>
      <c r="BB25" s="526"/>
      <c r="BC25" s="526"/>
      <c r="BD25" s="526"/>
      <c r="BE25" s="526"/>
      <c r="BF25" s="526"/>
      <c r="BG25" s="526"/>
      <c r="BH25" s="526"/>
      <c r="BI25" s="526"/>
      <c r="BJ25" s="526"/>
    </row>
    <row r="26" spans="2:63" ht="12.95" customHeight="1">
      <c r="BJ26" s="1"/>
    </row>
    <row r="27" spans="2:63" ht="18" customHeight="1">
      <c r="B27" s="564" t="s">
        <v>214</v>
      </c>
      <c r="C27" s="565"/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 t="s">
        <v>213</v>
      </c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  <c r="AA27" s="565"/>
      <c r="AB27" s="565"/>
      <c r="AC27" s="565"/>
      <c r="AD27" s="565"/>
      <c r="AE27" s="565"/>
      <c r="AF27" s="565"/>
      <c r="AG27" s="565"/>
      <c r="AH27" s="565"/>
      <c r="AI27" s="565"/>
      <c r="AJ27" s="565"/>
      <c r="AK27" s="565"/>
      <c r="AL27" s="565"/>
      <c r="AM27" s="565" t="s">
        <v>212</v>
      </c>
      <c r="AN27" s="565"/>
      <c r="AO27" s="565"/>
      <c r="AP27" s="565"/>
      <c r="AQ27" s="565"/>
      <c r="AR27" s="565"/>
      <c r="AS27" s="565"/>
      <c r="AT27" s="565"/>
      <c r="AU27" s="565"/>
      <c r="AV27" s="565"/>
      <c r="AW27" s="565"/>
      <c r="AX27" s="565"/>
      <c r="AY27" s="565"/>
      <c r="AZ27" s="565"/>
      <c r="BA27" s="565"/>
      <c r="BB27" s="565"/>
      <c r="BC27" s="565"/>
      <c r="BD27" s="565"/>
      <c r="BE27" s="565"/>
      <c r="BF27" s="565"/>
      <c r="BG27" s="565"/>
      <c r="BH27" s="565"/>
      <c r="BI27" s="565"/>
      <c r="BJ27" s="536"/>
    </row>
    <row r="28" spans="2:63" ht="18" customHeight="1">
      <c r="B28" s="566"/>
      <c r="C28" s="567"/>
      <c r="D28" s="567"/>
      <c r="E28" s="567"/>
      <c r="F28" s="567"/>
      <c r="G28" s="567"/>
      <c r="H28" s="567"/>
      <c r="I28" s="567"/>
      <c r="J28" s="567"/>
      <c r="K28" s="567"/>
      <c r="L28" s="567"/>
      <c r="M28" s="567"/>
      <c r="N28" s="567"/>
      <c r="O28" s="568" t="s">
        <v>211</v>
      </c>
      <c r="P28" s="682"/>
      <c r="Q28" s="682"/>
      <c r="R28" s="682"/>
      <c r="S28" s="682"/>
      <c r="T28" s="682"/>
      <c r="U28" s="682"/>
      <c r="V28" s="682"/>
      <c r="W28" s="682"/>
      <c r="X28" s="682"/>
      <c r="Y28" s="682"/>
      <c r="Z28" s="566"/>
      <c r="AA28" s="683" t="s">
        <v>210</v>
      </c>
      <c r="AB28" s="684"/>
      <c r="AC28" s="684"/>
      <c r="AD28" s="684"/>
      <c r="AE28" s="684"/>
      <c r="AF28" s="684"/>
      <c r="AG28" s="684"/>
      <c r="AH28" s="684"/>
      <c r="AI28" s="684"/>
      <c r="AJ28" s="684"/>
      <c r="AK28" s="684"/>
      <c r="AL28" s="685"/>
      <c r="AM28" s="568" t="s">
        <v>211</v>
      </c>
      <c r="AN28" s="682"/>
      <c r="AO28" s="682"/>
      <c r="AP28" s="682"/>
      <c r="AQ28" s="682"/>
      <c r="AR28" s="682"/>
      <c r="AS28" s="682"/>
      <c r="AT28" s="682"/>
      <c r="AU28" s="682"/>
      <c r="AV28" s="682"/>
      <c r="AW28" s="682"/>
      <c r="AX28" s="566"/>
      <c r="AY28" s="683" t="s">
        <v>210</v>
      </c>
      <c r="AZ28" s="684"/>
      <c r="BA28" s="684"/>
      <c r="BB28" s="684"/>
      <c r="BC28" s="684"/>
      <c r="BD28" s="684"/>
      <c r="BE28" s="684"/>
      <c r="BF28" s="684"/>
      <c r="BG28" s="684"/>
      <c r="BH28" s="684"/>
      <c r="BI28" s="684"/>
      <c r="BJ28" s="684"/>
    </row>
    <row r="29" spans="2:63" ht="13.5" customHeight="1"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80"/>
      <c r="O29" s="162"/>
      <c r="P29" s="162"/>
      <c r="Q29" s="162"/>
      <c r="R29" s="162"/>
      <c r="S29" s="162"/>
      <c r="T29" s="162"/>
      <c r="U29" s="162"/>
      <c r="V29" s="162"/>
      <c r="W29" s="162"/>
      <c r="X29" s="669" t="s">
        <v>37</v>
      </c>
      <c r="Y29" s="669"/>
      <c r="Z29" s="669"/>
      <c r="AA29" s="179"/>
      <c r="AB29" s="179"/>
      <c r="AC29" s="179"/>
      <c r="AD29" s="179"/>
      <c r="AE29" s="179"/>
      <c r="AF29" s="179"/>
      <c r="AG29" s="179"/>
      <c r="AH29" s="179"/>
      <c r="AI29" s="179"/>
      <c r="AJ29" s="669" t="s">
        <v>37</v>
      </c>
      <c r="AK29" s="669"/>
      <c r="AL29" s="669"/>
      <c r="AM29" s="162"/>
      <c r="AN29" s="162"/>
      <c r="AO29" s="162"/>
      <c r="AP29" s="162"/>
      <c r="AQ29" s="162"/>
      <c r="AR29" s="162"/>
      <c r="AS29" s="162"/>
      <c r="AT29" s="162"/>
      <c r="AU29" s="162"/>
      <c r="AV29" s="669" t="s">
        <v>37</v>
      </c>
      <c r="AW29" s="669"/>
      <c r="AX29" s="669"/>
      <c r="AY29" s="179"/>
      <c r="AZ29" s="179"/>
      <c r="BA29" s="179"/>
      <c r="BB29" s="179"/>
      <c r="BC29" s="179"/>
      <c r="BD29" s="179"/>
      <c r="BE29" s="179"/>
      <c r="BF29" s="179"/>
      <c r="BG29" s="179"/>
      <c r="BH29" s="669" t="s">
        <v>37</v>
      </c>
      <c r="BI29" s="669"/>
      <c r="BJ29" s="669"/>
    </row>
    <row r="30" spans="2:63">
      <c r="N30" s="85"/>
      <c r="BE30" s="178"/>
    </row>
    <row r="31" spans="2:63">
      <c r="C31" s="613" t="s">
        <v>6</v>
      </c>
      <c r="D31" s="613"/>
      <c r="E31" s="613"/>
      <c r="F31" s="613"/>
      <c r="G31" s="613"/>
      <c r="H31" s="613"/>
      <c r="I31" s="613"/>
      <c r="J31" s="613"/>
      <c r="K31" s="613"/>
      <c r="L31" s="613"/>
      <c r="M31" s="613"/>
      <c r="N31" s="85"/>
      <c r="O31" s="511">
        <f>SUM(O33,O37,O41,O45)</f>
        <v>65374372</v>
      </c>
      <c r="P31" s="640"/>
      <c r="Q31" s="640"/>
      <c r="R31" s="640"/>
      <c r="S31" s="640"/>
      <c r="T31" s="640"/>
      <c r="U31" s="640"/>
      <c r="V31" s="640"/>
      <c r="W31" s="640"/>
      <c r="X31" s="640"/>
      <c r="Y31" s="640"/>
      <c r="Z31" s="640"/>
      <c r="AA31" s="620">
        <v>66158843</v>
      </c>
      <c r="AB31" s="681"/>
      <c r="AC31" s="681"/>
      <c r="AD31" s="681"/>
      <c r="AE31" s="681"/>
      <c r="AF31" s="681"/>
      <c r="AG31" s="681"/>
      <c r="AH31" s="681"/>
      <c r="AI31" s="681"/>
      <c r="AJ31" s="681"/>
      <c r="AK31" s="681"/>
      <c r="AL31" s="681"/>
      <c r="AM31" s="511">
        <f>SUM(AM33,AM37,AM41,AM45)</f>
        <v>60442748</v>
      </c>
      <c r="AN31" s="640"/>
      <c r="AO31" s="640"/>
      <c r="AP31" s="640"/>
      <c r="AQ31" s="640"/>
      <c r="AR31" s="640"/>
      <c r="AS31" s="640"/>
      <c r="AT31" s="640"/>
      <c r="AU31" s="640"/>
      <c r="AV31" s="640"/>
      <c r="AW31" s="640"/>
      <c r="AX31" s="640"/>
      <c r="AY31" s="620">
        <v>61609767</v>
      </c>
      <c r="AZ31" s="681"/>
      <c r="BA31" s="681"/>
      <c r="BB31" s="681"/>
      <c r="BC31" s="681"/>
      <c r="BD31" s="681"/>
      <c r="BE31" s="681"/>
      <c r="BF31" s="681"/>
      <c r="BG31" s="681"/>
      <c r="BH31" s="681"/>
      <c r="BI31" s="681"/>
      <c r="BJ31" s="681"/>
    </row>
    <row r="32" spans="2:63"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85"/>
      <c r="O32" s="159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5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59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5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</row>
    <row r="33" spans="2:62">
      <c r="C33" s="613" t="s">
        <v>209</v>
      </c>
      <c r="D33" s="613"/>
      <c r="E33" s="613"/>
      <c r="F33" s="613"/>
      <c r="G33" s="613"/>
      <c r="H33" s="613"/>
      <c r="I33" s="613"/>
      <c r="J33" s="613"/>
      <c r="K33" s="613"/>
      <c r="L33" s="613"/>
      <c r="M33" s="613"/>
      <c r="N33" s="85"/>
      <c r="O33" s="511">
        <f>SUM(O34:Z35)</f>
        <v>61501134</v>
      </c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20">
        <v>61898653</v>
      </c>
      <c r="AB33" s="681"/>
      <c r="AC33" s="681"/>
      <c r="AD33" s="681"/>
      <c r="AE33" s="681"/>
      <c r="AF33" s="681"/>
      <c r="AG33" s="681"/>
      <c r="AH33" s="681"/>
      <c r="AI33" s="681"/>
      <c r="AJ33" s="681"/>
      <c r="AK33" s="681"/>
      <c r="AL33" s="681"/>
      <c r="AM33" s="511">
        <f>SUM(AM34:AX35)</f>
        <v>56610947</v>
      </c>
      <c r="AN33" s="640"/>
      <c r="AO33" s="640"/>
      <c r="AP33" s="640"/>
      <c r="AQ33" s="640"/>
      <c r="AR33" s="640"/>
      <c r="AS33" s="640"/>
      <c r="AT33" s="640"/>
      <c r="AU33" s="640"/>
      <c r="AV33" s="640"/>
      <c r="AW33" s="640"/>
      <c r="AX33" s="640"/>
      <c r="AY33" s="620">
        <v>57387496</v>
      </c>
      <c r="AZ33" s="681"/>
      <c r="BA33" s="681"/>
      <c r="BB33" s="681"/>
      <c r="BC33" s="681"/>
      <c r="BD33" s="681"/>
      <c r="BE33" s="681"/>
      <c r="BF33" s="681"/>
      <c r="BG33" s="681"/>
      <c r="BH33" s="681"/>
      <c r="BI33" s="681"/>
      <c r="BJ33" s="681"/>
    </row>
    <row r="34" spans="2:62">
      <c r="D34" s="613" t="s">
        <v>208</v>
      </c>
      <c r="E34" s="613"/>
      <c r="F34" s="613"/>
      <c r="G34" s="613"/>
      <c r="H34" s="613"/>
      <c r="I34" s="613"/>
      <c r="J34" s="613"/>
      <c r="K34" s="613"/>
      <c r="L34" s="613"/>
      <c r="M34" s="613"/>
      <c r="N34" s="85"/>
      <c r="O34" s="511">
        <v>57021353</v>
      </c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20">
        <v>57503693</v>
      </c>
      <c r="AB34" s="681"/>
      <c r="AC34" s="681"/>
      <c r="AD34" s="681"/>
      <c r="AE34" s="681"/>
      <c r="AF34" s="681"/>
      <c r="AG34" s="681"/>
      <c r="AH34" s="681"/>
      <c r="AI34" s="681"/>
      <c r="AJ34" s="681"/>
      <c r="AK34" s="681"/>
      <c r="AL34" s="681"/>
      <c r="AM34" s="511">
        <v>55565327</v>
      </c>
      <c r="AN34" s="640"/>
      <c r="AO34" s="640"/>
      <c r="AP34" s="640"/>
      <c r="AQ34" s="640"/>
      <c r="AR34" s="640"/>
      <c r="AS34" s="640"/>
      <c r="AT34" s="640"/>
      <c r="AU34" s="640"/>
      <c r="AV34" s="640"/>
      <c r="AW34" s="640"/>
      <c r="AX34" s="640"/>
      <c r="AY34" s="620">
        <v>56233642</v>
      </c>
      <c r="AZ34" s="681"/>
      <c r="BA34" s="681"/>
      <c r="BB34" s="681"/>
      <c r="BC34" s="681"/>
      <c r="BD34" s="681"/>
      <c r="BE34" s="681"/>
      <c r="BF34" s="681"/>
      <c r="BG34" s="681"/>
      <c r="BH34" s="681"/>
      <c r="BI34" s="681"/>
      <c r="BJ34" s="681"/>
    </row>
    <row r="35" spans="2:62">
      <c r="D35" s="613" t="s">
        <v>203</v>
      </c>
      <c r="E35" s="613"/>
      <c r="F35" s="613"/>
      <c r="G35" s="613"/>
      <c r="H35" s="613"/>
      <c r="I35" s="613"/>
      <c r="J35" s="613"/>
      <c r="K35" s="613"/>
      <c r="L35" s="613"/>
      <c r="M35" s="613"/>
      <c r="N35" s="85"/>
      <c r="O35" s="511">
        <v>4479781</v>
      </c>
      <c r="P35" s="640"/>
      <c r="Q35" s="640"/>
      <c r="R35" s="640"/>
      <c r="S35" s="640"/>
      <c r="T35" s="640"/>
      <c r="U35" s="640"/>
      <c r="V35" s="640"/>
      <c r="W35" s="640"/>
      <c r="X35" s="640"/>
      <c r="Y35" s="640"/>
      <c r="Z35" s="640"/>
      <c r="AA35" s="620">
        <v>4394960</v>
      </c>
      <c r="AB35" s="681"/>
      <c r="AC35" s="681"/>
      <c r="AD35" s="681"/>
      <c r="AE35" s="681"/>
      <c r="AF35" s="681"/>
      <c r="AG35" s="681"/>
      <c r="AH35" s="681"/>
      <c r="AI35" s="681"/>
      <c r="AJ35" s="681"/>
      <c r="AK35" s="681"/>
      <c r="AL35" s="681"/>
      <c r="AM35" s="511">
        <v>1045620</v>
      </c>
      <c r="AN35" s="640"/>
      <c r="AO35" s="640"/>
      <c r="AP35" s="640"/>
      <c r="AQ35" s="640"/>
      <c r="AR35" s="640"/>
      <c r="AS35" s="640"/>
      <c r="AT35" s="640"/>
      <c r="AU35" s="640"/>
      <c r="AV35" s="640"/>
      <c r="AW35" s="640"/>
      <c r="AX35" s="640"/>
      <c r="AY35" s="620">
        <v>1153854</v>
      </c>
      <c r="AZ35" s="681"/>
      <c r="BA35" s="681"/>
      <c r="BB35" s="681"/>
      <c r="BC35" s="681"/>
      <c r="BD35" s="681"/>
      <c r="BE35" s="681"/>
      <c r="BF35" s="681"/>
      <c r="BG35" s="681"/>
      <c r="BH35" s="681"/>
      <c r="BI35" s="681"/>
      <c r="BJ35" s="681"/>
    </row>
    <row r="36" spans="2:62">
      <c r="N36" s="85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</row>
    <row r="37" spans="2:62">
      <c r="C37" s="613" t="s">
        <v>207</v>
      </c>
      <c r="D37" s="613"/>
      <c r="E37" s="613"/>
      <c r="F37" s="613"/>
      <c r="G37" s="613"/>
      <c r="H37" s="613"/>
      <c r="I37" s="613"/>
      <c r="J37" s="613"/>
      <c r="K37" s="613"/>
      <c r="L37" s="613"/>
      <c r="M37" s="613"/>
      <c r="N37" s="85"/>
      <c r="O37" s="511">
        <f>SUM(O38:Z39)</f>
        <v>285777</v>
      </c>
      <c r="P37" s="640"/>
      <c r="Q37" s="640"/>
      <c r="R37" s="640"/>
      <c r="S37" s="640"/>
      <c r="T37" s="640"/>
      <c r="U37" s="640"/>
      <c r="V37" s="640"/>
      <c r="W37" s="640"/>
      <c r="X37" s="640"/>
      <c r="Y37" s="640"/>
      <c r="Z37" s="640"/>
      <c r="AA37" s="620">
        <v>288001</v>
      </c>
      <c r="AB37" s="681"/>
      <c r="AC37" s="681"/>
      <c r="AD37" s="681"/>
      <c r="AE37" s="681"/>
      <c r="AF37" s="681"/>
      <c r="AG37" s="681"/>
      <c r="AH37" s="681"/>
      <c r="AI37" s="681"/>
      <c r="AJ37" s="681"/>
      <c r="AK37" s="681"/>
      <c r="AL37" s="681"/>
      <c r="AM37" s="511">
        <f>SUM(AM38:AX39)</f>
        <v>244340</v>
      </c>
      <c r="AN37" s="640"/>
      <c r="AO37" s="640"/>
      <c r="AP37" s="640"/>
      <c r="AQ37" s="640"/>
      <c r="AR37" s="640"/>
      <c r="AS37" s="640"/>
      <c r="AT37" s="640"/>
      <c r="AU37" s="640"/>
      <c r="AV37" s="640"/>
      <c r="AW37" s="640"/>
      <c r="AX37" s="640"/>
      <c r="AY37" s="620">
        <f>SUM(AY38:BJ39)</f>
        <v>250082</v>
      </c>
      <c r="AZ37" s="681"/>
      <c r="BA37" s="681"/>
      <c r="BB37" s="681"/>
      <c r="BC37" s="681"/>
      <c r="BD37" s="681"/>
      <c r="BE37" s="681"/>
      <c r="BF37" s="681"/>
      <c r="BG37" s="681"/>
      <c r="BH37" s="681"/>
      <c r="BI37" s="681"/>
      <c r="BJ37" s="681"/>
    </row>
    <row r="38" spans="2:62">
      <c r="D38" s="613" t="s">
        <v>204</v>
      </c>
      <c r="E38" s="613"/>
      <c r="F38" s="613"/>
      <c r="G38" s="613"/>
      <c r="H38" s="613"/>
      <c r="I38" s="613"/>
      <c r="J38" s="613"/>
      <c r="K38" s="613"/>
      <c r="L38" s="613"/>
      <c r="M38" s="613"/>
      <c r="N38" s="85"/>
      <c r="O38" s="511">
        <v>248708</v>
      </c>
      <c r="P38" s="640"/>
      <c r="Q38" s="640"/>
      <c r="R38" s="640"/>
      <c r="S38" s="640"/>
      <c r="T38" s="640"/>
      <c r="U38" s="640"/>
      <c r="V38" s="640"/>
      <c r="W38" s="640"/>
      <c r="X38" s="640"/>
      <c r="Y38" s="640"/>
      <c r="Z38" s="640"/>
      <c r="AA38" s="620">
        <v>253753</v>
      </c>
      <c r="AB38" s="681"/>
      <c r="AC38" s="681"/>
      <c r="AD38" s="681"/>
      <c r="AE38" s="681"/>
      <c r="AF38" s="681"/>
      <c r="AG38" s="681"/>
      <c r="AH38" s="681"/>
      <c r="AI38" s="681"/>
      <c r="AJ38" s="681"/>
      <c r="AK38" s="681"/>
      <c r="AL38" s="681"/>
      <c r="AM38" s="511">
        <v>237686</v>
      </c>
      <c r="AN38" s="640"/>
      <c r="AO38" s="640"/>
      <c r="AP38" s="640"/>
      <c r="AQ38" s="640"/>
      <c r="AR38" s="640"/>
      <c r="AS38" s="640"/>
      <c r="AT38" s="640"/>
      <c r="AU38" s="640"/>
      <c r="AV38" s="640"/>
      <c r="AW38" s="640"/>
      <c r="AX38" s="640"/>
      <c r="AY38" s="620">
        <v>243825</v>
      </c>
      <c r="AZ38" s="681"/>
      <c r="BA38" s="681"/>
      <c r="BB38" s="681"/>
      <c r="BC38" s="681"/>
      <c r="BD38" s="681"/>
      <c r="BE38" s="681"/>
      <c r="BF38" s="681"/>
      <c r="BG38" s="681"/>
      <c r="BH38" s="681"/>
      <c r="BI38" s="681"/>
      <c r="BJ38" s="681"/>
    </row>
    <row r="39" spans="2:62">
      <c r="D39" s="613" t="s">
        <v>203</v>
      </c>
      <c r="E39" s="613"/>
      <c r="F39" s="613"/>
      <c r="G39" s="613"/>
      <c r="H39" s="613"/>
      <c r="I39" s="613"/>
      <c r="J39" s="613"/>
      <c r="K39" s="613"/>
      <c r="L39" s="613"/>
      <c r="M39" s="613"/>
      <c r="N39" s="85"/>
      <c r="O39" s="511">
        <v>37069</v>
      </c>
      <c r="P39" s="640"/>
      <c r="Q39" s="640"/>
      <c r="R39" s="640"/>
      <c r="S39" s="640"/>
      <c r="T39" s="640"/>
      <c r="U39" s="640"/>
      <c r="V39" s="640"/>
      <c r="W39" s="640"/>
      <c r="X39" s="640"/>
      <c r="Y39" s="640"/>
      <c r="Z39" s="640"/>
      <c r="AA39" s="620">
        <v>34248</v>
      </c>
      <c r="AB39" s="681"/>
      <c r="AC39" s="681"/>
      <c r="AD39" s="681"/>
      <c r="AE39" s="681"/>
      <c r="AF39" s="681"/>
      <c r="AG39" s="681"/>
      <c r="AH39" s="681"/>
      <c r="AI39" s="681"/>
      <c r="AJ39" s="681"/>
      <c r="AK39" s="681"/>
      <c r="AL39" s="681"/>
      <c r="AM39" s="511">
        <v>6654</v>
      </c>
      <c r="AN39" s="640"/>
      <c r="AO39" s="640"/>
      <c r="AP39" s="640"/>
      <c r="AQ39" s="640"/>
      <c r="AR39" s="640"/>
      <c r="AS39" s="640"/>
      <c r="AT39" s="640"/>
      <c r="AU39" s="640"/>
      <c r="AV39" s="640"/>
      <c r="AW39" s="640"/>
      <c r="AX39" s="640"/>
      <c r="AY39" s="620">
        <v>6257</v>
      </c>
      <c r="AZ39" s="681"/>
      <c r="BA39" s="681"/>
      <c r="BB39" s="681"/>
      <c r="BC39" s="681"/>
      <c r="BD39" s="681"/>
      <c r="BE39" s="681"/>
      <c r="BF39" s="681"/>
      <c r="BG39" s="681"/>
      <c r="BH39" s="681"/>
      <c r="BI39" s="681"/>
      <c r="BJ39" s="681"/>
    </row>
    <row r="40" spans="2:62">
      <c r="N40" s="85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</row>
    <row r="41" spans="2:62">
      <c r="C41" s="613" t="s">
        <v>206</v>
      </c>
      <c r="D41" s="613"/>
      <c r="E41" s="613"/>
      <c r="F41" s="613"/>
      <c r="G41" s="613"/>
      <c r="H41" s="613"/>
      <c r="I41" s="613"/>
      <c r="J41" s="613"/>
      <c r="K41" s="613"/>
      <c r="L41" s="613"/>
      <c r="M41" s="613"/>
      <c r="N41" s="85"/>
      <c r="O41" s="511">
        <f>SUM(O42:Z43)</f>
        <v>3562914</v>
      </c>
      <c r="P41" s="640"/>
      <c r="Q41" s="640"/>
      <c r="R41" s="640"/>
      <c r="S41" s="640"/>
      <c r="T41" s="640"/>
      <c r="U41" s="640"/>
      <c r="V41" s="640"/>
      <c r="W41" s="640"/>
      <c r="X41" s="640"/>
      <c r="Y41" s="640"/>
      <c r="Z41" s="640"/>
      <c r="AA41" s="620">
        <v>3945067</v>
      </c>
      <c r="AB41" s="681"/>
      <c r="AC41" s="681"/>
      <c r="AD41" s="681"/>
      <c r="AE41" s="681"/>
      <c r="AF41" s="681"/>
      <c r="AG41" s="681"/>
      <c r="AH41" s="681"/>
      <c r="AI41" s="681"/>
      <c r="AJ41" s="681"/>
      <c r="AK41" s="681"/>
      <c r="AL41" s="681"/>
      <c r="AM41" s="511">
        <f>SUM(AM42:AX43)</f>
        <v>3562914</v>
      </c>
      <c r="AN41" s="640"/>
      <c r="AO41" s="640"/>
      <c r="AP41" s="640"/>
      <c r="AQ41" s="640"/>
      <c r="AR41" s="640"/>
      <c r="AS41" s="640"/>
      <c r="AT41" s="640"/>
      <c r="AU41" s="640"/>
      <c r="AV41" s="640"/>
      <c r="AW41" s="640"/>
      <c r="AX41" s="640"/>
      <c r="AY41" s="620">
        <f>SUM(AY42:BJ43)</f>
        <v>3945067</v>
      </c>
      <c r="AZ41" s="681"/>
      <c r="BA41" s="681"/>
      <c r="BB41" s="681"/>
      <c r="BC41" s="681"/>
      <c r="BD41" s="681"/>
      <c r="BE41" s="681"/>
      <c r="BF41" s="681"/>
      <c r="BG41" s="681"/>
      <c r="BH41" s="681"/>
      <c r="BI41" s="681"/>
      <c r="BJ41" s="681"/>
    </row>
    <row r="42" spans="2:62">
      <c r="D42" s="613" t="s">
        <v>204</v>
      </c>
      <c r="E42" s="613"/>
      <c r="F42" s="613"/>
      <c r="G42" s="613"/>
      <c r="H42" s="613"/>
      <c r="I42" s="613"/>
      <c r="J42" s="613"/>
      <c r="K42" s="613"/>
      <c r="L42" s="613"/>
      <c r="M42" s="613"/>
      <c r="N42" s="85"/>
      <c r="O42" s="511">
        <v>3562914</v>
      </c>
      <c r="P42" s="640"/>
      <c r="Q42" s="640"/>
      <c r="R42" s="640"/>
      <c r="S42" s="640"/>
      <c r="T42" s="640"/>
      <c r="U42" s="640"/>
      <c r="V42" s="640"/>
      <c r="W42" s="640"/>
      <c r="X42" s="640"/>
      <c r="Y42" s="640"/>
      <c r="Z42" s="640"/>
      <c r="AA42" s="620">
        <v>3945067</v>
      </c>
      <c r="AB42" s="681"/>
      <c r="AC42" s="681"/>
      <c r="AD42" s="681"/>
      <c r="AE42" s="681"/>
      <c r="AF42" s="681"/>
      <c r="AG42" s="681"/>
      <c r="AH42" s="681"/>
      <c r="AI42" s="681"/>
      <c r="AJ42" s="681"/>
      <c r="AK42" s="681"/>
      <c r="AL42" s="681"/>
      <c r="AM42" s="511">
        <v>3562914</v>
      </c>
      <c r="AN42" s="640"/>
      <c r="AO42" s="640"/>
      <c r="AP42" s="640"/>
      <c r="AQ42" s="640"/>
      <c r="AR42" s="640"/>
      <c r="AS42" s="640"/>
      <c r="AT42" s="640"/>
      <c r="AU42" s="640"/>
      <c r="AV42" s="640"/>
      <c r="AW42" s="640"/>
      <c r="AX42" s="640"/>
      <c r="AY42" s="620">
        <v>3945067</v>
      </c>
      <c r="AZ42" s="681"/>
      <c r="BA42" s="681"/>
      <c r="BB42" s="681"/>
      <c r="BC42" s="681"/>
      <c r="BD42" s="681"/>
      <c r="BE42" s="681"/>
      <c r="BF42" s="681"/>
      <c r="BG42" s="681"/>
      <c r="BH42" s="681"/>
      <c r="BI42" s="681"/>
      <c r="BJ42" s="681"/>
    </row>
    <row r="43" spans="2:62">
      <c r="D43" s="613" t="s">
        <v>203</v>
      </c>
      <c r="E43" s="613"/>
      <c r="F43" s="613"/>
      <c r="G43" s="613"/>
      <c r="H43" s="613"/>
      <c r="I43" s="613"/>
      <c r="J43" s="613"/>
      <c r="K43" s="613"/>
      <c r="L43" s="613"/>
      <c r="M43" s="613"/>
      <c r="N43" s="85"/>
      <c r="O43" s="511">
        <v>0</v>
      </c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640"/>
      <c r="AA43" s="511">
        <v>0</v>
      </c>
      <c r="AB43" s="640"/>
      <c r="AC43" s="640"/>
      <c r="AD43" s="640"/>
      <c r="AE43" s="640"/>
      <c r="AF43" s="640"/>
      <c r="AG43" s="640"/>
      <c r="AH43" s="640"/>
      <c r="AI43" s="640"/>
      <c r="AJ43" s="640"/>
      <c r="AK43" s="640"/>
      <c r="AL43" s="640"/>
      <c r="AM43" s="511">
        <v>0</v>
      </c>
      <c r="AN43" s="640"/>
      <c r="AO43" s="640"/>
      <c r="AP43" s="640"/>
      <c r="AQ43" s="640"/>
      <c r="AR43" s="640"/>
      <c r="AS43" s="640"/>
      <c r="AT43" s="640"/>
      <c r="AU43" s="640"/>
      <c r="AV43" s="640"/>
      <c r="AW43" s="640"/>
      <c r="AX43" s="640"/>
      <c r="AY43" s="511">
        <v>0</v>
      </c>
      <c r="AZ43" s="640"/>
      <c r="BA43" s="640"/>
      <c r="BB43" s="640"/>
      <c r="BC43" s="640"/>
      <c r="BD43" s="640"/>
      <c r="BE43" s="640"/>
      <c r="BF43" s="640"/>
      <c r="BG43" s="640"/>
      <c r="BH43" s="640"/>
      <c r="BI43" s="640"/>
      <c r="BJ43" s="640"/>
    </row>
    <row r="44" spans="2:62">
      <c r="N44" s="85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</row>
    <row r="45" spans="2:62">
      <c r="C45" s="613" t="s">
        <v>205</v>
      </c>
      <c r="D45" s="613"/>
      <c r="E45" s="613"/>
      <c r="F45" s="613"/>
      <c r="G45" s="613"/>
      <c r="H45" s="613"/>
      <c r="I45" s="613"/>
      <c r="J45" s="613"/>
      <c r="K45" s="613"/>
      <c r="L45" s="613"/>
      <c r="M45" s="613"/>
      <c r="N45" s="85"/>
      <c r="O45" s="511">
        <f>SUM(O46:Z47)</f>
        <v>24547</v>
      </c>
      <c r="P45" s="640"/>
      <c r="Q45" s="640"/>
      <c r="R45" s="640"/>
      <c r="S45" s="640"/>
      <c r="T45" s="640"/>
      <c r="U45" s="640"/>
      <c r="V45" s="640"/>
      <c r="W45" s="640"/>
      <c r="X45" s="640"/>
      <c r="Y45" s="640"/>
      <c r="Z45" s="640"/>
      <c r="AA45" s="620">
        <v>27122</v>
      </c>
      <c r="AB45" s="681"/>
      <c r="AC45" s="681"/>
      <c r="AD45" s="681"/>
      <c r="AE45" s="681"/>
      <c r="AF45" s="681"/>
      <c r="AG45" s="681"/>
      <c r="AH45" s="681"/>
      <c r="AI45" s="681"/>
      <c r="AJ45" s="681"/>
      <c r="AK45" s="681"/>
      <c r="AL45" s="681"/>
      <c r="AM45" s="511">
        <f>SUM(AM46:AX47)</f>
        <v>24547</v>
      </c>
      <c r="AN45" s="640"/>
      <c r="AO45" s="640"/>
      <c r="AP45" s="640"/>
      <c r="AQ45" s="640"/>
      <c r="AR45" s="640"/>
      <c r="AS45" s="640"/>
      <c r="AT45" s="640"/>
      <c r="AU45" s="640"/>
      <c r="AV45" s="640"/>
      <c r="AW45" s="640"/>
      <c r="AX45" s="640"/>
      <c r="AY45" s="620">
        <f>SUM(AY46:BJ47)</f>
        <v>27122</v>
      </c>
      <c r="AZ45" s="681"/>
      <c r="BA45" s="681"/>
      <c r="BB45" s="681"/>
      <c r="BC45" s="681"/>
      <c r="BD45" s="681"/>
      <c r="BE45" s="681"/>
      <c r="BF45" s="681"/>
      <c r="BG45" s="681"/>
      <c r="BH45" s="681"/>
      <c r="BI45" s="681"/>
      <c r="BJ45" s="681"/>
    </row>
    <row r="46" spans="2:62">
      <c r="D46" s="613" t="s">
        <v>204</v>
      </c>
      <c r="E46" s="613"/>
      <c r="F46" s="613"/>
      <c r="G46" s="613"/>
      <c r="H46" s="613"/>
      <c r="I46" s="613"/>
      <c r="J46" s="613"/>
      <c r="K46" s="613"/>
      <c r="L46" s="613"/>
      <c r="M46" s="613"/>
      <c r="N46" s="85"/>
      <c r="O46" s="511">
        <v>24547</v>
      </c>
      <c r="P46" s="640"/>
      <c r="Q46" s="640"/>
      <c r="R46" s="640"/>
      <c r="S46" s="640"/>
      <c r="T46" s="640"/>
      <c r="U46" s="640"/>
      <c r="V46" s="640"/>
      <c r="W46" s="640"/>
      <c r="X46" s="640"/>
      <c r="Y46" s="640"/>
      <c r="Z46" s="640"/>
      <c r="AA46" s="620">
        <v>27122</v>
      </c>
      <c r="AB46" s="681"/>
      <c r="AC46" s="681"/>
      <c r="AD46" s="681"/>
      <c r="AE46" s="681"/>
      <c r="AF46" s="681"/>
      <c r="AG46" s="681"/>
      <c r="AH46" s="681"/>
      <c r="AI46" s="681"/>
      <c r="AJ46" s="681"/>
      <c r="AK46" s="681"/>
      <c r="AL46" s="681"/>
      <c r="AM46" s="511">
        <v>24547</v>
      </c>
      <c r="AN46" s="640"/>
      <c r="AO46" s="640"/>
      <c r="AP46" s="640"/>
      <c r="AQ46" s="640"/>
      <c r="AR46" s="640"/>
      <c r="AS46" s="640"/>
      <c r="AT46" s="640"/>
      <c r="AU46" s="640"/>
      <c r="AV46" s="640"/>
      <c r="AW46" s="640"/>
      <c r="AX46" s="640"/>
      <c r="AY46" s="620">
        <v>27122</v>
      </c>
      <c r="AZ46" s="681"/>
      <c r="BA46" s="681"/>
      <c r="BB46" s="681"/>
      <c r="BC46" s="681"/>
      <c r="BD46" s="681"/>
      <c r="BE46" s="681"/>
      <c r="BF46" s="681"/>
      <c r="BG46" s="681"/>
      <c r="BH46" s="681"/>
      <c r="BI46" s="681"/>
      <c r="BJ46" s="681"/>
    </row>
    <row r="47" spans="2:62">
      <c r="D47" s="613" t="s">
        <v>203</v>
      </c>
      <c r="E47" s="613"/>
      <c r="F47" s="613"/>
      <c r="G47" s="613"/>
      <c r="H47" s="613"/>
      <c r="I47" s="613"/>
      <c r="J47" s="613"/>
      <c r="K47" s="613"/>
      <c r="L47" s="613"/>
      <c r="M47" s="613"/>
      <c r="N47" s="85"/>
      <c r="O47" s="511">
        <v>0</v>
      </c>
      <c r="P47" s="640"/>
      <c r="Q47" s="640"/>
      <c r="R47" s="640"/>
      <c r="S47" s="640"/>
      <c r="T47" s="640"/>
      <c r="U47" s="640"/>
      <c r="V47" s="640"/>
      <c r="W47" s="640"/>
      <c r="X47" s="640"/>
      <c r="Y47" s="640"/>
      <c r="Z47" s="640"/>
      <c r="AA47" s="511">
        <v>0</v>
      </c>
      <c r="AB47" s="640"/>
      <c r="AC47" s="640"/>
      <c r="AD47" s="640"/>
      <c r="AE47" s="640"/>
      <c r="AF47" s="640"/>
      <c r="AG47" s="640"/>
      <c r="AH47" s="640"/>
      <c r="AI47" s="640"/>
      <c r="AJ47" s="640"/>
      <c r="AK47" s="640"/>
      <c r="AL47" s="640"/>
      <c r="AM47" s="511">
        <v>0</v>
      </c>
      <c r="AN47" s="640"/>
      <c r="AO47" s="640"/>
      <c r="AP47" s="640"/>
      <c r="AQ47" s="640"/>
      <c r="AR47" s="640"/>
      <c r="AS47" s="640"/>
      <c r="AT47" s="640"/>
      <c r="AU47" s="640"/>
      <c r="AV47" s="640"/>
      <c r="AW47" s="640"/>
      <c r="AX47" s="640"/>
      <c r="AY47" s="511">
        <v>0</v>
      </c>
      <c r="AZ47" s="640"/>
      <c r="BA47" s="640"/>
      <c r="BB47" s="640"/>
      <c r="BC47" s="640"/>
      <c r="BD47" s="640"/>
      <c r="BE47" s="640"/>
      <c r="BF47" s="640"/>
      <c r="BG47" s="640"/>
      <c r="BH47" s="640"/>
      <c r="BI47" s="640"/>
      <c r="BJ47" s="640"/>
    </row>
    <row r="48" spans="2:6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9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2:6">
      <c r="B49" s="686" t="s">
        <v>1</v>
      </c>
      <c r="C49" s="686"/>
      <c r="D49" s="686"/>
      <c r="E49" s="164" t="s">
        <v>50</v>
      </c>
      <c r="F49" s="4" t="s">
        <v>202</v>
      </c>
    </row>
    <row r="50" spans="2:6">
      <c r="B50" s="158"/>
      <c r="C50" s="158"/>
      <c r="D50" s="158"/>
      <c r="E50" s="164"/>
      <c r="F50" s="4"/>
    </row>
    <row r="51" spans="2:6">
      <c r="B51" s="158"/>
      <c r="C51" s="158"/>
      <c r="D51" s="158"/>
      <c r="E51" s="164"/>
      <c r="F51" s="4"/>
    </row>
  </sheetData>
  <mergeCells count="124">
    <mergeCell ref="AY47:BJ47"/>
    <mergeCell ref="C45:M45"/>
    <mergeCell ref="D46:M46"/>
    <mergeCell ref="O47:Z47"/>
    <mergeCell ref="AA42:AL42"/>
    <mergeCell ref="AM42:AX42"/>
    <mergeCell ref="AY42:BJ42"/>
    <mergeCell ref="O43:Z43"/>
    <mergeCell ref="AM45:AX45"/>
    <mergeCell ref="AY45:BJ45"/>
    <mergeCell ref="D42:M42"/>
    <mergeCell ref="D43:M43"/>
    <mergeCell ref="AA43:AL43"/>
    <mergeCell ref="AY43:BJ43"/>
    <mergeCell ref="AY41:BJ41"/>
    <mergeCell ref="O39:Z39"/>
    <mergeCell ref="O42:Z42"/>
    <mergeCell ref="AM46:AX46"/>
    <mergeCell ref="AY46:BJ46"/>
    <mergeCell ref="O46:Z46"/>
    <mergeCell ref="AA46:AL46"/>
    <mergeCell ref="D39:M39"/>
    <mergeCell ref="AA39:AL39"/>
    <mergeCell ref="AM39:AX39"/>
    <mergeCell ref="AY39:BJ39"/>
    <mergeCell ref="O35:Z35"/>
    <mergeCell ref="C37:M37"/>
    <mergeCell ref="O38:Z38"/>
    <mergeCell ref="AA38:AL38"/>
    <mergeCell ref="B49:D49"/>
    <mergeCell ref="O45:Z45"/>
    <mergeCell ref="AA45:AL45"/>
    <mergeCell ref="M15:V15"/>
    <mergeCell ref="AM38:AX38"/>
    <mergeCell ref="M17:V17"/>
    <mergeCell ref="W17:AF17"/>
    <mergeCell ref="AM31:AX31"/>
    <mergeCell ref="B21:D21"/>
    <mergeCell ref="AM43:AX43"/>
    <mergeCell ref="D47:M47"/>
    <mergeCell ref="AA47:AL47"/>
    <mergeCell ref="AM47:AX47"/>
    <mergeCell ref="O41:Z41"/>
    <mergeCell ref="C41:M41"/>
    <mergeCell ref="AA41:AL41"/>
    <mergeCell ref="AM41:AX41"/>
    <mergeCell ref="AY38:BJ38"/>
    <mergeCell ref="C33:M33"/>
    <mergeCell ref="D34:M34"/>
    <mergeCell ref="D35:M35"/>
    <mergeCell ref="D38:M38"/>
    <mergeCell ref="B25:BJ25"/>
    <mergeCell ref="AA35:AL35"/>
    <mergeCell ref="AM35:AX35"/>
    <mergeCell ref="AY35:BJ35"/>
    <mergeCell ref="AA37:AL37"/>
    <mergeCell ref="AM37:AX37"/>
    <mergeCell ref="AY37:BJ37"/>
    <mergeCell ref="AY33:BJ33"/>
    <mergeCell ref="AA34:AL34"/>
    <mergeCell ref="AM34:AX34"/>
    <mergeCell ref="AY34:BJ34"/>
    <mergeCell ref="AA33:AL33"/>
    <mergeCell ref="AM33:AX33"/>
    <mergeCell ref="O33:Z33"/>
    <mergeCell ref="O34:Z34"/>
    <mergeCell ref="O37:Z37"/>
    <mergeCell ref="C31:M31"/>
    <mergeCell ref="O31:Z31"/>
    <mergeCell ref="AA31:AL31"/>
    <mergeCell ref="AY31:BJ31"/>
    <mergeCell ref="X29:Z29"/>
    <mergeCell ref="O27:AL27"/>
    <mergeCell ref="AM27:BJ27"/>
    <mergeCell ref="AV29:AX29"/>
    <mergeCell ref="BH29:BJ29"/>
    <mergeCell ref="AJ29:AL29"/>
    <mergeCell ref="B27:N28"/>
    <mergeCell ref="O28:Z28"/>
    <mergeCell ref="AA28:AL28"/>
    <mergeCell ref="AM28:AX28"/>
    <mergeCell ref="AY28:BJ28"/>
    <mergeCell ref="BA19:BJ19"/>
    <mergeCell ref="F15:H15"/>
    <mergeCell ref="F17:H17"/>
    <mergeCell ref="W19:AF19"/>
    <mergeCell ref="F11:H11"/>
    <mergeCell ref="BA11:BJ11"/>
    <mergeCell ref="BA13:BJ13"/>
    <mergeCell ref="BA15:BJ15"/>
    <mergeCell ref="AG13:AP13"/>
    <mergeCell ref="AQ17:AZ17"/>
    <mergeCell ref="BA17:BJ17"/>
    <mergeCell ref="W15:AF15"/>
    <mergeCell ref="AG15:AP15"/>
    <mergeCell ref="AQ15:AZ15"/>
    <mergeCell ref="I11:K11"/>
    <mergeCell ref="M13:V13"/>
    <mergeCell ref="F13:H13"/>
    <mergeCell ref="AG17:AP17"/>
    <mergeCell ref="W13:AF13"/>
    <mergeCell ref="F19:H19"/>
    <mergeCell ref="AQ13:AZ13"/>
    <mergeCell ref="AG19:AP19"/>
    <mergeCell ref="AQ19:AZ19"/>
    <mergeCell ref="M19:V19"/>
    <mergeCell ref="AQ7:AZ8"/>
    <mergeCell ref="BA7:BJ8"/>
    <mergeCell ref="C11:E11"/>
    <mergeCell ref="W7:AF8"/>
    <mergeCell ref="AG7:AP8"/>
    <mergeCell ref="M7:V8"/>
    <mergeCell ref="AE9:AF9"/>
    <mergeCell ref="AO9:AP9"/>
    <mergeCell ref="BA1:BK2"/>
    <mergeCell ref="M11:V11"/>
    <mergeCell ref="W11:AF11"/>
    <mergeCell ref="AG11:AP11"/>
    <mergeCell ref="AQ11:AZ11"/>
    <mergeCell ref="B5:BJ5"/>
    <mergeCell ref="B7:L8"/>
    <mergeCell ref="AY9:AZ9"/>
    <mergeCell ref="BI9:BJ9"/>
    <mergeCell ref="U9:V9"/>
  </mergeCells>
  <phoneticPr fontId="24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K66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1" width="1" customWidth="1"/>
    <col min="2" max="12" width="1.625" customWidth="1"/>
    <col min="13" max="13" width="1.75" customWidth="1"/>
    <col min="14" max="63" width="1.625" customWidth="1"/>
  </cols>
  <sheetData>
    <row r="1" spans="1:63" ht="11.1" customHeight="1">
      <c r="A1" s="505">
        <f>'151'!BA1+1</f>
        <v>152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</row>
    <row r="2" spans="1:63" ht="11.1" customHeight="1">
      <c r="A2" s="506"/>
      <c r="B2" s="506"/>
      <c r="C2" s="506"/>
      <c r="D2" s="506"/>
      <c r="E2" s="506"/>
      <c r="F2" s="506"/>
      <c r="G2" s="506"/>
      <c r="H2" s="506"/>
      <c r="I2" s="506"/>
      <c r="J2" s="506"/>
      <c r="K2" s="506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</row>
    <row r="3" spans="1:63"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</row>
    <row r="4" spans="1:63" ht="18" customHeight="1">
      <c r="B4" s="526" t="s">
        <v>656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526"/>
      <c r="AI4" s="526"/>
      <c r="AJ4" s="526"/>
      <c r="AK4" s="526"/>
      <c r="AL4" s="526"/>
      <c r="AM4" s="526"/>
      <c r="AN4" s="526"/>
      <c r="AO4" s="526"/>
      <c r="AP4" s="526"/>
      <c r="AQ4" s="526"/>
      <c r="AR4" s="526"/>
      <c r="AS4" s="526"/>
      <c r="AT4" s="526"/>
      <c r="AU4" s="526"/>
      <c r="AV4" s="526"/>
      <c r="AW4" s="526"/>
      <c r="AX4" s="526"/>
      <c r="AY4" s="526"/>
      <c r="AZ4" s="526"/>
      <c r="BA4" s="526"/>
      <c r="BB4" s="526"/>
      <c r="BC4" s="526"/>
      <c r="BD4" s="526"/>
      <c r="BE4" s="526"/>
      <c r="BF4" s="526"/>
      <c r="BG4" s="526"/>
      <c r="BH4" s="526"/>
      <c r="BI4" s="526"/>
      <c r="BJ4" s="526"/>
    </row>
    <row r="5" spans="1:63" ht="12.95" customHeight="1">
      <c r="BJ5" s="1" t="s">
        <v>252</v>
      </c>
    </row>
    <row r="6" spans="1:63" ht="16.5" customHeight="1">
      <c r="B6" s="699" t="s">
        <v>251</v>
      </c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696"/>
      <c r="W6" s="565" t="s">
        <v>250</v>
      </c>
      <c r="X6" s="696"/>
      <c r="Y6" s="696"/>
      <c r="Z6" s="696"/>
      <c r="AA6" s="696"/>
      <c r="AB6" s="696"/>
      <c r="AC6" s="696"/>
      <c r="AD6" s="696"/>
      <c r="AE6" s="565" t="s">
        <v>249</v>
      </c>
      <c r="AF6" s="696"/>
      <c r="AG6" s="696"/>
      <c r="AH6" s="696"/>
      <c r="AI6" s="696"/>
      <c r="AJ6" s="696"/>
      <c r="AK6" s="696"/>
      <c r="AL6" s="696"/>
      <c r="AM6" s="696"/>
      <c r="AN6" s="696"/>
      <c r="AO6" s="696"/>
      <c r="AP6" s="696"/>
      <c r="AQ6" s="696"/>
      <c r="AR6" s="696"/>
      <c r="AS6" s="696"/>
      <c r="AT6" s="696"/>
      <c r="AU6" s="696"/>
      <c r="AV6" s="696"/>
      <c r="AW6" s="696"/>
      <c r="AX6" s="696"/>
      <c r="AY6" s="696"/>
      <c r="AZ6" s="696"/>
      <c r="BA6" s="696"/>
      <c r="BB6" s="696"/>
      <c r="BC6" s="565" t="s">
        <v>248</v>
      </c>
      <c r="BD6" s="696"/>
      <c r="BE6" s="696"/>
      <c r="BF6" s="696"/>
      <c r="BG6" s="696"/>
      <c r="BH6" s="696"/>
      <c r="BI6" s="696"/>
      <c r="BJ6" s="697"/>
    </row>
    <row r="7" spans="1:63" ht="15.75" customHeight="1">
      <c r="B7" s="700"/>
      <c r="C7" s="695"/>
      <c r="D7" s="695"/>
      <c r="E7" s="695"/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695"/>
      <c r="R7" s="695"/>
      <c r="S7" s="695"/>
      <c r="T7" s="695"/>
      <c r="U7" s="695"/>
      <c r="V7" s="695"/>
      <c r="W7" s="695"/>
      <c r="X7" s="695"/>
      <c r="Y7" s="695"/>
      <c r="Z7" s="695"/>
      <c r="AA7" s="695"/>
      <c r="AB7" s="695"/>
      <c r="AC7" s="695"/>
      <c r="AD7" s="695"/>
      <c r="AE7" s="694" t="s">
        <v>247</v>
      </c>
      <c r="AF7" s="695"/>
      <c r="AG7" s="695"/>
      <c r="AH7" s="695"/>
      <c r="AI7" s="695"/>
      <c r="AJ7" s="695"/>
      <c r="AK7" s="695"/>
      <c r="AL7" s="695"/>
      <c r="AM7" s="694" t="s">
        <v>246</v>
      </c>
      <c r="AN7" s="695"/>
      <c r="AO7" s="695"/>
      <c r="AP7" s="695"/>
      <c r="AQ7" s="695"/>
      <c r="AR7" s="695"/>
      <c r="AS7" s="695"/>
      <c r="AT7" s="695"/>
      <c r="AU7" s="694" t="s">
        <v>245</v>
      </c>
      <c r="AV7" s="695"/>
      <c r="AW7" s="695"/>
      <c r="AX7" s="695"/>
      <c r="AY7" s="695"/>
      <c r="AZ7" s="695"/>
      <c r="BA7" s="695"/>
      <c r="BB7" s="695"/>
      <c r="BC7" s="695"/>
      <c r="BD7" s="695"/>
      <c r="BE7" s="695"/>
      <c r="BF7" s="695"/>
      <c r="BG7" s="695"/>
      <c r="BH7" s="695"/>
      <c r="BI7" s="695"/>
      <c r="BJ7" s="698"/>
    </row>
    <row r="8" spans="1:63" ht="15.75" customHeight="1">
      <c r="B8" s="700"/>
      <c r="C8" s="695"/>
      <c r="D8" s="695"/>
      <c r="E8" s="695"/>
      <c r="F8" s="695"/>
      <c r="G8" s="695"/>
      <c r="H8" s="695"/>
      <c r="I8" s="695"/>
      <c r="J8" s="695"/>
      <c r="K8" s="695"/>
      <c r="L8" s="695"/>
      <c r="M8" s="695"/>
      <c r="N8" s="695"/>
      <c r="O8" s="695"/>
      <c r="P8" s="695"/>
      <c r="Q8" s="695"/>
      <c r="R8" s="695"/>
      <c r="S8" s="695"/>
      <c r="T8" s="695"/>
      <c r="U8" s="695"/>
      <c r="V8" s="695"/>
      <c r="W8" s="695"/>
      <c r="X8" s="695"/>
      <c r="Y8" s="695"/>
      <c r="Z8" s="695"/>
      <c r="AA8" s="695"/>
      <c r="AB8" s="695"/>
      <c r="AC8" s="695"/>
      <c r="AD8" s="695"/>
      <c r="AE8" s="695"/>
      <c r="AF8" s="695"/>
      <c r="AG8" s="695"/>
      <c r="AH8" s="695"/>
      <c r="AI8" s="695"/>
      <c r="AJ8" s="695"/>
      <c r="AK8" s="695"/>
      <c r="AL8" s="695"/>
      <c r="AM8" s="695"/>
      <c r="AN8" s="695"/>
      <c r="AO8" s="695"/>
      <c r="AP8" s="695"/>
      <c r="AQ8" s="695"/>
      <c r="AR8" s="695"/>
      <c r="AS8" s="695"/>
      <c r="AT8" s="695"/>
      <c r="AU8" s="695"/>
      <c r="AV8" s="695"/>
      <c r="AW8" s="695"/>
      <c r="AX8" s="695"/>
      <c r="AY8" s="695"/>
      <c r="AZ8" s="695"/>
      <c r="BA8" s="695"/>
      <c r="BB8" s="695"/>
      <c r="BC8" s="695"/>
      <c r="BD8" s="695"/>
      <c r="BE8" s="695"/>
      <c r="BF8" s="695"/>
      <c r="BG8" s="695"/>
      <c r="BH8" s="695"/>
      <c r="BI8" s="695"/>
      <c r="BJ8" s="698"/>
    </row>
    <row r="9" spans="1:63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83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61"/>
      <c r="AH9" s="161"/>
      <c r="AI9" s="161"/>
      <c r="AJ9" s="669" t="s">
        <v>37</v>
      </c>
      <c r="AK9" s="669"/>
      <c r="AL9" s="669"/>
      <c r="AM9" s="12"/>
      <c r="AN9" s="12"/>
      <c r="AO9" s="12"/>
      <c r="AP9" s="161"/>
      <c r="AQ9" s="161"/>
      <c r="AR9" s="669" t="s">
        <v>37</v>
      </c>
      <c r="AS9" s="669"/>
      <c r="AT9" s="669"/>
      <c r="AU9" s="12"/>
      <c r="AV9" s="12"/>
      <c r="AW9" s="12"/>
      <c r="AX9" s="12"/>
      <c r="AY9" s="161"/>
      <c r="AZ9" s="669" t="s">
        <v>37</v>
      </c>
      <c r="BA9" s="669"/>
      <c r="BB9" s="669"/>
      <c r="BC9" s="12"/>
      <c r="BD9" s="12"/>
      <c r="BE9" s="12"/>
      <c r="BF9" s="12"/>
      <c r="BG9" s="12"/>
      <c r="BH9" s="669" t="s">
        <v>37</v>
      </c>
      <c r="BI9" s="669"/>
      <c r="BJ9" s="669"/>
    </row>
    <row r="10" spans="1:63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8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</row>
    <row r="11" spans="1:63">
      <c r="B11" s="12"/>
      <c r="C11" s="618" t="s">
        <v>145</v>
      </c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298"/>
      <c r="W11" s="688">
        <f>SUM(W13,W15,W17,W19,W21,W23,W25,W27,W29)</f>
        <v>343441</v>
      </c>
      <c r="X11" s="688"/>
      <c r="Y11" s="688"/>
      <c r="Z11" s="688"/>
      <c r="AA11" s="688"/>
      <c r="AB11" s="688"/>
      <c r="AC11" s="688"/>
      <c r="AD11" s="688"/>
      <c r="AE11" s="688">
        <f>SUM(AE13,AE15,AE17,AE19,AE21,AE23,AE25,AE27,AE29)</f>
        <v>1398596773</v>
      </c>
      <c r="AF11" s="688"/>
      <c r="AG11" s="688"/>
      <c r="AH11" s="688"/>
      <c r="AI11" s="688"/>
      <c r="AJ11" s="688"/>
      <c r="AK11" s="688"/>
      <c r="AL11" s="688"/>
      <c r="AM11" s="688">
        <f>SUM(AM13,AM15,AM17,AM19,AM21,AM23,AM25,AM27,AM29)</f>
        <v>1313812497</v>
      </c>
      <c r="AN11" s="688"/>
      <c r="AO11" s="688"/>
      <c r="AP11" s="688"/>
      <c r="AQ11" s="688"/>
      <c r="AR11" s="688"/>
      <c r="AS11" s="688"/>
      <c r="AT11" s="688"/>
      <c r="AU11" s="688">
        <f>SUM(AU13,AU15,AU17,AU19,AU21,AU23,AU25,AU27,AU29)</f>
        <v>84784276</v>
      </c>
      <c r="AV11" s="688"/>
      <c r="AW11" s="688"/>
      <c r="AX11" s="688"/>
      <c r="AY11" s="688"/>
      <c r="AZ11" s="688"/>
      <c r="BA11" s="688"/>
      <c r="BB11" s="688"/>
      <c r="BC11" s="688">
        <f>SUM(BC13,BC15,BC17,BC19,BC21,BC23,BC25,BC27,BC29)</f>
        <v>56545886</v>
      </c>
      <c r="BD11" s="688"/>
      <c r="BE11" s="688"/>
      <c r="BF11" s="688"/>
      <c r="BG11" s="688"/>
      <c r="BH11" s="688"/>
      <c r="BI11" s="688"/>
      <c r="BJ11" s="688"/>
    </row>
    <row r="12" spans="1:63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82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</row>
    <row r="13" spans="1:63">
      <c r="B13" s="12"/>
      <c r="C13" s="689">
        <v>10</v>
      </c>
      <c r="D13" s="690"/>
      <c r="E13" s="690"/>
      <c r="F13" s="691" t="s">
        <v>244</v>
      </c>
      <c r="G13" s="692"/>
      <c r="H13" s="692"/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/>
      <c r="U13" s="692"/>
      <c r="V13" s="299"/>
      <c r="W13" s="518">
        <v>10697</v>
      </c>
      <c r="X13" s="518"/>
      <c r="Y13" s="518"/>
      <c r="Z13" s="518"/>
      <c r="AA13" s="518"/>
      <c r="AB13" s="518"/>
      <c r="AC13" s="518"/>
      <c r="AD13" s="518"/>
      <c r="AE13" s="518">
        <f>SUM(AM13,AU13)</f>
        <v>24410312</v>
      </c>
      <c r="AF13" s="518"/>
      <c r="AG13" s="518"/>
      <c r="AH13" s="518"/>
      <c r="AI13" s="518"/>
      <c r="AJ13" s="518"/>
      <c r="AK13" s="518"/>
      <c r="AL13" s="518"/>
      <c r="AM13" s="518">
        <v>6260092</v>
      </c>
      <c r="AN13" s="518"/>
      <c r="AO13" s="518"/>
      <c r="AP13" s="518"/>
      <c r="AQ13" s="518"/>
      <c r="AR13" s="518"/>
      <c r="AS13" s="518"/>
      <c r="AT13" s="518"/>
      <c r="AU13" s="518">
        <v>18150220</v>
      </c>
      <c r="AV13" s="518"/>
      <c r="AW13" s="518"/>
      <c r="AX13" s="518"/>
      <c r="AY13" s="518"/>
      <c r="AZ13" s="518"/>
      <c r="BA13" s="518"/>
      <c r="BB13" s="518"/>
      <c r="BC13" s="518">
        <v>495716</v>
      </c>
      <c r="BD13" s="518"/>
      <c r="BE13" s="518"/>
      <c r="BF13" s="518"/>
      <c r="BG13" s="518"/>
      <c r="BH13" s="518"/>
      <c r="BI13" s="518"/>
      <c r="BJ13" s="518"/>
    </row>
    <row r="14" spans="1:6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82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518"/>
      <c r="AO14" s="518"/>
      <c r="AP14" s="518"/>
      <c r="AQ14" s="518"/>
      <c r="AR14" s="518"/>
      <c r="AS14" s="518"/>
      <c r="AT14" s="518"/>
      <c r="AU14" s="518"/>
      <c r="AV14" s="518"/>
      <c r="AW14" s="518"/>
      <c r="AX14" s="518"/>
      <c r="AY14" s="518"/>
      <c r="AZ14" s="518"/>
      <c r="BA14" s="518"/>
      <c r="BB14" s="518"/>
      <c r="BC14" s="518"/>
      <c r="BD14" s="518"/>
      <c r="BE14" s="518"/>
      <c r="BF14" s="518"/>
      <c r="BG14" s="518"/>
      <c r="BH14" s="518"/>
      <c r="BI14" s="518"/>
      <c r="BJ14" s="518"/>
    </row>
    <row r="15" spans="1:63">
      <c r="B15" s="12"/>
      <c r="C15" s="689">
        <v>10</v>
      </c>
      <c r="D15" s="690"/>
      <c r="E15" s="690"/>
      <c r="F15" s="618" t="s">
        <v>242</v>
      </c>
      <c r="G15" s="693"/>
      <c r="H15" s="693"/>
      <c r="I15" s="693"/>
      <c r="J15" s="618" t="s">
        <v>241</v>
      </c>
      <c r="K15" s="693"/>
      <c r="L15" s="693"/>
      <c r="M15" s="689">
        <v>100</v>
      </c>
      <c r="N15" s="690"/>
      <c r="O15" s="690"/>
      <c r="P15" s="618" t="s">
        <v>240</v>
      </c>
      <c r="Q15" s="613"/>
      <c r="R15" s="613"/>
      <c r="S15" s="613" t="s">
        <v>243</v>
      </c>
      <c r="T15" s="613"/>
      <c r="U15" s="613"/>
      <c r="V15" s="299"/>
      <c r="W15" s="518">
        <v>89344</v>
      </c>
      <c r="X15" s="518"/>
      <c r="Y15" s="518"/>
      <c r="Z15" s="518"/>
      <c r="AA15" s="518"/>
      <c r="AB15" s="518"/>
      <c r="AC15" s="518"/>
      <c r="AD15" s="518"/>
      <c r="AE15" s="518">
        <f>SUM(AM15,AU15)</f>
        <v>125963021</v>
      </c>
      <c r="AF15" s="518"/>
      <c r="AG15" s="518"/>
      <c r="AH15" s="518"/>
      <c r="AI15" s="518"/>
      <c r="AJ15" s="518"/>
      <c r="AK15" s="518"/>
      <c r="AL15" s="518"/>
      <c r="AM15" s="518">
        <v>119085932</v>
      </c>
      <c r="AN15" s="518"/>
      <c r="AO15" s="518"/>
      <c r="AP15" s="518"/>
      <c r="AQ15" s="518"/>
      <c r="AR15" s="518"/>
      <c r="AS15" s="518"/>
      <c r="AT15" s="518"/>
      <c r="AU15" s="518">
        <v>6877089</v>
      </c>
      <c r="AV15" s="518"/>
      <c r="AW15" s="518"/>
      <c r="AX15" s="518"/>
      <c r="AY15" s="518"/>
      <c r="AZ15" s="518"/>
      <c r="BA15" s="518"/>
      <c r="BB15" s="518"/>
      <c r="BC15" s="518">
        <v>3058535</v>
      </c>
      <c r="BD15" s="518"/>
      <c r="BE15" s="518"/>
      <c r="BF15" s="518"/>
      <c r="BG15" s="518"/>
      <c r="BH15" s="518"/>
      <c r="BI15" s="518"/>
      <c r="BJ15" s="518"/>
    </row>
    <row r="16" spans="1:63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82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8"/>
      <c r="AJ16" s="518"/>
      <c r="AK16" s="518"/>
      <c r="AL16" s="518"/>
      <c r="AM16" s="518"/>
      <c r="AN16" s="518"/>
      <c r="AO16" s="518"/>
      <c r="AP16" s="518"/>
      <c r="AQ16" s="518"/>
      <c r="AR16" s="518"/>
      <c r="AS16" s="518"/>
      <c r="AT16" s="518"/>
      <c r="AU16" s="518"/>
      <c r="AV16" s="518"/>
      <c r="AW16" s="518"/>
      <c r="AX16" s="518"/>
      <c r="AY16" s="518"/>
      <c r="AZ16" s="518"/>
      <c r="BA16" s="518"/>
      <c r="BB16" s="518"/>
      <c r="BC16" s="518"/>
      <c r="BD16" s="518"/>
      <c r="BE16" s="518"/>
      <c r="BF16" s="518"/>
      <c r="BG16" s="518"/>
      <c r="BH16" s="518"/>
      <c r="BI16" s="518"/>
      <c r="BJ16" s="518"/>
    </row>
    <row r="17" spans="2:62">
      <c r="B17" s="12"/>
      <c r="C17" s="689">
        <v>100</v>
      </c>
      <c r="D17" s="690"/>
      <c r="E17" s="690"/>
      <c r="F17" s="618" t="s">
        <v>242</v>
      </c>
      <c r="G17" s="693"/>
      <c r="H17" s="693"/>
      <c r="I17" s="693"/>
      <c r="J17" s="618" t="s">
        <v>241</v>
      </c>
      <c r="K17" s="693"/>
      <c r="L17" s="693"/>
      <c r="M17" s="689">
        <v>200</v>
      </c>
      <c r="N17" s="690"/>
      <c r="O17" s="690"/>
      <c r="P17" s="618" t="s">
        <v>240</v>
      </c>
      <c r="Q17" s="613"/>
      <c r="R17" s="613"/>
      <c r="S17" s="613" t="s">
        <v>239</v>
      </c>
      <c r="T17" s="613"/>
      <c r="U17" s="613"/>
      <c r="V17" s="299"/>
      <c r="W17" s="518">
        <v>95748</v>
      </c>
      <c r="X17" s="518"/>
      <c r="Y17" s="518"/>
      <c r="Z17" s="518"/>
      <c r="AA17" s="518"/>
      <c r="AB17" s="518"/>
      <c r="AC17" s="518"/>
      <c r="AD17" s="518"/>
      <c r="AE17" s="518">
        <f>SUM(AM17,AU17)</f>
        <v>235199991</v>
      </c>
      <c r="AF17" s="518"/>
      <c r="AG17" s="518"/>
      <c r="AH17" s="518"/>
      <c r="AI17" s="518"/>
      <c r="AJ17" s="518"/>
      <c r="AK17" s="518"/>
      <c r="AL17" s="518"/>
      <c r="AM17" s="518">
        <v>227765916</v>
      </c>
      <c r="AN17" s="518"/>
      <c r="AO17" s="518"/>
      <c r="AP17" s="518"/>
      <c r="AQ17" s="518"/>
      <c r="AR17" s="518"/>
      <c r="AS17" s="518"/>
      <c r="AT17" s="518"/>
      <c r="AU17" s="518">
        <v>7434075</v>
      </c>
      <c r="AV17" s="518"/>
      <c r="AW17" s="518"/>
      <c r="AX17" s="518"/>
      <c r="AY17" s="518"/>
      <c r="AZ17" s="518"/>
      <c r="BA17" s="518"/>
      <c r="BB17" s="518"/>
      <c r="BC17" s="518">
        <v>8236448</v>
      </c>
      <c r="BD17" s="518"/>
      <c r="BE17" s="518"/>
      <c r="BF17" s="518"/>
      <c r="BG17" s="518"/>
      <c r="BH17" s="518"/>
      <c r="BI17" s="518"/>
      <c r="BJ17" s="518"/>
    </row>
    <row r="18" spans="2:62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82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8"/>
      <c r="AJ18" s="518"/>
      <c r="AK18" s="518"/>
      <c r="AL18" s="518"/>
      <c r="AM18" s="518"/>
      <c r="AN18" s="518"/>
      <c r="AO18" s="518"/>
      <c r="AP18" s="518"/>
      <c r="AQ18" s="518"/>
      <c r="AR18" s="518"/>
      <c r="AS18" s="518"/>
      <c r="AT18" s="518"/>
      <c r="AU18" s="518"/>
      <c r="AV18" s="518"/>
      <c r="AW18" s="518"/>
      <c r="AX18" s="518"/>
      <c r="AY18" s="518"/>
      <c r="AZ18" s="518"/>
      <c r="BA18" s="518"/>
      <c r="BB18" s="518"/>
      <c r="BC18" s="518"/>
      <c r="BD18" s="518"/>
      <c r="BE18" s="518"/>
      <c r="BF18" s="518"/>
      <c r="BG18" s="518"/>
      <c r="BH18" s="518"/>
      <c r="BI18" s="518"/>
      <c r="BJ18" s="518"/>
    </row>
    <row r="19" spans="2:62" ht="13.5" customHeight="1">
      <c r="B19" s="12"/>
      <c r="C19" s="689">
        <v>200</v>
      </c>
      <c r="D19" s="690"/>
      <c r="E19" s="690"/>
      <c r="F19" s="618" t="s">
        <v>242</v>
      </c>
      <c r="G19" s="693"/>
      <c r="H19" s="693"/>
      <c r="I19" s="693"/>
      <c r="J19" s="618" t="s">
        <v>241</v>
      </c>
      <c r="K19" s="693"/>
      <c r="L19" s="693"/>
      <c r="M19" s="689">
        <v>300</v>
      </c>
      <c r="N19" s="690"/>
      <c r="O19" s="690"/>
      <c r="P19" s="618" t="s">
        <v>240</v>
      </c>
      <c r="Q19" s="613"/>
      <c r="R19" s="613"/>
      <c r="S19" s="613" t="s">
        <v>239</v>
      </c>
      <c r="T19" s="613"/>
      <c r="U19" s="613"/>
      <c r="V19" s="299"/>
      <c r="W19" s="518">
        <v>56205</v>
      </c>
      <c r="X19" s="518"/>
      <c r="Y19" s="518"/>
      <c r="Z19" s="518"/>
      <c r="AA19" s="518"/>
      <c r="AB19" s="518"/>
      <c r="AC19" s="518"/>
      <c r="AD19" s="518"/>
      <c r="AE19" s="518">
        <f>SUM(AM19,AU19)</f>
        <v>209187144</v>
      </c>
      <c r="AF19" s="518"/>
      <c r="AG19" s="518"/>
      <c r="AH19" s="518"/>
      <c r="AI19" s="518"/>
      <c r="AJ19" s="518"/>
      <c r="AK19" s="518"/>
      <c r="AL19" s="518"/>
      <c r="AM19" s="518">
        <v>204278133</v>
      </c>
      <c r="AN19" s="518"/>
      <c r="AO19" s="518"/>
      <c r="AP19" s="518"/>
      <c r="AQ19" s="518"/>
      <c r="AR19" s="518"/>
      <c r="AS19" s="518"/>
      <c r="AT19" s="518"/>
      <c r="AU19" s="518">
        <v>4909011</v>
      </c>
      <c r="AV19" s="518"/>
      <c r="AW19" s="518"/>
      <c r="AX19" s="518"/>
      <c r="AY19" s="518"/>
      <c r="AZ19" s="518"/>
      <c r="BA19" s="518"/>
      <c r="BB19" s="518"/>
      <c r="BC19" s="518">
        <v>8151719</v>
      </c>
      <c r="BD19" s="518"/>
      <c r="BE19" s="518"/>
      <c r="BF19" s="518"/>
      <c r="BG19" s="518"/>
      <c r="BH19" s="518"/>
      <c r="BI19" s="518"/>
      <c r="BJ19" s="518"/>
    </row>
    <row r="20" spans="2:62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82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8"/>
      <c r="AI20" s="518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8"/>
      <c r="AU20" s="518"/>
      <c r="AV20" s="518"/>
      <c r="AW20" s="518"/>
      <c r="AX20" s="518"/>
      <c r="AY20" s="518"/>
      <c r="AZ20" s="518"/>
      <c r="BA20" s="518"/>
      <c r="BB20" s="518"/>
      <c r="BC20" s="518"/>
      <c r="BD20" s="518"/>
      <c r="BE20" s="518"/>
      <c r="BF20" s="518"/>
      <c r="BG20" s="518"/>
      <c r="BH20" s="518"/>
      <c r="BI20" s="518"/>
      <c r="BJ20" s="518"/>
    </row>
    <row r="21" spans="2:62" ht="13.5" customHeight="1">
      <c r="B21" s="12"/>
      <c r="C21" s="689">
        <v>300</v>
      </c>
      <c r="D21" s="690"/>
      <c r="E21" s="690"/>
      <c r="F21" s="618" t="s">
        <v>242</v>
      </c>
      <c r="G21" s="693"/>
      <c r="H21" s="693"/>
      <c r="I21" s="693"/>
      <c r="J21" s="618" t="s">
        <v>241</v>
      </c>
      <c r="K21" s="693"/>
      <c r="L21" s="693"/>
      <c r="M21" s="689">
        <v>400</v>
      </c>
      <c r="N21" s="690"/>
      <c r="O21" s="690"/>
      <c r="P21" s="618" t="s">
        <v>240</v>
      </c>
      <c r="Q21" s="613"/>
      <c r="R21" s="613"/>
      <c r="S21" s="613" t="s">
        <v>239</v>
      </c>
      <c r="T21" s="613"/>
      <c r="U21" s="613"/>
      <c r="V21" s="299"/>
      <c r="W21" s="518">
        <v>31476</v>
      </c>
      <c r="X21" s="518"/>
      <c r="Y21" s="518"/>
      <c r="Z21" s="518"/>
      <c r="AA21" s="518"/>
      <c r="AB21" s="518"/>
      <c r="AC21" s="518"/>
      <c r="AD21" s="518"/>
      <c r="AE21" s="518">
        <f>SUM(AM21,AU21)</f>
        <v>157575661</v>
      </c>
      <c r="AF21" s="518"/>
      <c r="AG21" s="518"/>
      <c r="AH21" s="518"/>
      <c r="AI21" s="518"/>
      <c r="AJ21" s="518"/>
      <c r="AK21" s="518"/>
      <c r="AL21" s="518"/>
      <c r="AM21" s="518">
        <v>153936052</v>
      </c>
      <c r="AN21" s="518"/>
      <c r="AO21" s="518"/>
      <c r="AP21" s="518"/>
      <c r="AQ21" s="518"/>
      <c r="AR21" s="518"/>
      <c r="AS21" s="518"/>
      <c r="AT21" s="518"/>
      <c r="AU21" s="518">
        <v>3639609</v>
      </c>
      <c r="AV21" s="518"/>
      <c r="AW21" s="518"/>
      <c r="AX21" s="518"/>
      <c r="AY21" s="518"/>
      <c r="AZ21" s="518"/>
      <c r="BA21" s="518"/>
      <c r="BB21" s="518"/>
      <c r="BC21" s="518">
        <v>6490439</v>
      </c>
      <c r="BD21" s="518"/>
      <c r="BE21" s="518"/>
      <c r="BF21" s="518"/>
      <c r="BG21" s="518"/>
      <c r="BH21" s="518"/>
      <c r="BI21" s="518"/>
      <c r="BJ21" s="518"/>
    </row>
    <row r="22" spans="2:6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82"/>
      <c r="W22" s="518"/>
      <c r="X22" s="518"/>
      <c r="Y22" s="518"/>
      <c r="Z22" s="518"/>
      <c r="AA22" s="518"/>
      <c r="AB22" s="518"/>
      <c r="AC22" s="518"/>
      <c r="AD22" s="518"/>
      <c r="AE22" s="518"/>
      <c r="AF22" s="518"/>
      <c r="AG22" s="518"/>
      <c r="AH22" s="518"/>
      <c r="AI22" s="518"/>
      <c r="AJ22" s="518"/>
      <c r="AK22" s="518"/>
      <c r="AL22" s="518"/>
      <c r="AM22" s="518"/>
      <c r="AN22" s="518"/>
      <c r="AO22" s="518"/>
      <c r="AP22" s="518"/>
      <c r="AQ22" s="518"/>
      <c r="AR22" s="518"/>
      <c r="AS22" s="518"/>
      <c r="AT22" s="518"/>
      <c r="AU22" s="518"/>
      <c r="AV22" s="518"/>
      <c r="AW22" s="518"/>
      <c r="AX22" s="518"/>
      <c r="AY22" s="518"/>
      <c r="AZ22" s="518"/>
      <c r="BA22" s="518"/>
      <c r="BB22" s="518"/>
      <c r="BC22" s="518"/>
      <c r="BD22" s="518"/>
      <c r="BE22" s="518"/>
      <c r="BF22" s="518"/>
      <c r="BG22" s="518"/>
      <c r="BH22" s="518"/>
      <c r="BI22" s="518"/>
      <c r="BJ22" s="518"/>
    </row>
    <row r="23" spans="2:62" ht="13.5" customHeight="1">
      <c r="B23" s="12"/>
      <c r="C23" s="689">
        <v>400</v>
      </c>
      <c r="D23" s="690"/>
      <c r="E23" s="690"/>
      <c r="F23" s="618" t="s">
        <v>242</v>
      </c>
      <c r="G23" s="693"/>
      <c r="H23" s="693"/>
      <c r="I23" s="693"/>
      <c r="J23" s="618" t="s">
        <v>241</v>
      </c>
      <c r="K23" s="693"/>
      <c r="L23" s="693"/>
      <c r="M23" s="689">
        <v>550</v>
      </c>
      <c r="N23" s="690"/>
      <c r="O23" s="690"/>
      <c r="P23" s="618" t="s">
        <v>240</v>
      </c>
      <c r="Q23" s="613"/>
      <c r="R23" s="613"/>
      <c r="S23" s="613" t="s">
        <v>239</v>
      </c>
      <c r="T23" s="613"/>
      <c r="U23" s="613"/>
      <c r="V23" s="299"/>
      <c r="W23" s="518">
        <v>26362</v>
      </c>
      <c r="X23" s="518"/>
      <c r="Y23" s="518"/>
      <c r="Z23" s="518"/>
      <c r="AA23" s="518"/>
      <c r="AB23" s="518"/>
      <c r="AC23" s="518"/>
      <c r="AD23" s="518"/>
      <c r="AE23" s="518">
        <f>SUM(AM23,AU23)</f>
        <v>172193687</v>
      </c>
      <c r="AF23" s="518"/>
      <c r="AG23" s="518"/>
      <c r="AH23" s="518"/>
      <c r="AI23" s="518"/>
      <c r="AJ23" s="518"/>
      <c r="AK23" s="518"/>
      <c r="AL23" s="518"/>
      <c r="AM23" s="518">
        <v>167417607</v>
      </c>
      <c r="AN23" s="518"/>
      <c r="AO23" s="518"/>
      <c r="AP23" s="518"/>
      <c r="AQ23" s="518"/>
      <c r="AR23" s="518"/>
      <c r="AS23" s="518"/>
      <c r="AT23" s="518"/>
      <c r="AU23" s="518">
        <v>4776080</v>
      </c>
      <c r="AV23" s="518"/>
      <c r="AW23" s="518"/>
      <c r="AX23" s="518"/>
      <c r="AY23" s="518"/>
      <c r="AZ23" s="518"/>
      <c r="BA23" s="518"/>
      <c r="BB23" s="518"/>
      <c r="BC23" s="518">
        <v>7428524</v>
      </c>
      <c r="BD23" s="518"/>
      <c r="BE23" s="518"/>
      <c r="BF23" s="518"/>
      <c r="BG23" s="518"/>
      <c r="BH23" s="518"/>
      <c r="BI23" s="518"/>
      <c r="BJ23" s="518"/>
    </row>
    <row r="24" spans="2:6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82"/>
      <c r="W24" s="518"/>
      <c r="X24" s="518"/>
      <c r="Y24" s="518"/>
      <c r="Z24" s="518"/>
      <c r="AA24" s="518"/>
      <c r="AB24" s="518"/>
      <c r="AC24" s="518"/>
      <c r="AD24" s="518"/>
      <c r="AE24" s="518"/>
      <c r="AF24" s="518"/>
      <c r="AG24" s="518"/>
      <c r="AH24" s="518"/>
      <c r="AI24" s="518"/>
      <c r="AJ24" s="518"/>
      <c r="AK24" s="518"/>
      <c r="AL24" s="518"/>
      <c r="AM24" s="518"/>
      <c r="AN24" s="518"/>
      <c r="AO24" s="518"/>
      <c r="AP24" s="518"/>
      <c r="AQ24" s="518"/>
      <c r="AR24" s="518"/>
      <c r="AS24" s="518"/>
      <c r="AT24" s="518"/>
      <c r="AU24" s="518"/>
      <c r="AV24" s="518"/>
      <c r="AW24" s="518"/>
      <c r="AX24" s="518"/>
      <c r="AY24" s="518"/>
      <c r="AZ24" s="518"/>
      <c r="BA24" s="518"/>
      <c r="BB24" s="518"/>
      <c r="BC24" s="518"/>
      <c r="BD24" s="518"/>
      <c r="BE24" s="518"/>
      <c r="BF24" s="518"/>
      <c r="BG24" s="518"/>
      <c r="BH24" s="518"/>
      <c r="BI24" s="518"/>
      <c r="BJ24" s="518"/>
    </row>
    <row r="25" spans="2:62" ht="13.5" customHeight="1">
      <c r="B25" s="12"/>
      <c r="C25" s="689">
        <v>550</v>
      </c>
      <c r="D25" s="690"/>
      <c r="E25" s="690"/>
      <c r="F25" s="618" t="s">
        <v>242</v>
      </c>
      <c r="G25" s="693"/>
      <c r="H25" s="693"/>
      <c r="I25" s="693"/>
      <c r="J25" s="618" t="s">
        <v>241</v>
      </c>
      <c r="K25" s="693"/>
      <c r="L25" s="693"/>
      <c r="M25" s="689">
        <v>700</v>
      </c>
      <c r="N25" s="690"/>
      <c r="O25" s="690"/>
      <c r="P25" s="618" t="s">
        <v>240</v>
      </c>
      <c r="Q25" s="613"/>
      <c r="R25" s="613"/>
      <c r="S25" s="613" t="s">
        <v>239</v>
      </c>
      <c r="T25" s="613"/>
      <c r="U25" s="613"/>
      <c r="V25" s="299"/>
      <c r="W25" s="518">
        <v>12278</v>
      </c>
      <c r="X25" s="518"/>
      <c r="Y25" s="518"/>
      <c r="Z25" s="518"/>
      <c r="AA25" s="518"/>
      <c r="AB25" s="518"/>
      <c r="AC25" s="518"/>
      <c r="AD25" s="518"/>
      <c r="AE25" s="518">
        <f>SUM(AM25,AU25)</f>
        <v>102991138</v>
      </c>
      <c r="AF25" s="518"/>
      <c r="AG25" s="518"/>
      <c r="AH25" s="518"/>
      <c r="AI25" s="518"/>
      <c r="AJ25" s="518"/>
      <c r="AK25" s="518"/>
      <c r="AL25" s="518"/>
      <c r="AM25" s="518">
        <v>99227186</v>
      </c>
      <c r="AN25" s="518"/>
      <c r="AO25" s="518"/>
      <c r="AP25" s="518"/>
      <c r="AQ25" s="518"/>
      <c r="AR25" s="518"/>
      <c r="AS25" s="518"/>
      <c r="AT25" s="518"/>
      <c r="AU25" s="518">
        <v>3763952</v>
      </c>
      <c r="AV25" s="518"/>
      <c r="AW25" s="518"/>
      <c r="AX25" s="518"/>
      <c r="AY25" s="518"/>
      <c r="AZ25" s="518"/>
      <c r="BA25" s="518"/>
      <c r="BB25" s="518"/>
      <c r="BC25" s="518">
        <v>4607467</v>
      </c>
      <c r="BD25" s="518"/>
      <c r="BE25" s="518"/>
      <c r="BF25" s="518"/>
      <c r="BG25" s="518"/>
      <c r="BH25" s="518"/>
      <c r="BI25" s="518"/>
      <c r="BJ25" s="518"/>
    </row>
    <row r="26" spans="2:6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82"/>
      <c r="W26" s="518"/>
      <c r="X26" s="518"/>
      <c r="Y26" s="518"/>
      <c r="Z26" s="518"/>
      <c r="AA26" s="518"/>
      <c r="AB26" s="518"/>
      <c r="AC26" s="518"/>
      <c r="AD26" s="518"/>
      <c r="AE26" s="518"/>
      <c r="AF26" s="518"/>
      <c r="AG26" s="518"/>
      <c r="AH26" s="518"/>
      <c r="AI26" s="518"/>
      <c r="AJ26" s="518"/>
      <c r="AK26" s="518"/>
      <c r="AL26" s="518"/>
      <c r="AM26" s="518"/>
      <c r="AN26" s="518"/>
      <c r="AO26" s="518"/>
      <c r="AP26" s="518"/>
      <c r="AQ26" s="518"/>
      <c r="AR26" s="518"/>
      <c r="AS26" s="518"/>
      <c r="AT26" s="518"/>
      <c r="AU26" s="518"/>
      <c r="AV26" s="518"/>
      <c r="AW26" s="518"/>
      <c r="AX26" s="518"/>
      <c r="AY26" s="518"/>
      <c r="AZ26" s="518"/>
      <c r="BA26" s="518"/>
      <c r="BB26" s="518"/>
      <c r="BC26" s="518"/>
      <c r="BD26" s="518"/>
      <c r="BE26" s="518"/>
      <c r="BF26" s="518"/>
      <c r="BG26" s="518"/>
      <c r="BH26" s="518"/>
      <c r="BI26" s="518"/>
      <c r="BJ26" s="518"/>
    </row>
    <row r="27" spans="2:62" ht="13.5" customHeight="1">
      <c r="B27" s="12"/>
      <c r="C27" s="689">
        <v>700</v>
      </c>
      <c r="D27" s="690"/>
      <c r="E27" s="690"/>
      <c r="F27" s="618" t="s">
        <v>242</v>
      </c>
      <c r="G27" s="693"/>
      <c r="H27" s="693"/>
      <c r="I27" s="693"/>
      <c r="J27" s="618" t="s">
        <v>241</v>
      </c>
      <c r="K27" s="693"/>
      <c r="L27" s="693"/>
      <c r="M27" s="701">
        <v>1000</v>
      </c>
      <c r="N27" s="701"/>
      <c r="O27" s="701"/>
      <c r="P27" s="618" t="s">
        <v>240</v>
      </c>
      <c r="Q27" s="613"/>
      <c r="R27" s="613"/>
      <c r="S27" s="613" t="s">
        <v>239</v>
      </c>
      <c r="T27" s="613"/>
      <c r="U27" s="613"/>
      <c r="V27" s="299"/>
      <c r="W27" s="518">
        <v>10930</v>
      </c>
      <c r="X27" s="518"/>
      <c r="Y27" s="518"/>
      <c r="Z27" s="518"/>
      <c r="AA27" s="518"/>
      <c r="AB27" s="518"/>
      <c r="AC27" s="518"/>
      <c r="AD27" s="518"/>
      <c r="AE27" s="518">
        <f>SUM(AM27,AU27)</f>
        <v>118043004</v>
      </c>
      <c r="AF27" s="518"/>
      <c r="AG27" s="518"/>
      <c r="AH27" s="518"/>
      <c r="AI27" s="518"/>
      <c r="AJ27" s="518"/>
      <c r="AK27" s="518"/>
      <c r="AL27" s="518"/>
      <c r="AM27" s="518">
        <v>112777998</v>
      </c>
      <c r="AN27" s="518"/>
      <c r="AO27" s="518"/>
      <c r="AP27" s="518"/>
      <c r="AQ27" s="518"/>
      <c r="AR27" s="518"/>
      <c r="AS27" s="518"/>
      <c r="AT27" s="518"/>
      <c r="AU27" s="518">
        <v>5265006</v>
      </c>
      <c r="AV27" s="518"/>
      <c r="AW27" s="518"/>
      <c r="AX27" s="518"/>
      <c r="AY27" s="518"/>
      <c r="AZ27" s="518"/>
      <c r="BA27" s="518"/>
      <c r="BB27" s="518"/>
      <c r="BC27" s="518">
        <v>5512213</v>
      </c>
      <c r="BD27" s="518"/>
      <c r="BE27" s="518"/>
      <c r="BF27" s="518"/>
      <c r="BG27" s="518"/>
      <c r="BH27" s="518"/>
      <c r="BI27" s="518"/>
      <c r="BJ27" s="518"/>
    </row>
    <row r="28" spans="2:6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82"/>
      <c r="W28" s="518"/>
      <c r="X28" s="518"/>
      <c r="Y28" s="518"/>
      <c r="Z28" s="518"/>
      <c r="AA28" s="518"/>
      <c r="AB28" s="518"/>
      <c r="AC28" s="518"/>
      <c r="AD28" s="518"/>
      <c r="AE28" s="518"/>
      <c r="AF28" s="518"/>
      <c r="AG28" s="518"/>
      <c r="AH28" s="518"/>
      <c r="AI28" s="518"/>
      <c r="AJ28" s="518"/>
      <c r="AK28" s="518"/>
      <c r="AL28" s="518"/>
      <c r="AM28" s="518"/>
      <c r="AN28" s="518"/>
      <c r="AO28" s="518"/>
      <c r="AP28" s="518"/>
      <c r="AQ28" s="518"/>
      <c r="AR28" s="518"/>
      <c r="AS28" s="518"/>
      <c r="AT28" s="518"/>
      <c r="AU28" s="518"/>
      <c r="AV28" s="518"/>
      <c r="AW28" s="518"/>
      <c r="AX28" s="518"/>
      <c r="AY28" s="518"/>
      <c r="AZ28" s="518"/>
      <c r="BA28" s="518"/>
      <c r="BB28" s="518"/>
      <c r="BC28" s="518"/>
      <c r="BD28" s="518"/>
      <c r="BE28" s="518"/>
      <c r="BF28" s="518"/>
      <c r="BG28" s="518"/>
      <c r="BH28" s="518"/>
      <c r="BI28" s="518"/>
      <c r="BJ28" s="518"/>
    </row>
    <row r="29" spans="2:62">
      <c r="B29" s="702">
        <v>1000</v>
      </c>
      <c r="C29" s="702"/>
      <c r="D29" s="702"/>
      <c r="E29" s="702"/>
      <c r="F29" s="618" t="s">
        <v>238</v>
      </c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299"/>
      <c r="W29" s="518">
        <v>10401</v>
      </c>
      <c r="X29" s="518"/>
      <c r="Y29" s="518"/>
      <c r="Z29" s="518"/>
      <c r="AA29" s="518"/>
      <c r="AB29" s="518"/>
      <c r="AC29" s="518"/>
      <c r="AD29" s="518"/>
      <c r="AE29" s="518">
        <f>SUM(AM29,AU29)</f>
        <v>253032815</v>
      </c>
      <c r="AF29" s="518"/>
      <c r="AG29" s="518"/>
      <c r="AH29" s="518"/>
      <c r="AI29" s="518"/>
      <c r="AJ29" s="518"/>
      <c r="AK29" s="518"/>
      <c r="AL29" s="518"/>
      <c r="AM29" s="518">
        <v>223063581</v>
      </c>
      <c r="AN29" s="518"/>
      <c r="AO29" s="518"/>
      <c r="AP29" s="518"/>
      <c r="AQ29" s="518"/>
      <c r="AR29" s="518"/>
      <c r="AS29" s="518"/>
      <c r="AT29" s="518"/>
      <c r="AU29" s="518">
        <v>29969234</v>
      </c>
      <c r="AV29" s="518"/>
      <c r="AW29" s="518"/>
      <c r="AX29" s="518"/>
      <c r="AY29" s="518"/>
      <c r="AZ29" s="518"/>
      <c r="BA29" s="518"/>
      <c r="BB29" s="518"/>
      <c r="BC29" s="518">
        <v>12564825</v>
      </c>
      <c r="BD29" s="518"/>
      <c r="BE29" s="518"/>
      <c r="BF29" s="518"/>
      <c r="BG29" s="518"/>
      <c r="BH29" s="518"/>
      <c r="BI29" s="518"/>
      <c r="BJ29" s="518"/>
    </row>
    <row r="30" spans="2:6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9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2:62">
      <c r="C31" s="550" t="s">
        <v>19</v>
      </c>
      <c r="D31" s="550"/>
      <c r="E31" s="164" t="s">
        <v>236</v>
      </c>
      <c r="F31" s="678">
        <v>-1</v>
      </c>
      <c r="G31" s="678"/>
      <c r="H31" s="202" t="s">
        <v>701</v>
      </c>
    </row>
    <row r="32" spans="2:62">
      <c r="F32" s="646">
        <v>-2</v>
      </c>
      <c r="G32" s="646"/>
      <c r="H32" s="170" t="s">
        <v>237</v>
      </c>
    </row>
    <row r="33" spans="2:62">
      <c r="F33" s="646">
        <v>-3</v>
      </c>
      <c r="G33" s="646"/>
      <c r="H33" s="4" t="s">
        <v>687</v>
      </c>
    </row>
    <row r="34" spans="2:62">
      <c r="F34" s="596"/>
      <c r="G34" s="596"/>
      <c r="H34" s="4" t="s">
        <v>686</v>
      </c>
    </row>
    <row r="35" spans="2:62" s="383" customFormat="1" ht="11.25">
      <c r="F35" s="596">
        <v>-4</v>
      </c>
      <c r="G35" s="596"/>
      <c r="H35" s="383" t="s">
        <v>702</v>
      </c>
    </row>
    <row r="36" spans="2:62">
      <c r="B36" s="651" t="s">
        <v>1</v>
      </c>
      <c r="C36" s="651"/>
      <c r="D36" s="651"/>
      <c r="E36" s="164" t="s">
        <v>236</v>
      </c>
      <c r="F36" s="4" t="s">
        <v>215</v>
      </c>
    </row>
    <row r="38" spans="2:62" ht="18" customHeight="1">
      <c r="B38" s="526" t="s">
        <v>657</v>
      </c>
      <c r="C38" s="526"/>
      <c r="D38" s="526"/>
      <c r="E38" s="526"/>
      <c r="F38" s="526"/>
      <c r="G38" s="526"/>
      <c r="H38" s="526"/>
      <c r="I38" s="526"/>
      <c r="J38" s="526"/>
      <c r="K38" s="526"/>
      <c r="L38" s="526"/>
      <c r="M38" s="526"/>
      <c r="N38" s="526"/>
      <c r="O38" s="526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26"/>
      <c r="AA38" s="526"/>
      <c r="AB38" s="526"/>
      <c r="AC38" s="526"/>
      <c r="AD38" s="526"/>
      <c r="AE38" s="526"/>
      <c r="AF38" s="526"/>
      <c r="AG38" s="526"/>
      <c r="AH38" s="526"/>
      <c r="AI38" s="526"/>
      <c r="AJ38" s="526"/>
      <c r="AK38" s="526"/>
      <c r="AL38" s="526"/>
      <c r="AM38" s="526"/>
      <c r="AN38" s="526"/>
      <c r="AO38" s="526"/>
      <c r="AP38" s="526"/>
      <c r="AQ38" s="526"/>
      <c r="AR38" s="526"/>
      <c r="AS38" s="526"/>
      <c r="AT38" s="526"/>
      <c r="AU38" s="526"/>
      <c r="AV38" s="526"/>
      <c r="AW38" s="526"/>
      <c r="AX38" s="526"/>
      <c r="AY38" s="526"/>
      <c r="AZ38" s="526"/>
      <c r="BA38" s="526"/>
      <c r="BB38" s="526"/>
      <c r="BC38" s="526"/>
      <c r="BD38" s="526"/>
      <c r="BE38" s="526"/>
      <c r="BF38" s="526"/>
      <c r="BG38" s="526"/>
      <c r="BH38" s="526"/>
      <c r="BI38" s="526"/>
      <c r="BJ38" s="526"/>
    </row>
    <row r="39" spans="2:62" ht="12.95" customHeight="1">
      <c r="BJ39" s="1"/>
    </row>
    <row r="40" spans="2:62" ht="19.5" customHeight="1">
      <c r="B40" s="564" t="s">
        <v>214</v>
      </c>
      <c r="C40" s="565"/>
      <c r="D40" s="565"/>
      <c r="E40" s="565"/>
      <c r="F40" s="565"/>
      <c r="G40" s="565"/>
      <c r="H40" s="565"/>
      <c r="I40" s="565"/>
      <c r="J40" s="565"/>
      <c r="K40" s="565"/>
      <c r="L40" s="565"/>
      <c r="M40" s="565"/>
      <c r="N40" s="565"/>
      <c r="O40" s="565"/>
      <c r="P40" s="565"/>
      <c r="Q40" s="565"/>
      <c r="R40" s="565"/>
      <c r="S40" s="565"/>
      <c r="T40" s="565"/>
      <c r="U40" s="565"/>
      <c r="V40" s="565"/>
      <c r="W40" s="565" t="s">
        <v>213</v>
      </c>
      <c r="X40" s="565"/>
      <c r="Y40" s="565"/>
      <c r="Z40" s="565"/>
      <c r="AA40" s="565"/>
      <c r="AB40" s="565"/>
      <c r="AC40" s="565"/>
      <c r="AD40" s="565"/>
      <c r="AE40" s="565"/>
      <c r="AF40" s="565"/>
      <c r="AG40" s="565"/>
      <c r="AH40" s="565"/>
      <c r="AI40" s="565"/>
      <c r="AJ40" s="565"/>
      <c r="AK40" s="565"/>
      <c r="AL40" s="565"/>
      <c r="AM40" s="565"/>
      <c r="AN40" s="565"/>
      <c r="AO40" s="565"/>
      <c r="AP40" s="565"/>
      <c r="AQ40" s="565" t="s">
        <v>212</v>
      </c>
      <c r="AR40" s="565"/>
      <c r="AS40" s="565"/>
      <c r="AT40" s="565"/>
      <c r="AU40" s="565"/>
      <c r="AV40" s="565"/>
      <c r="AW40" s="565"/>
      <c r="AX40" s="565"/>
      <c r="AY40" s="565"/>
      <c r="AZ40" s="565"/>
      <c r="BA40" s="565"/>
      <c r="BB40" s="565"/>
      <c r="BC40" s="565"/>
      <c r="BD40" s="565"/>
      <c r="BE40" s="565"/>
      <c r="BF40" s="565"/>
      <c r="BG40" s="565"/>
      <c r="BH40" s="565"/>
      <c r="BI40" s="565"/>
      <c r="BJ40" s="536"/>
    </row>
    <row r="41" spans="2:62" ht="18" customHeight="1">
      <c r="B41" s="566"/>
      <c r="C41" s="567"/>
      <c r="D41" s="567"/>
      <c r="E41" s="567"/>
      <c r="F41" s="567"/>
      <c r="G41" s="567"/>
      <c r="H41" s="567"/>
      <c r="I41" s="567"/>
      <c r="J41" s="567"/>
      <c r="K41" s="567"/>
      <c r="L41" s="567"/>
      <c r="M41" s="567"/>
      <c r="N41" s="567"/>
      <c r="O41" s="567"/>
      <c r="P41" s="567"/>
      <c r="Q41" s="567"/>
      <c r="R41" s="567"/>
      <c r="S41" s="567"/>
      <c r="T41" s="567"/>
      <c r="U41" s="567"/>
      <c r="V41" s="567"/>
      <c r="W41" s="567" t="s">
        <v>235</v>
      </c>
      <c r="X41" s="567"/>
      <c r="Y41" s="567"/>
      <c r="Z41" s="567"/>
      <c r="AA41" s="567"/>
      <c r="AB41" s="567"/>
      <c r="AC41" s="567"/>
      <c r="AD41" s="567"/>
      <c r="AE41" s="567"/>
      <c r="AF41" s="567"/>
      <c r="AG41" s="703" t="s">
        <v>234</v>
      </c>
      <c r="AH41" s="703"/>
      <c r="AI41" s="703"/>
      <c r="AJ41" s="703"/>
      <c r="AK41" s="703"/>
      <c r="AL41" s="703"/>
      <c r="AM41" s="703"/>
      <c r="AN41" s="703"/>
      <c r="AO41" s="703"/>
      <c r="AP41" s="703"/>
      <c r="AQ41" s="567" t="s">
        <v>235</v>
      </c>
      <c r="AR41" s="567"/>
      <c r="AS41" s="567"/>
      <c r="AT41" s="567"/>
      <c r="AU41" s="567"/>
      <c r="AV41" s="567"/>
      <c r="AW41" s="567"/>
      <c r="AX41" s="567"/>
      <c r="AY41" s="567"/>
      <c r="AZ41" s="567"/>
      <c r="BA41" s="683" t="s">
        <v>234</v>
      </c>
      <c r="BB41" s="684"/>
      <c r="BC41" s="684"/>
      <c r="BD41" s="684"/>
      <c r="BE41" s="684"/>
      <c r="BF41" s="684"/>
      <c r="BG41" s="684"/>
      <c r="BH41" s="684"/>
      <c r="BI41" s="684"/>
      <c r="BJ41" s="684"/>
    </row>
    <row r="42" spans="2:62" ht="13.5" customHeight="1"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80"/>
      <c r="W42" s="162"/>
      <c r="X42" s="162"/>
      <c r="Y42" s="162"/>
      <c r="Z42" s="162"/>
      <c r="AA42" s="162"/>
      <c r="AB42" s="162"/>
      <c r="AC42" s="162"/>
      <c r="AD42" s="669" t="s">
        <v>37</v>
      </c>
      <c r="AE42" s="669"/>
      <c r="AF42" s="669"/>
      <c r="AG42" s="179"/>
      <c r="AH42" s="179"/>
      <c r="AI42" s="179"/>
      <c r="AJ42" s="179"/>
      <c r="AK42" s="179"/>
      <c r="AL42" s="179"/>
      <c r="AM42" s="179"/>
      <c r="AN42" s="669" t="s">
        <v>37</v>
      </c>
      <c r="AO42" s="669"/>
      <c r="AP42" s="669"/>
      <c r="AQ42" s="162"/>
      <c r="AR42" s="162"/>
      <c r="AS42" s="162"/>
      <c r="AT42" s="162"/>
      <c r="AU42" s="162"/>
      <c r="AV42" s="162"/>
      <c r="AW42" s="162"/>
      <c r="AX42" s="669" t="s">
        <v>37</v>
      </c>
      <c r="AY42" s="669"/>
      <c r="AZ42" s="669"/>
      <c r="BA42" s="179"/>
      <c r="BB42" s="179"/>
      <c r="BC42" s="179"/>
      <c r="BD42" s="179"/>
      <c r="BE42" s="179"/>
      <c r="BF42" s="179"/>
      <c r="BG42" s="179"/>
      <c r="BH42" s="676" t="s">
        <v>37</v>
      </c>
      <c r="BI42" s="676"/>
      <c r="BJ42" s="676"/>
    </row>
    <row r="43" spans="2:62">
      <c r="V43" s="85"/>
    </row>
    <row r="44" spans="2:62" ht="13.5" customHeight="1">
      <c r="C44" s="618" t="s">
        <v>145</v>
      </c>
      <c r="D44" s="613"/>
      <c r="E44" s="613"/>
      <c r="F44" s="613"/>
      <c r="G44" s="613"/>
      <c r="H44" s="613"/>
      <c r="I44" s="613"/>
      <c r="J44" s="613"/>
      <c r="K44" s="613"/>
      <c r="L44" s="613"/>
      <c r="M44" s="613"/>
      <c r="N44" s="613"/>
      <c r="O44" s="613"/>
      <c r="P44" s="613"/>
      <c r="Q44" s="613"/>
      <c r="R44" s="613"/>
      <c r="S44" s="613"/>
      <c r="T44" s="613"/>
      <c r="U44" s="613"/>
      <c r="V44" s="85"/>
      <c r="W44" s="512">
        <v>90034354</v>
      </c>
      <c r="X44" s="512"/>
      <c r="Y44" s="512"/>
      <c r="Z44" s="512"/>
      <c r="AA44" s="512"/>
      <c r="AB44" s="512"/>
      <c r="AC44" s="512"/>
      <c r="AD44" s="512"/>
      <c r="AE44" s="512"/>
      <c r="AF44" s="512"/>
      <c r="AG44" s="515">
        <v>90852529</v>
      </c>
      <c r="AH44" s="515"/>
      <c r="AI44" s="515"/>
      <c r="AJ44" s="515"/>
      <c r="AK44" s="515"/>
      <c r="AL44" s="515"/>
      <c r="AM44" s="515"/>
      <c r="AN44" s="515"/>
      <c r="AO44" s="515"/>
      <c r="AP44" s="515"/>
      <c r="AQ44" s="511">
        <v>85849722</v>
      </c>
      <c r="AR44" s="511"/>
      <c r="AS44" s="511"/>
      <c r="AT44" s="511"/>
      <c r="AU44" s="511"/>
      <c r="AV44" s="511"/>
      <c r="AW44" s="511"/>
      <c r="AX44" s="511"/>
      <c r="AY44" s="511"/>
      <c r="AZ44" s="511"/>
      <c r="BA44" s="515">
        <v>87010683</v>
      </c>
      <c r="BB44" s="515"/>
      <c r="BC44" s="515"/>
      <c r="BD44" s="515"/>
      <c r="BE44" s="515"/>
      <c r="BF44" s="515"/>
      <c r="BG44" s="515"/>
      <c r="BH44" s="515"/>
      <c r="BI44" s="515"/>
      <c r="BJ44" s="515"/>
    </row>
    <row r="45" spans="2:62">
      <c r="V45" s="85"/>
    </row>
    <row r="46" spans="2:62">
      <c r="D46" s="613" t="s">
        <v>233</v>
      </c>
      <c r="E46" s="613"/>
      <c r="F46" s="613"/>
      <c r="G46" s="613"/>
      <c r="H46" s="613"/>
      <c r="I46" s="613"/>
      <c r="J46" s="613"/>
      <c r="K46" s="613"/>
      <c r="L46" s="613"/>
      <c r="M46" s="613"/>
      <c r="N46" s="613"/>
      <c r="O46" s="613"/>
      <c r="P46" s="613"/>
      <c r="Q46" s="613"/>
      <c r="R46" s="613"/>
      <c r="S46" s="613"/>
      <c r="T46" s="613"/>
      <c r="U46" s="613"/>
      <c r="V46" s="85"/>
      <c r="W46" s="512">
        <v>37643362</v>
      </c>
      <c r="X46" s="512"/>
      <c r="Y46" s="512"/>
      <c r="Z46" s="512"/>
      <c r="AA46" s="512"/>
      <c r="AB46" s="512"/>
      <c r="AC46" s="512"/>
      <c r="AD46" s="512"/>
      <c r="AE46" s="512"/>
      <c r="AF46" s="512"/>
      <c r="AG46" s="515">
        <v>37962803</v>
      </c>
      <c r="AH46" s="515"/>
      <c r="AI46" s="515"/>
      <c r="AJ46" s="515"/>
      <c r="AK46" s="515"/>
      <c r="AL46" s="515"/>
      <c r="AM46" s="515"/>
      <c r="AN46" s="515"/>
      <c r="AO46" s="515"/>
      <c r="AP46" s="515"/>
      <c r="AQ46" s="511">
        <v>36575429</v>
      </c>
      <c r="AR46" s="511"/>
      <c r="AS46" s="511"/>
      <c r="AT46" s="511"/>
      <c r="AU46" s="511"/>
      <c r="AV46" s="511"/>
      <c r="AW46" s="511"/>
      <c r="AX46" s="511"/>
      <c r="AY46" s="511"/>
      <c r="AZ46" s="511"/>
      <c r="BA46" s="515">
        <v>37020704</v>
      </c>
      <c r="BB46" s="515"/>
      <c r="BC46" s="515"/>
      <c r="BD46" s="515"/>
      <c r="BE46" s="515"/>
      <c r="BF46" s="515"/>
      <c r="BG46" s="515"/>
      <c r="BH46" s="515"/>
      <c r="BI46" s="515"/>
      <c r="BJ46" s="515"/>
    </row>
    <row r="47" spans="2:62">
      <c r="D47" s="613" t="s">
        <v>231</v>
      </c>
      <c r="E47" s="613"/>
      <c r="F47" s="613"/>
      <c r="G47" s="613"/>
      <c r="H47" s="613"/>
      <c r="I47" s="613"/>
      <c r="J47" s="613"/>
      <c r="K47" s="613"/>
      <c r="L47" s="613"/>
      <c r="M47" s="613"/>
      <c r="N47" s="613"/>
      <c r="O47" s="613"/>
      <c r="P47" s="613"/>
      <c r="Q47" s="613"/>
      <c r="R47" s="613"/>
      <c r="S47" s="613"/>
      <c r="T47" s="613"/>
      <c r="U47" s="613"/>
      <c r="V47" s="85"/>
      <c r="W47" s="512">
        <v>109196</v>
      </c>
      <c r="X47" s="512"/>
      <c r="Y47" s="512"/>
      <c r="Z47" s="512"/>
      <c r="AA47" s="512"/>
      <c r="AB47" s="512"/>
      <c r="AC47" s="512"/>
      <c r="AD47" s="512"/>
      <c r="AE47" s="512"/>
      <c r="AF47" s="512"/>
      <c r="AG47" s="515">
        <v>100356</v>
      </c>
      <c r="AH47" s="515"/>
      <c r="AI47" s="515"/>
      <c r="AJ47" s="515"/>
      <c r="AK47" s="515"/>
      <c r="AL47" s="515"/>
      <c r="AM47" s="515"/>
      <c r="AN47" s="515"/>
      <c r="AO47" s="515"/>
      <c r="AP47" s="515"/>
      <c r="AQ47" s="511">
        <v>63296</v>
      </c>
      <c r="AR47" s="511"/>
      <c r="AS47" s="511"/>
      <c r="AT47" s="511"/>
      <c r="AU47" s="511"/>
      <c r="AV47" s="511"/>
      <c r="AW47" s="511"/>
      <c r="AX47" s="511"/>
      <c r="AY47" s="511"/>
      <c r="AZ47" s="511"/>
      <c r="BA47" s="515">
        <v>62389</v>
      </c>
      <c r="BB47" s="515"/>
      <c r="BC47" s="515"/>
      <c r="BD47" s="515"/>
      <c r="BE47" s="515"/>
      <c r="BF47" s="515"/>
      <c r="BG47" s="515"/>
      <c r="BH47" s="515"/>
      <c r="BI47" s="515"/>
      <c r="BJ47" s="515"/>
    </row>
    <row r="48" spans="2:62">
      <c r="D48" s="613" t="s">
        <v>232</v>
      </c>
      <c r="E48" s="613"/>
      <c r="F48" s="613"/>
      <c r="G48" s="613"/>
      <c r="H48" s="613"/>
      <c r="I48" s="613"/>
      <c r="J48" s="613"/>
      <c r="K48" s="613"/>
      <c r="L48" s="613"/>
      <c r="M48" s="613"/>
      <c r="N48" s="613"/>
      <c r="O48" s="613"/>
      <c r="P48" s="613"/>
      <c r="Q48" s="613"/>
      <c r="R48" s="613"/>
      <c r="S48" s="613"/>
      <c r="T48" s="613"/>
      <c r="U48" s="613"/>
      <c r="V48" s="85"/>
      <c r="W48" s="512">
        <v>69924</v>
      </c>
      <c r="X48" s="512"/>
      <c r="Y48" s="512"/>
      <c r="Z48" s="512"/>
      <c r="AA48" s="512"/>
      <c r="AB48" s="512"/>
      <c r="AC48" s="512"/>
      <c r="AD48" s="512"/>
      <c r="AE48" s="512"/>
      <c r="AF48" s="512"/>
      <c r="AG48" s="515">
        <v>60425</v>
      </c>
      <c r="AH48" s="515"/>
      <c r="AI48" s="515"/>
      <c r="AJ48" s="515"/>
      <c r="AK48" s="515"/>
      <c r="AL48" s="515"/>
      <c r="AM48" s="515"/>
      <c r="AN48" s="515"/>
      <c r="AO48" s="515"/>
      <c r="AP48" s="515"/>
      <c r="AQ48" s="511">
        <v>56090</v>
      </c>
      <c r="AR48" s="511"/>
      <c r="AS48" s="511"/>
      <c r="AT48" s="511"/>
      <c r="AU48" s="511"/>
      <c r="AV48" s="511"/>
      <c r="AW48" s="511"/>
      <c r="AX48" s="511"/>
      <c r="AY48" s="511"/>
      <c r="AZ48" s="511"/>
      <c r="BA48" s="515">
        <v>47751</v>
      </c>
      <c r="BB48" s="515"/>
      <c r="BC48" s="515"/>
      <c r="BD48" s="515"/>
      <c r="BE48" s="515"/>
      <c r="BF48" s="515"/>
      <c r="BG48" s="515"/>
      <c r="BH48" s="515"/>
      <c r="BI48" s="515"/>
      <c r="BJ48" s="515"/>
    </row>
    <row r="49" spans="2:62">
      <c r="D49" s="613" t="s">
        <v>231</v>
      </c>
      <c r="E49" s="613"/>
      <c r="F49" s="613"/>
      <c r="G49" s="613"/>
      <c r="H49" s="613"/>
      <c r="I49" s="613"/>
      <c r="J49" s="613"/>
      <c r="K49" s="613"/>
      <c r="L49" s="613"/>
      <c r="M49" s="613"/>
      <c r="N49" s="613"/>
      <c r="O49" s="613"/>
      <c r="P49" s="613"/>
      <c r="Q49" s="613"/>
      <c r="R49" s="613"/>
      <c r="S49" s="613"/>
      <c r="T49" s="613"/>
      <c r="U49" s="613"/>
      <c r="V49" s="85"/>
      <c r="W49" s="512">
        <v>27536</v>
      </c>
      <c r="X49" s="511"/>
      <c r="Y49" s="511"/>
      <c r="Z49" s="511"/>
      <c r="AA49" s="511"/>
      <c r="AB49" s="511"/>
      <c r="AC49" s="511"/>
      <c r="AD49" s="511"/>
      <c r="AE49" s="511"/>
      <c r="AF49" s="511"/>
      <c r="AG49" s="515">
        <v>33533</v>
      </c>
      <c r="AH49" s="515"/>
      <c r="AI49" s="515"/>
      <c r="AJ49" s="515"/>
      <c r="AK49" s="515"/>
      <c r="AL49" s="515"/>
      <c r="AM49" s="515"/>
      <c r="AN49" s="515"/>
      <c r="AO49" s="515"/>
      <c r="AP49" s="515"/>
      <c r="AQ49" s="511">
        <v>13549</v>
      </c>
      <c r="AR49" s="511"/>
      <c r="AS49" s="511"/>
      <c r="AT49" s="511"/>
      <c r="AU49" s="511"/>
      <c r="AV49" s="511"/>
      <c r="AW49" s="511"/>
      <c r="AX49" s="511"/>
      <c r="AY49" s="511"/>
      <c r="AZ49" s="511"/>
      <c r="BA49" s="515">
        <v>21358</v>
      </c>
      <c r="BB49" s="515"/>
      <c r="BC49" s="515"/>
      <c r="BD49" s="515"/>
      <c r="BE49" s="515"/>
      <c r="BF49" s="515"/>
      <c r="BG49" s="515"/>
      <c r="BH49" s="515"/>
      <c r="BI49" s="515"/>
      <c r="BJ49" s="515"/>
    </row>
    <row r="50" spans="2:62">
      <c r="D50" s="613" t="s">
        <v>230</v>
      </c>
      <c r="E50" s="613"/>
      <c r="F50" s="613"/>
      <c r="G50" s="613"/>
      <c r="H50" s="613"/>
      <c r="I50" s="613"/>
      <c r="J50" s="613"/>
      <c r="K50" s="613"/>
      <c r="L50" s="613"/>
      <c r="M50" s="613"/>
      <c r="N50" s="613"/>
      <c r="O50" s="613"/>
      <c r="P50" s="613"/>
      <c r="Q50" s="613"/>
      <c r="R50" s="613"/>
      <c r="S50" s="613"/>
      <c r="T50" s="613"/>
      <c r="U50" s="613"/>
      <c r="V50" s="85"/>
      <c r="W50" s="512">
        <v>1748454</v>
      </c>
      <c r="X50" s="511"/>
      <c r="Y50" s="511"/>
      <c r="Z50" s="511"/>
      <c r="AA50" s="511"/>
      <c r="AB50" s="511"/>
      <c r="AC50" s="511"/>
      <c r="AD50" s="511"/>
      <c r="AE50" s="511"/>
      <c r="AF50" s="511"/>
      <c r="AG50" s="515">
        <v>1914840</v>
      </c>
      <c r="AH50" s="515"/>
      <c r="AI50" s="515"/>
      <c r="AJ50" s="515"/>
      <c r="AK50" s="515"/>
      <c r="AL50" s="515"/>
      <c r="AM50" s="515"/>
      <c r="AN50" s="515"/>
      <c r="AO50" s="515"/>
      <c r="AP50" s="515"/>
      <c r="AQ50" s="511">
        <v>1721106</v>
      </c>
      <c r="AR50" s="511"/>
      <c r="AS50" s="511"/>
      <c r="AT50" s="511"/>
      <c r="AU50" s="511"/>
      <c r="AV50" s="511"/>
      <c r="AW50" s="511"/>
      <c r="AX50" s="511"/>
      <c r="AY50" s="511"/>
      <c r="AZ50" s="511"/>
      <c r="BA50" s="515">
        <v>1896890</v>
      </c>
      <c r="BB50" s="515"/>
      <c r="BC50" s="515"/>
      <c r="BD50" s="515"/>
      <c r="BE50" s="515"/>
      <c r="BF50" s="515"/>
      <c r="BG50" s="515"/>
      <c r="BH50" s="515"/>
      <c r="BI50" s="515"/>
      <c r="BJ50" s="515"/>
    </row>
    <row r="51" spans="2:62">
      <c r="V51" s="85"/>
    </row>
    <row r="52" spans="2:62">
      <c r="D52" s="613" t="s">
        <v>229</v>
      </c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85"/>
      <c r="W52" s="512">
        <v>0</v>
      </c>
      <c r="X52" s="512"/>
      <c r="Y52" s="512"/>
      <c r="Z52" s="512"/>
      <c r="AA52" s="512"/>
      <c r="AB52" s="512"/>
      <c r="AC52" s="512"/>
      <c r="AD52" s="512"/>
      <c r="AE52" s="512"/>
      <c r="AF52" s="512"/>
      <c r="AG52" s="515">
        <v>0</v>
      </c>
      <c r="AH52" s="515"/>
      <c r="AI52" s="515"/>
      <c r="AJ52" s="515"/>
      <c r="AK52" s="515"/>
      <c r="AL52" s="515"/>
      <c r="AM52" s="515"/>
      <c r="AN52" s="515"/>
      <c r="AO52" s="515"/>
      <c r="AP52" s="515"/>
      <c r="AQ52" s="511">
        <v>0</v>
      </c>
      <c r="AR52" s="511"/>
      <c r="AS52" s="511"/>
      <c r="AT52" s="511"/>
      <c r="AU52" s="511"/>
      <c r="AV52" s="511"/>
      <c r="AW52" s="511"/>
      <c r="AX52" s="511"/>
      <c r="AY52" s="511"/>
      <c r="AZ52" s="511"/>
      <c r="BA52" s="515">
        <v>0</v>
      </c>
      <c r="BB52" s="515"/>
      <c r="BC52" s="515"/>
      <c r="BD52" s="515"/>
      <c r="BE52" s="515"/>
      <c r="BF52" s="515"/>
      <c r="BG52" s="515"/>
      <c r="BH52" s="515"/>
      <c r="BI52" s="515"/>
      <c r="BJ52" s="515"/>
    </row>
    <row r="53" spans="2:62">
      <c r="D53" s="613" t="s">
        <v>228</v>
      </c>
      <c r="E53" s="613"/>
      <c r="F53" s="613"/>
      <c r="G53" s="613"/>
      <c r="H53" s="613"/>
      <c r="I53" s="613"/>
      <c r="J53" s="613"/>
      <c r="K53" s="613"/>
      <c r="L53" s="613"/>
      <c r="M53" s="613"/>
      <c r="N53" s="613"/>
      <c r="O53" s="613"/>
      <c r="P53" s="613"/>
      <c r="Q53" s="613"/>
      <c r="R53" s="613"/>
      <c r="S53" s="613"/>
      <c r="T53" s="613"/>
      <c r="U53" s="613"/>
      <c r="V53" s="85"/>
      <c r="W53" s="512">
        <v>243556</v>
      </c>
      <c r="X53" s="512"/>
      <c r="Y53" s="512"/>
      <c r="Z53" s="512"/>
      <c r="AA53" s="512"/>
      <c r="AB53" s="512"/>
      <c r="AC53" s="512"/>
      <c r="AD53" s="512"/>
      <c r="AE53" s="512"/>
      <c r="AF53" s="512"/>
      <c r="AG53" s="515">
        <v>214956</v>
      </c>
      <c r="AH53" s="515"/>
      <c r="AI53" s="515"/>
      <c r="AJ53" s="515"/>
      <c r="AK53" s="515"/>
      <c r="AL53" s="515"/>
      <c r="AM53" s="515"/>
      <c r="AN53" s="515"/>
      <c r="AO53" s="515"/>
      <c r="AP53" s="515"/>
      <c r="AQ53" s="511">
        <v>213176</v>
      </c>
      <c r="AR53" s="511"/>
      <c r="AS53" s="511"/>
      <c r="AT53" s="511"/>
      <c r="AU53" s="511"/>
      <c r="AV53" s="511"/>
      <c r="AW53" s="511"/>
      <c r="AX53" s="511"/>
      <c r="AY53" s="511"/>
      <c r="AZ53" s="511"/>
      <c r="BA53" s="515">
        <v>191670</v>
      </c>
      <c r="BB53" s="515"/>
      <c r="BC53" s="515"/>
      <c r="BD53" s="515"/>
      <c r="BE53" s="515"/>
      <c r="BF53" s="515"/>
      <c r="BG53" s="515"/>
      <c r="BH53" s="515"/>
      <c r="BI53" s="515"/>
      <c r="BJ53" s="515"/>
    </row>
    <row r="54" spans="2:62">
      <c r="D54" s="613" t="s">
        <v>227</v>
      </c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85"/>
      <c r="W54" s="512">
        <v>36433191</v>
      </c>
      <c r="X54" s="512"/>
      <c r="Y54" s="512"/>
      <c r="Z54" s="512"/>
      <c r="AA54" s="512"/>
      <c r="AB54" s="512"/>
      <c r="AC54" s="512"/>
      <c r="AD54" s="512"/>
      <c r="AE54" s="512"/>
      <c r="AF54" s="512"/>
      <c r="AG54" s="515">
        <v>36841205</v>
      </c>
      <c r="AH54" s="515"/>
      <c r="AI54" s="515"/>
      <c r="AJ54" s="515"/>
      <c r="AK54" s="515"/>
      <c r="AL54" s="515"/>
      <c r="AM54" s="515"/>
      <c r="AN54" s="515"/>
      <c r="AO54" s="515"/>
      <c r="AP54" s="515"/>
      <c r="AQ54" s="511">
        <v>36212540</v>
      </c>
      <c r="AR54" s="511"/>
      <c r="AS54" s="511"/>
      <c r="AT54" s="511"/>
      <c r="AU54" s="511"/>
      <c r="AV54" s="511"/>
      <c r="AW54" s="511"/>
      <c r="AX54" s="511"/>
      <c r="AY54" s="511"/>
      <c r="AZ54" s="511"/>
      <c r="BA54" s="515">
        <v>36641041</v>
      </c>
      <c r="BB54" s="515"/>
      <c r="BC54" s="515"/>
      <c r="BD54" s="515"/>
      <c r="BE54" s="515"/>
      <c r="BF54" s="515"/>
      <c r="BG54" s="515"/>
      <c r="BH54" s="515"/>
      <c r="BI54" s="515"/>
      <c r="BJ54" s="515"/>
    </row>
    <row r="55" spans="2:62">
      <c r="D55" s="613" t="s">
        <v>226</v>
      </c>
      <c r="E55" s="613"/>
      <c r="F55" s="613"/>
      <c r="G55" s="613"/>
      <c r="H55" s="613"/>
      <c r="I55" s="613"/>
      <c r="J55" s="613"/>
      <c r="K55" s="613"/>
      <c r="L55" s="613"/>
      <c r="M55" s="613"/>
      <c r="N55" s="613"/>
      <c r="O55" s="613"/>
      <c r="P55" s="613"/>
      <c r="Q55" s="613"/>
      <c r="R55" s="613"/>
      <c r="S55" s="613"/>
      <c r="T55" s="613"/>
      <c r="U55" s="613"/>
      <c r="V55" s="85"/>
      <c r="W55" s="512">
        <v>1315782</v>
      </c>
      <c r="X55" s="512"/>
      <c r="Y55" s="512"/>
      <c r="Z55" s="512"/>
      <c r="AA55" s="512"/>
      <c r="AB55" s="512"/>
      <c r="AC55" s="512"/>
      <c r="AD55" s="512"/>
      <c r="AE55" s="512"/>
      <c r="AF55" s="512"/>
      <c r="AG55" s="515">
        <v>1381426</v>
      </c>
      <c r="AH55" s="515"/>
      <c r="AI55" s="515"/>
      <c r="AJ55" s="515"/>
      <c r="AK55" s="515"/>
      <c r="AL55" s="515"/>
      <c r="AM55" s="515"/>
      <c r="AN55" s="515"/>
      <c r="AO55" s="515"/>
      <c r="AP55" s="515"/>
      <c r="AQ55" s="511">
        <v>1312824</v>
      </c>
      <c r="AR55" s="511"/>
      <c r="AS55" s="511"/>
      <c r="AT55" s="511"/>
      <c r="AU55" s="511"/>
      <c r="AV55" s="511"/>
      <c r="AW55" s="511"/>
      <c r="AX55" s="511"/>
      <c r="AY55" s="511"/>
      <c r="AZ55" s="511"/>
      <c r="BA55" s="515">
        <v>1379497</v>
      </c>
      <c r="BB55" s="515"/>
      <c r="BC55" s="515"/>
      <c r="BD55" s="515"/>
      <c r="BE55" s="515"/>
      <c r="BF55" s="515"/>
      <c r="BG55" s="515"/>
      <c r="BH55" s="515"/>
      <c r="BI55" s="515"/>
      <c r="BJ55" s="515"/>
    </row>
    <row r="56" spans="2:62">
      <c r="D56" s="613" t="s">
        <v>225</v>
      </c>
      <c r="E56" s="613"/>
      <c r="F56" s="613"/>
      <c r="G56" s="613"/>
      <c r="H56" s="613"/>
      <c r="I56" s="613"/>
      <c r="J56" s="613"/>
      <c r="K56" s="613"/>
      <c r="L56" s="613"/>
      <c r="M56" s="613"/>
      <c r="N56" s="613"/>
      <c r="O56" s="613"/>
      <c r="P56" s="613"/>
      <c r="Q56" s="613"/>
      <c r="R56" s="613"/>
      <c r="S56" s="613"/>
      <c r="T56" s="613"/>
      <c r="U56" s="613"/>
      <c r="V56" s="85"/>
      <c r="W56" s="512">
        <v>0</v>
      </c>
      <c r="X56" s="512"/>
      <c r="Y56" s="512"/>
      <c r="Z56" s="512"/>
      <c r="AA56" s="512"/>
      <c r="AB56" s="512"/>
      <c r="AC56" s="512"/>
      <c r="AD56" s="512"/>
      <c r="AE56" s="512"/>
      <c r="AF56" s="512"/>
      <c r="AG56" s="515">
        <v>0</v>
      </c>
      <c r="AH56" s="515"/>
      <c r="AI56" s="515"/>
      <c r="AJ56" s="515"/>
      <c r="AK56" s="515"/>
      <c r="AL56" s="515"/>
      <c r="AM56" s="515"/>
      <c r="AN56" s="515"/>
      <c r="AO56" s="515"/>
      <c r="AP56" s="515"/>
      <c r="AQ56" s="511">
        <v>0</v>
      </c>
      <c r="AR56" s="511"/>
      <c r="AS56" s="511"/>
      <c r="AT56" s="511"/>
      <c r="AU56" s="511"/>
      <c r="AV56" s="511"/>
      <c r="AW56" s="511"/>
      <c r="AX56" s="511"/>
      <c r="AY56" s="511"/>
      <c r="AZ56" s="511"/>
      <c r="BA56" s="515">
        <v>0</v>
      </c>
      <c r="BB56" s="515"/>
      <c r="BC56" s="515"/>
      <c r="BD56" s="515"/>
      <c r="BE56" s="515"/>
      <c r="BF56" s="515"/>
      <c r="BG56" s="515"/>
      <c r="BH56" s="515"/>
      <c r="BI56" s="515"/>
      <c r="BJ56" s="515"/>
    </row>
    <row r="57" spans="2:62">
      <c r="V57" s="85"/>
    </row>
    <row r="58" spans="2:62">
      <c r="D58" s="613" t="s">
        <v>224</v>
      </c>
      <c r="E58" s="613"/>
      <c r="F58" s="613"/>
      <c r="G58" s="613"/>
      <c r="H58" s="613"/>
      <c r="I58" s="613"/>
      <c r="J58" s="613"/>
      <c r="K58" s="613"/>
      <c r="L58" s="613"/>
      <c r="M58" s="613"/>
      <c r="N58" s="613"/>
      <c r="O58" s="613"/>
      <c r="P58" s="613"/>
      <c r="Q58" s="613"/>
      <c r="R58" s="613"/>
      <c r="S58" s="613"/>
      <c r="T58" s="613"/>
      <c r="U58" s="613"/>
      <c r="V58" s="85"/>
      <c r="W58" s="512">
        <v>0</v>
      </c>
      <c r="X58" s="511"/>
      <c r="Y58" s="511"/>
      <c r="Z58" s="511"/>
      <c r="AA58" s="511"/>
      <c r="AB58" s="511"/>
      <c r="AC58" s="511"/>
      <c r="AD58" s="511"/>
      <c r="AE58" s="511"/>
      <c r="AF58" s="511"/>
      <c r="AG58" s="515">
        <v>0</v>
      </c>
      <c r="AH58" s="515"/>
      <c r="AI58" s="515"/>
      <c r="AJ58" s="515"/>
      <c r="AK58" s="515"/>
      <c r="AL58" s="515"/>
      <c r="AM58" s="515"/>
      <c r="AN58" s="515"/>
      <c r="AO58" s="515"/>
      <c r="AP58" s="515"/>
      <c r="AQ58" s="511">
        <v>0</v>
      </c>
      <c r="AR58" s="511"/>
      <c r="AS58" s="511"/>
      <c r="AT58" s="511"/>
      <c r="AU58" s="511"/>
      <c r="AV58" s="511"/>
      <c r="AW58" s="511"/>
      <c r="AX58" s="511"/>
      <c r="AY58" s="511"/>
      <c r="AZ58" s="511"/>
      <c r="BA58" s="515">
        <v>0</v>
      </c>
      <c r="BB58" s="515"/>
      <c r="BC58" s="515"/>
      <c r="BD58" s="515"/>
      <c r="BE58" s="515"/>
      <c r="BF58" s="515"/>
      <c r="BG58" s="515"/>
      <c r="BH58" s="515"/>
      <c r="BI58" s="515"/>
      <c r="BJ58" s="515"/>
    </row>
    <row r="59" spans="2:62">
      <c r="D59" s="613" t="s">
        <v>223</v>
      </c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85"/>
      <c r="W59" s="512">
        <v>6557</v>
      </c>
      <c r="X59" s="511"/>
      <c r="Y59" s="511"/>
      <c r="Z59" s="511"/>
      <c r="AA59" s="511"/>
      <c r="AB59" s="511"/>
      <c r="AC59" s="511"/>
      <c r="AD59" s="511"/>
      <c r="AE59" s="511"/>
      <c r="AF59" s="511"/>
      <c r="AG59" s="515">
        <v>0</v>
      </c>
      <c r="AH59" s="515"/>
      <c r="AI59" s="515"/>
      <c r="AJ59" s="515"/>
      <c r="AK59" s="515"/>
      <c r="AL59" s="515"/>
      <c r="AM59" s="515"/>
      <c r="AN59" s="515"/>
      <c r="AO59" s="515"/>
      <c r="AP59" s="515"/>
      <c r="AQ59" s="511">
        <v>6557</v>
      </c>
      <c r="AR59" s="511"/>
      <c r="AS59" s="511"/>
      <c r="AT59" s="511"/>
      <c r="AU59" s="511"/>
      <c r="AV59" s="511"/>
      <c r="AW59" s="511"/>
      <c r="AX59" s="511"/>
      <c r="AY59" s="511"/>
      <c r="AZ59" s="511"/>
      <c r="BA59" s="515">
        <v>0</v>
      </c>
      <c r="BB59" s="515"/>
      <c r="BC59" s="515"/>
      <c r="BD59" s="515"/>
      <c r="BE59" s="515"/>
      <c r="BF59" s="515"/>
      <c r="BG59" s="515"/>
      <c r="BH59" s="515"/>
      <c r="BI59" s="515"/>
      <c r="BJ59" s="515"/>
    </row>
    <row r="60" spans="2:62">
      <c r="D60" s="613" t="s">
        <v>222</v>
      </c>
      <c r="E60" s="613"/>
      <c r="F60" s="613"/>
      <c r="G60" s="613"/>
      <c r="H60" s="613"/>
      <c r="I60" s="613"/>
      <c r="J60" s="613"/>
      <c r="K60" s="613"/>
      <c r="L60" s="613"/>
      <c r="M60" s="613"/>
      <c r="N60" s="613"/>
      <c r="O60" s="613"/>
      <c r="P60" s="613"/>
      <c r="Q60" s="613"/>
      <c r="R60" s="613"/>
      <c r="S60" s="613"/>
      <c r="T60" s="613"/>
      <c r="U60" s="613"/>
      <c r="V60" s="85"/>
      <c r="W60" s="512">
        <v>1753</v>
      </c>
      <c r="X60" s="511"/>
      <c r="Y60" s="511"/>
      <c r="Z60" s="511"/>
      <c r="AA60" s="511"/>
      <c r="AB60" s="511"/>
      <c r="AC60" s="511"/>
      <c r="AD60" s="511"/>
      <c r="AE60" s="511"/>
      <c r="AF60" s="511"/>
      <c r="AG60" s="515">
        <v>3496</v>
      </c>
      <c r="AH60" s="515"/>
      <c r="AI60" s="515"/>
      <c r="AJ60" s="515"/>
      <c r="AK60" s="515"/>
      <c r="AL60" s="515"/>
      <c r="AM60" s="515"/>
      <c r="AN60" s="515"/>
      <c r="AO60" s="515"/>
      <c r="AP60" s="515"/>
      <c r="AQ60" s="511">
        <v>1753</v>
      </c>
      <c r="AR60" s="511"/>
      <c r="AS60" s="511"/>
      <c r="AT60" s="511"/>
      <c r="AU60" s="511"/>
      <c r="AV60" s="511"/>
      <c r="AW60" s="511"/>
      <c r="AX60" s="511"/>
      <c r="AY60" s="511"/>
      <c r="AZ60" s="511"/>
      <c r="BA60" s="515">
        <v>1416</v>
      </c>
      <c r="BB60" s="515"/>
      <c r="BC60" s="515"/>
      <c r="BD60" s="515"/>
      <c r="BE60" s="515"/>
      <c r="BF60" s="515"/>
      <c r="BG60" s="515"/>
      <c r="BH60" s="515"/>
      <c r="BI60" s="515"/>
      <c r="BJ60" s="515"/>
    </row>
    <row r="61" spans="2:62">
      <c r="D61" s="613" t="s">
        <v>221</v>
      </c>
      <c r="E61" s="613"/>
      <c r="F61" s="613"/>
      <c r="G61" s="613"/>
      <c r="H61" s="613"/>
      <c r="I61" s="613"/>
      <c r="J61" s="613"/>
      <c r="K61" s="613"/>
      <c r="L61" s="613"/>
      <c r="M61" s="613"/>
      <c r="N61" s="613"/>
      <c r="O61" s="613"/>
      <c r="P61" s="613"/>
      <c r="Q61" s="613"/>
      <c r="R61" s="613"/>
      <c r="S61" s="613"/>
      <c r="T61" s="613"/>
      <c r="U61" s="613"/>
      <c r="V61" s="85"/>
      <c r="W61" s="512">
        <v>8482466</v>
      </c>
      <c r="X61" s="511"/>
      <c r="Y61" s="511"/>
      <c r="Z61" s="511"/>
      <c r="AA61" s="511"/>
      <c r="AB61" s="511"/>
      <c r="AC61" s="511"/>
      <c r="AD61" s="511"/>
      <c r="AE61" s="511"/>
      <c r="AF61" s="511"/>
      <c r="AG61" s="515">
        <v>8562333</v>
      </c>
      <c r="AH61" s="515"/>
      <c r="AI61" s="515"/>
      <c r="AJ61" s="515"/>
      <c r="AK61" s="515"/>
      <c r="AL61" s="515"/>
      <c r="AM61" s="515"/>
      <c r="AN61" s="515"/>
      <c r="AO61" s="515"/>
      <c r="AP61" s="515"/>
      <c r="AQ61" s="511">
        <v>8431082</v>
      </c>
      <c r="AR61" s="511"/>
      <c r="AS61" s="511"/>
      <c r="AT61" s="511"/>
      <c r="AU61" s="511"/>
      <c r="AV61" s="511"/>
      <c r="AW61" s="511"/>
      <c r="AX61" s="511"/>
      <c r="AY61" s="511"/>
      <c r="AZ61" s="511"/>
      <c r="BA61" s="515">
        <v>8515760</v>
      </c>
      <c r="BB61" s="515"/>
      <c r="BC61" s="515"/>
      <c r="BD61" s="515"/>
      <c r="BE61" s="515"/>
      <c r="BF61" s="515"/>
      <c r="BG61" s="515"/>
      <c r="BH61" s="515"/>
      <c r="BI61" s="515"/>
      <c r="BJ61" s="515"/>
    </row>
    <row r="62" spans="2:62">
      <c r="V62" s="85"/>
    </row>
    <row r="63" spans="2:62">
      <c r="D63" s="613" t="s">
        <v>203</v>
      </c>
      <c r="E63" s="613"/>
      <c r="F63" s="613"/>
      <c r="G63" s="613"/>
      <c r="H63" s="613"/>
      <c r="I63" s="613"/>
      <c r="J63" s="613"/>
      <c r="K63" s="613"/>
      <c r="L63" s="613"/>
      <c r="M63" s="613"/>
      <c r="N63" s="613"/>
      <c r="O63" s="613"/>
      <c r="P63" s="613"/>
      <c r="Q63" s="613"/>
      <c r="R63" s="613"/>
      <c r="S63" s="613"/>
      <c r="T63" s="613"/>
      <c r="U63" s="613"/>
      <c r="V63" s="85"/>
      <c r="W63" s="512">
        <v>3952577</v>
      </c>
      <c r="X63" s="511"/>
      <c r="Y63" s="511"/>
      <c r="Z63" s="511"/>
      <c r="AA63" s="511"/>
      <c r="AB63" s="511"/>
      <c r="AC63" s="511"/>
      <c r="AD63" s="511"/>
      <c r="AE63" s="511"/>
      <c r="AF63" s="511"/>
      <c r="AG63" s="515">
        <v>3777156</v>
      </c>
      <c r="AH63" s="515"/>
      <c r="AI63" s="515"/>
      <c r="AJ63" s="515"/>
      <c r="AK63" s="515"/>
      <c r="AL63" s="515"/>
      <c r="AM63" s="515"/>
      <c r="AN63" s="515"/>
      <c r="AO63" s="515"/>
      <c r="AP63" s="515"/>
      <c r="AQ63" s="511">
        <v>1242320</v>
      </c>
      <c r="AR63" s="511"/>
      <c r="AS63" s="511"/>
      <c r="AT63" s="511"/>
      <c r="AU63" s="511"/>
      <c r="AV63" s="511"/>
      <c r="AW63" s="511"/>
      <c r="AX63" s="511"/>
      <c r="AY63" s="511"/>
      <c r="AZ63" s="511"/>
      <c r="BA63" s="515">
        <v>1232207</v>
      </c>
      <c r="BB63" s="515"/>
      <c r="BC63" s="515"/>
      <c r="BD63" s="515"/>
      <c r="BE63" s="515"/>
      <c r="BF63" s="515"/>
      <c r="BG63" s="515"/>
      <c r="BH63" s="515"/>
      <c r="BI63" s="515"/>
      <c r="BJ63" s="515"/>
    </row>
    <row r="64" spans="2:6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19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2:6">
      <c r="C65" s="550" t="s">
        <v>19</v>
      </c>
      <c r="D65" s="550"/>
      <c r="E65" s="164" t="s">
        <v>50</v>
      </c>
      <c r="F65" s="4" t="s">
        <v>220</v>
      </c>
    </row>
    <row r="66" spans="2:6">
      <c r="B66" s="651" t="s">
        <v>1</v>
      </c>
      <c r="C66" s="651"/>
      <c r="D66" s="651"/>
      <c r="E66" s="164" t="s">
        <v>50</v>
      </c>
      <c r="F66" s="4" t="s">
        <v>219</v>
      </c>
    </row>
  </sheetData>
  <mergeCells count="251">
    <mergeCell ref="F32:G32"/>
    <mergeCell ref="F34:G34"/>
    <mergeCell ref="F35:G35"/>
    <mergeCell ref="F33:G33"/>
    <mergeCell ref="W44:AF44"/>
    <mergeCell ref="AG44:AP44"/>
    <mergeCell ref="AQ44:AZ44"/>
    <mergeCell ref="BA44:BJ44"/>
    <mergeCell ref="BH42:BJ42"/>
    <mergeCell ref="B38:BJ38"/>
    <mergeCell ref="B40:V41"/>
    <mergeCell ref="W41:AF41"/>
    <mergeCell ref="AG41:AP41"/>
    <mergeCell ref="AQ41:AZ41"/>
    <mergeCell ref="BA41:BJ41"/>
    <mergeCell ref="W40:AP40"/>
    <mergeCell ref="AQ40:BJ40"/>
    <mergeCell ref="AD42:AF42"/>
    <mergeCell ref="AN42:AP42"/>
    <mergeCell ref="AX42:AZ42"/>
    <mergeCell ref="C44:U44"/>
    <mergeCell ref="BA58:BJ58"/>
    <mergeCell ref="D54:U54"/>
    <mergeCell ref="W54:AF54"/>
    <mergeCell ref="AG54:AP54"/>
    <mergeCell ref="W46:AF46"/>
    <mergeCell ref="BA49:BJ49"/>
    <mergeCell ref="D50:U50"/>
    <mergeCell ref="W50:AF50"/>
    <mergeCell ref="AG50:AP50"/>
    <mergeCell ref="AQ50:AZ50"/>
    <mergeCell ref="D49:U49"/>
    <mergeCell ref="W49:AF49"/>
    <mergeCell ref="AG49:AP49"/>
    <mergeCell ref="AQ49:AZ49"/>
    <mergeCell ref="D47:U47"/>
    <mergeCell ref="W47:AF47"/>
    <mergeCell ref="AG47:AP47"/>
    <mergeCell ref="AQ47:AZ47"/>
    <mergeCell ref="BA47:BJ47"/>
    <mergeCell ref="AG48:AP48"/>
    <mergeCell ref="AQ48:AZ48"/>
    <mergeCell ref="BA48:BJ48"/>
    <mergeCell ref="D48:U48"/>
    <mergeCell ref="W48:AF48"/>
    <mergeCell ref="B66:D66"/>
    <mergeCell ref="W60:AF60"/>
    <mergeCell ref="D61:U61"/>
    <mergeCell ref="W61:AF61"/>
    <mergeCell ref="AG61:AP61"/>
    <mergeCell ref="AQ61:AZ61"/>
    <mergeCell ref="D63:U63"/>
    <mergeCell ref="AG63:AP63"/>
    <mergeCell ref="W63:AF63"/>
    <mergeCell ref="D60:U60"/>
    <mergeCell ref="BC29:BJ29"/>
    <mergeCell ref="B29:E29"/>
    <mergeCell ref="AQ60:AZ60"/>
    <mergeCell ref="BA54:BJ54"/>
    <mergeCell ref="D55:U55"/>
    <mergeCell ref="BA60:BJ60"/>
    <mergeCell ref="D56:U56"/>
    <mergeCell ref="W56:AF56"/>
    <mergeCell ref="AG56:AP56"/>
    <mergeCell ref="AQ56:AZ56"/>
    <mergeCell ref="D58:U58"/>
    <mergeCell ref="BA56:BJ56"/>
    <mergeCell ref="AG60:AP60"/>
    <mergeCell ref="AG55:AP55"/>
    <mergeCell ref="AQ54:AZ54"/>
    <mergeCell ref="AQ55:AZ55"/>
    <mergeCell ref="BA55:BJ55"/>
    <mergeCell ref="W55:AF55"/>
    <mergeCell ref="W53:AF53"/>
    <mergeCell ref="AG58:AP58"/>
    <mergeCell ref="AQ58:AZ58"/>
    <mergeCell ref="BA50:BJ50"/>
    <mergeCell ref="D46:U46"/>
    <mergeCell ref="AG46:AP46"/>
    <mergeCell ref="C31:D31"/>
    <mergeCell ref="F31:G31"/>
    <mergeCell ref="C65:D65"/>
    <mergeCell ref="BA61:BJ61"/>
    <mergeCell ref="W58:AF58"/>
    <mergeCell ref="BA63:BJ63"/>
    <mergeCell ref="D59:U59"/>
    <mergeCell ref="W59:AF59"/>
    <mergeCell ref="AG59:AP59"/>
    <mergeCell ref="AQ59:AZ59"/>
    <mergeCell ref="BA59:BJ59"/>
    <mergeCell ref="AQ63:AZ63"/>
    <mergeCell ref="B36:D36"/>
    <mergeCell ref="AQ46:AZ46"/>
    <mergeCell ref="BA46:BJ46"/>
    <mergeCell ref="D52:U52"/>
    <mergeCell ref="W52:AF52"/>
    <mergeCell ref="AG52:AP52"/>
    <mergeCell ref="AQ52:AZ52"/>
    <mergeCell ref="BA52:BJ52"/>
    <mergeCell ref="D53:U53"/>
    <mergeCell ref="AG53:AP53"/>
    <mergeCell ref="AQ53:AZ53"/>
    <mergeCell ref="BA53:BJ53"/>
    <mergeCell ref="AU29:BB29"/>
    <mergeCell ref="F29:U29"/>
    <mergeCell ref="W29:AD29"/>
    <mergeCell ref="AE29:AL29"/>
    <mergeCell ref="AM29:AT29"/>
    <mergeCell ref="P25:R25"/>
    <mergeCell ref="S25:U25"/>
    <mergeCell ref="AM17:AT17"/>
    <mergeCell ref="S19:U19"/>
    <mergeCell ref="J17:L17"/>
    <mergeCell ref="M17:O17"/>
    <mergeCell ref="C25:E25"/>
    <mergeCell ref="F25:I25"/>
    <mergeCell ref="J25:L25"/>
    <mergeCell ref="M25:O25"/>
    <mergeCell ref="W24:AD24"/>
    <mergeCell ref="AE24:AL24"/>
    <mergeCell ref="AM24:AT24"/>
    <mergeCell ref="AM23:AT23"/>
    <mergeCell ref="AU23:BB23"/>
    <mergeCell ref="C23:E23"/>
    <mergeCell ref="F23:I23"/>
    <mergeCell ref="J23:L23"/>
    <mergeCell ref="M23:O23"/>
    <mergeCell ref="P23:R23"/>
    <mergeCell ref="S23:U23"/>
    <mergeCell ref="C27:E27"/>
    <mergeCell ref="F27:I27"/>
    <mergeCell ref="J27:L27"/>
    <mergeCell ref="W22:AD22"/>
    <mergeCell ref="AE22:AL22"/>
    <mergeCell ref="W20:AD20"/>
    <mergeCell ref="AE17:AL17"/>
    <mergeCell ref="W27:AD27"/>
    <mergeCell ref="W26:AD26"/>
    <mergeCell ref="AE26:AL26"/>
    <mergeCell ref="W25:AD25"/>
    <mergeCell ref="AE25:AL25"/>
    <mergeCell ref="M27:O27"/>
    <mergeCell ref="P27:R27"/>
    <mergeCell ref="S27:U27"/>
    <mergeCell ref="F19:I19"/>
    <mergeCell ref="J19:L19"/>
    <mergeCell ref="C21:E21"/>
    <mergeCell ref="F21:I21"/>
    <mergeCell ref="J21:L21"/>
    <mergeCell ref="M21:O21"/>
    <mergeCell ref="AE27:AL27"/>
    <mergeCell ref="M19:O19"/>
    <mergeCell ref="P19:R19"/>
    <mergeCell ref="BC17:BJ17"/>
    <mergeCell ref="W19:AD19"/>
    <mergeCell ref="AE19:AL19"/>
    <mergeCell ref="AU17:BB17"/>
    <mergeCell ref="W18:AD18"/>
    <mergeCell ref="AU22:BB22"/>
    <mergeCell ref="AE23:AL23"/>
    <mergeCell ref="W21:AD21"/>
    <mergeCell ref="AE21:AL21"/>
    <mergeCell ref="BC19:BJ19"/>
    <mergeCell ref="AM19:AT19"/>
    <mergeCell ref="AU19:BB19"/>
    <mergeCell ref="BC20:BJ20"/>
    <mergeCell ref="BC23:BJ23"/>
    <mergeCell ref="AM21:AT21"/>
    <mergeCell ref="AU21:BB21"/>
    <mergeCell ref="BC21:BJ21"/>
    <mergeCell ref="AU20:BB20"/>
    <mergeCell ref="AM20:AT20"/>
    <mergeCell ref="AM22:AT22"/>
    <mergeCell ref="W17:AD17"/>
    <mergeCell ref="BC25:BJ25"/>
    <mergeCell ref="BC27:BJ27"/>
    <mergeCell ref="AU26:BB26"/>
    <mergeCell ref="W28:AD28"/>
    <mergeCell ref="BC22:BJ22"/>
    <mergeCell ref="AE20:AL20"/>
    <mergeCell ref="BC18:BJ18"/>
    <mergeCell ref="AE18:AL18"/>
    <mergeCell ref="AM18:AT18"/>
    <mergeCell ref="AU18:BB18"/>
    <mergeCell ref="W23:AD23"/>
    <mergeCell ref="AM26:AT26"/>
    <mergeCell ref="AU25:BB25"/>
    <mergeCell ref="AM27:AT27"/>
    <mergeCell ref="AU24:BB24"/>
    <mergeCell ref="AU27:BB27"/>
    <mergeCell ref="BC24:BJ24"/>
    <mergeCell ref="AU28:BB28"/>
    <mergeCell ref="AM25:AT25"/>
    <mergeCell ref="BC26:BJ26"/>
    <mergeCell ref="BC28:BJ28"/>
    <mergeCell ref="AE28:AL28"/>
    <mergeCell ref="AM28:AT28"/>
    <mergeCell ref="P15:R15"/>
    <mergeCell ref="S15:U15"/>
    <mergeCell ref="P17:R17"/>
    <mergeCell ref="S17:U17"/>
    <mergeCell ref="C17:E17"/>
    <mergeCell ref="F17:I17"/>
    <mergeCell ref="P21:R21"/>
    <mergeCell ref="A1:K2"/>
    <mergeCell ref="AE7:AL8"/>
    <mergeCell ref="C11:U11"/>
    <mergeCell ref="W11:AD11"/>
    <mergeCell ref="AE11:AL11"/>
    <mergeCell ref="W15:AD15"/>
    <mergeCell ref="W16:AD16"/>
    <mergeCell ref="AE16:AL16"/>
    <mergeCell ref="S21:U21"/>
    <mergeCell ref="C19:E19"/>
    <mergeCell ref="AM14:AT14"/>
    <mergeCell ref="W13:AD13"/>
    <mergeCell ref="AM7:AT8"/>
    <mergeCell ref="AU7:BB8"/>
    <mergeCell ref="BC6:BJ8"/>
    <mergeCell ref="AE6:BB6"/>
    <mergeCell ref="B4:BJ4"/>
    <mergeCell ref="B6:V8"/>
    <mergeCell ref="W6:AD8"/>
    <mergeCell ref="AJ9:AL9"/>
    <mergeCell ref="AR9:AT9"/>
    <mergeCell ref="AZ9:BB9"/>
    <mergeCell ref="BH9:BJ9"/>
    <mergeCell ref="AU16:BB16"/>
    <mergeCell ref="AU15:BB15"/>
    <mergeCell ref="BC11:BJ11"/>
    <mergeCell ref="AU11:BB11"/>
    <mergeCell ref="AM11:AT11"/>
    <mergeCell ref="C13:E13"/>
    <mergeCell ref="BC16:BJ16"/>
    <mergeCell ref="AU14:BB14"/>
    <mergeCell ref="F13:U13"/>
    <mergeCell ref="J15:L15"/>
    <mergeCell ref="M15:O15"/>
    <mergeCell ref="C15:E15"/>
    <mergeCell ref="F15:I15"/>
    <mergeCell ref="AM16:AT16"/>
    <mergeCell ref="BC13:BJ13"/>
    <mergeCell ref="AE15:AL15"/>
    <mergeCell ref="AM15:AT15"/>
    <mergeCell ref="BC15:BJ15"/>
    <mergeCell ref="BC14:BJ14"/>
    <mergeCell ref="AE13:AL13"/>
    <mergeCell ref="AM13:AT13"/>
    <mergeCell ref="AU13:BB13"/>
    <mergeCell ref="W14:AD14"/>
    <mergeCell ref="AE14:AL14"/>
  </mergeCells>
  <phoneticPr fontId="24"/>
  <printOptions horizontalCentered="1"/>
  <pageMargins left="0.39370078740157483" right="0.47244094488188981" top="0.31496062992125984" bottom="0.39370078740157483" header="0" footer="0"/>
  <pageSetup paperSize="9" scale="93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K56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1:63" ht="11.1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AZ1" s="498">
        <f>'152'!A1+1</f>
        <v>153</v>
      </c>
      <c r="BA1" s="720"/>
      <c r="BB1" s="720"/>
      <c r="BC1" s="720"/>
      <c r="BD1" s="720"/>
      <c r="BE1" s="720"/>
      <c r="BF1" s="720"/>
      <c r="BG1" s="720"/>
      <c r="BH1" s="720"/>
      <c r="BI1" s="720"/>
      <c r="BJ1" s="720"/>
      <c r="BK1" s="720"/>
    </row>
    <row r="2" spans="1:63" ht="11.1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AZ2" s="720"/>
      <c r="BA2" s="720"/>
      <c r="BB2" s="720"/>
      <c r="BC2" s="720"/>
      <c r="BD2" s="720"/>
      <c r="BE2" s="720"/>
      <c r="BF2" s="720"/>
      <c r="BG2" s="720"/>
      <c r="BH2" s="720"/>
      <c r="BI2" s="720"/>
      <c r="BJ2" s="720"/>
      <c r="BK2" s="720"/>
    </row>
    <row r="3" spans="1:63">
      <c r="BC3" s="156"/>
      <c r="BD3" s="156"/>
      <c r="BE3" s="156"/>
      <c r="BF3" s="156"/>
      <c r="BG3" s="156"/>
      <c r="BH3" s="156"/>
      <c r="BI3" s="156"/>
      <c r="BJ3" s="156"/>
      <c r="BK3" s="156"/>
    </row>
    <row r="4" spans="1:63">
      <c r="BC4" s="156"/>
      <c r="BD4" s="156"/>
      <c r="BE4" s="156"/>
      <c r="BF4" s="156"/>
      <c r="BG4" s="156"/>
      <c r="BH4" s="156"/>
      <c r="BI4" s="156"/>
      <c r="BJ4" s="156"/>
      <c r="BK4" s="156"/>
    </row>
    <row r="5" spans="1:63" ht="18" customHeight="1">
      <c r="B5" s="526" t="s">
        <v>658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6"/>
      <c r="BA5" s="526"/>
      <c r="BB5" s="526"/>
      <c r="BC5" s="526"/>
      <c r="BD5" s="526"/>
      <c r="BE5" s="526"/>
      <c r="BF5" s="526"/>
      <c r="BG5" s="526"/>
      <c r="BH5" s="526"/>
      <c r="BI5" s="526"/>
      <c r="BJ5" s="526"/>
    </row>
    <row r="6" spans="1:63" ht="12.95" customHeight="1">
      <c r="B6" s="612" t="s">
        <v>270</v>
      </c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  <c r="AG6" s="612"/>
      <c r="AH6" s="612"/>
      <c r="AI6" s="612"/>
      <c r="AJ6" s="612"/>
      <c r="AK6" s="612"/>
      <c r="AL6" s="612"/>
      <c r="AM6" s="612"/>
      <c r="AN6" s="612"/>
      <c r="AO6" s="612"/>
      <c r="AP6" s="612"/>
      <c r="AQ6" s="612"/>
      <c r="AR6" s="612"/>
      <c r="AS6" s="612"/>
      <c r="AT6" s="612"/>
      <c r="AU6" s="612"/>
      <c r="AV6" s="612"/>
      <c r="AW6" s="612"/>
      <c r="AX6" s="612"/>
      <c r="AY6" s="612"/>
      <c r="AZ6" s="612"/>
      <c r="BA6" s="612"/>
      <c r="BB6" s="612"/>
      <c r="BC6" s="612"/>
      <c r="BD6" s="612"/>
      <c r="BE6" s="612"/>
      <c r="BF6" s="612"/>
      <c r="BG6" s="612"/>
      <c r="BH6" s="612"/>
      <c r="BI6" s="612"/>
      <c r="BJ6" s="612"/>
    </row>
    <row r="7" spans="1:63" ht="9" customHeight="1">
      <c r="BJ7" s="1"/>
    </row>
    <row r="8" spans="1:63" ht="18" customHeight="1">
      <c r="B8" s="587" t="s">
        <v>214</v>
      </c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602" t="s">
        <v>269</v>
      </c>
      <c r="X8" s="711"/>
      <c r="Y8" s="711"/>
      <c r="Z8" s="711"/>
      <c r="AA8" s="711"/>
      <c r="AB8" s="711"/>
      <c r="AC8" s="711"/>
      <c r="AD8" s="711"/>
      <c r="AE8" s="602" t="s">
        <v>268</v>
      </c>
      <c r="AF8" s="717"/>
      <c r="AG8" s="717"/>
      <c r="AH8" s="717"/>
      <c r="AI8" s="717"/>
      <c r="AJ8" s="717"/>
      <c r="AK8" s="717"/>
      <c r="AL8" s="717"/>
      <c r="AM8" s="602" t="s">
        <v>267</v>
      </c>
      <c r="AN8" s="711"/>
      <c r="AO8" s="711"/>
      <c r="AP8" s="711"/>
      <c r="AQ8" s="711"/>
      <c r="AR8" s="711"/>
      <c r="AS8" s="711"/>
      <c r="AT8" s="711"/>
      <c r="AU8" s="602" t="s">
        <v>266</v>
      </c>
      <c r="AV8" s="711"/>
      <c r="AW8" s="711"/>
      <c r="AX8" s="711"/>
      <c r="AY8" s="711"/>
      <c r="AZ8" s="711"/>
      <c r="BA8" s="711"/>
      <c r="BB8" s="711"/>
      <c r="BC8" s="603" t="s">
        <v>235</v>
      </c>
      <c r="BD8" s="711"/>
      <c r="BE8" s="711"/>
      <c r="BF8" s="711"/>
      <c r="BG8" s="711"/>
      <c r="BH8" s="711"/>
      <c r="BI8" s="711"/>
      <c r="BJ8" s="721"/>
    </row>
    <row r="9" spans="1:63" ht="18" customHeight="1">
      <c r="B9" s="589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0"/>
      <c r="P9" s="590"/>
      <c r="Q9" s="590"/>
      <c r="R9" s="590"/>
      <c r="S9" s="590"/>
      <c r="T9" s="590"/>
      <c r="U9" s="590"/>
      <c r="V9" s="590"/>
      <c r="W9" s="712"/>
      <c r="X9" s="712"/>
      <c r="Y9" s="712"/>
      <c r="Z9" s="712"/>
      <c r="AA9" s="712"/>
      <c r="AB9" s="712"/>
      <c r="AC9" s="712"/>
      <c r="AD9" s="712"/>
      <c r="AE9" s="718"/>
      <c r="AF9" s="718"/>
      <c r="AG9" s="718"/>
      <c r="AH9" s="718"/>
      <c r="AI9" s="718"/>
      <c r="AJ9" s="718"/>
      <c r="AK9" s="718"/>
      <c r="AL9" s="718"/>
      <c r="AM9" s="712"/>
      <c r="AN9" s="712"/>
      <c r="AO9" s="712"/>
      <c r="AP9" s="712"/>
      <c r="AQ9" s="712"/>
      <c r="AR9" s="712"/>
      <c r="AS9" s="712"/>
      <c r="AT9" s="712"/>
      <c r="AU9" s="712"/>
      <c r="AV9" s="712"/>
      <c r="AW9" s="712"/>
      <c r="AX9" s="712"/>
      <c r="AY9" s="712"/>
      <c r="AZ9" s="712"/>
      <c r="BA9" s="712"/>
      <c r="BB9" s="712"/>
      <c r="BC9" s="712"/>
      <c r="BD9" s="712"/>
      <c r="BE9" s="712"/>
      <c r="BF9" s="712"/>
      <c r="BG9" s="712"/>
      <c r="BH9" s="712"/>
      <c r="BI9" s="712"/>
      <c r="BJ9" s="722"/>
    </row>
    <row r="10" spans="1:63"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200"/>
      <c r="W10" s="185"/>
      <c r="X10" s="185"/>
      <c r="Y10" s="185"/>
      <c r="Z10" s="185"/>
      <c r="AA10" s="185"/>
      <c r="AB10" s="710" t="s">
        <v>37</v>
      </c>
      <c r="AC10" s="710"/>
      <c r="AD10" s="710"/>
      <c r="AE10" s="185"/>
      <c r="AF10" s="185"/>
      <c r="AG10" s="185"/>
      <c r="AH10" s="185"/>
      <c r="AI10" s="185"/>
      <c r="AJ10" s="710" t="s">
        <v>37</v>
      </c>
      <c r="AK10" s="710"/>
      <c r="AL10" s="710"/>
      <c r="AM10" s="185"/>
      <c r="AN10" s="185"/>
      <c r="AO10" s="185"/>
      <c r="AP10" s="185"/>
      <c r="AQ10" s="185"/>
      <c r="AR10" s="710" t="s">
        <v>37</v>
      </c>
      <c r="AS10" s="710"/>
      <c r="AT10" s="710"/>
      <c r="AU10" s="199"/>
      <c r="AV10" s="199"/>
      <c r="AW10" s="199"/>
      <c r="AX10" s="199"/>
      <c r="AY10" s="199"/>
      <c r="AZ10" s="199"/>
      <c r="BA10" s="710" t="s">
        <v>37</v>
      </c>
      <c r="BB10" s="710"/>
      <c r="BC10" s="710"/>
      <c r="BD10" s="185"/>
      <c r="BE10" s="185"/>
      <c r="BF10" s="185"/>
      <c r="BG10" s="185"/>
      <c r="BH10" s="710" t="s">
        <v>37</v>
      </c>
      <c r="BI10" s="710"/>
      <c r="BJ10" s="710"/>
    </row>
    <row r="11" spans="1:63" ht="6.75" customHeight="1"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93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300"/>
      <c r="AN11" s="300"/>
      <c r="AO11" s="300"/>
      <c r="AP11" s="300"/>
      <c r="AQ11" s="300"/>
      <c r="AR11" s="300"/>
      <c r="AS11" s="300"/>
      <c r="AT11" s="300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</row>
    <row r="12" spans="1:63" ht="13.5" customHeight="1">
      <c r="B12" s="185"/>
      <c r="C12" s="719" t="s">
        <v>145</v>
      </c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  <c r="S12" s="706"/>
      <c r="T12" s="706"/>
      <c r="U12" s="706"/>
      <c r="V12" s="193"/>
      <c r="W12" s="707">
        <v>157739031</v>
      </c>
      <c r="X12" s="707"/>
      <c r="Y12" s="707"/>
      <c r="Z12" s="707"/>
      <c r="AA12" s="707"/>
      <c r="AB12" s="707"/>
      <c r="AC12" s="707"/>
      <c r="AD12" s="707"/>
      <c r="AE12" s="705">
        <v>144475869</v>
      </c>
      <c r="AF12" s="705"/>
      <c r="AG12" s="705"/>
      <c r="AH12" s="705"/>
      <c r="AI12" s="705"/>
      <c r="AJ12" s="705"/>
      <c r="AK12" s="705"/>
      <c r="AL12" s="705"/>
      <c r="AM12" s="705">
        <v>141008198</v>
      </c>
      <c r="AN12" s="705"/>
      <c r="AO12" s="705"/>
      <c r="AP12" s="705"/>
      <c r="AQ12" s="705"/>
      <c r="AR12" s="705"/>
      <c r="AS12" s="705"/>
      <c r="AT12" s="705"/>
      <c r="AU12" s="705">
        <v>147800394</v>
      </c>
      <c r="AV12" s="705"/>
      <c r="AW12" s="705"/>
      <c r="AX12" s="705"/>
      <c r="AY12" s="705"/>
      <c r="AZ12" s="705"/>
      <c r="BA12" s="705"/>
      <c r="BB12" s="705"/>
      <c r="BC12" s="704">
        <v>148242781</v>
      </c>
      <c r="BD12" s="704"/>
      <c r="BE12" s="704"/>
      <c r="BF12" s="704"/>
      <c r="BG12" s="704"/>
      <c r="BH12" s="704"/>
      <c r="BI12" s="704"/>
      <c r="BJ12" s="704"/>
    </row>
    <row r="13" spans="1:63" ht="6.75" customHeight="1">
      <c r="B13" s="185"/>
      <c r="C13" s="198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3"/>
      <c r="W13" s="196"/>
      <c r="X13" s="196"/>
      <c r="Y13" s="196"/>
      <c r="Z13" s="196"/>
      <c r="AA13" s="196"/>
      <c r="AB13" s="196"/>
      <c r="AC13" s="196"/>
      <c r="AD13" s="196"/>
      <c r="AE13" s="185"/>
      <c r="AF13" s="185"/>
      <c r="AG13" s="185"/>
      <c r="AH13" s="185"/>
      <c r="AI13" s="185"/>
      <c r="AJ13" s="185"/>
      <c r="AK13" s="185"/>
      <c r="AL13" s="185"/>
      <c r="AM13" s="300"/>
      <c r="AN13" s="300"/>
      <c r="AO13" s="300"/>
      <c r="AP13" s="300"/>
      <c r="AQ13" s="300"/>
      <c r="AR13" s="300"/>
      <c r="AS13" s="300"/>
      <c r="AT13" s="300"/>
      <c r="AU13" s="195"/>
      <c r="AV13" s="195"/>
      <c r="AW13" s="195"/>
      <c r="AX13" s="195"/>
      <c r="AY13" s="195"/>
      <c r="AZ13" s="195"/>
      <c r="BA13" s="195"/>
      <c r="BB13" s="195"/>
      <c r="BC13" s="194"/>
      <c r="BD13" s="194"/>
      <c r="BE13" s="194"/>
      <c r="BF13" s="194"/>
      <c r="BG13" s="194"/>
      <c r="BH13" s="194"/>
      <c r="BI13" s="194"/>
      <c r="BJ13" s="194"/>
    </row>
    <row r="14" spans="1:63" ht="13.5" customHeight="1">
      <c r="B14" s="185"/>
      <c r="C14" s="185"/>
      <c r="D14" s="706" t="s">
        <v>265</v>
      </c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706"/>
      <c r="P14" s="706"/>
      <c r="Q14" s="706"/>
      <c r="R14" s="706"/>
      <c r="S14" s="706"/>
      <c r="T14" s="706"/>
      <c r="U14" s="706"/>
      <c r="V14" s="193"/>
      <c r="W14" s="707">
        <v>34477039</v>
      </c>
      <c r="X14" s="707"/>
      <c r="Y14" s="707"/>
      <c r="Z14" s="707"/>
      <c r="AA14" s="707"/>
      <c r="AB14" s="707"/>
      <c r="AC14" s="707"/>
      <c r="AD14" s="707"/>
      <c r="AE14" s="705">
        <v>31229851</v>
      </c>
      <c r="AF14" s="705"/>
      <c r="AG14" s="705"/>
      <c r="AH14" s="705"/>
      <c r="AI14" s="705"/>
      <c r="AJ14" s="705"/>
      <c r="AK14" s="705"/>
      <c r="AL14" s="705"/>
      <c r="AM14" s="705">
        <v>31030874</v>
      </c>
      <c r="AN14" s="705"/>
      <c r="AO14" s="705"/>
      <c r="AP14" s="705"/>
      <c r="AQ14" s="705"/>
      <c r="AR14" s="705"/>
      <c r="AS14" s="705"/>
      <c r="AT14" s="705"/>
      <c r="AU14" s="705">
        <v>30968206</v>
      </c>
      <c r="AV14" s="705"/>
      <c r="AW14" s="705"/>
      <c r="AX14" s="705"/>
      <c r="AY14" s="705"/>
      <c r="AZ14" s="705"/>
      <c r="BA14" s="705"/>
      <c r="BB14" s="705"/>
      <c r="BC14" s="704">
        <v>27008046</v>
      </c>
      <c r="BD14" s="704"/>
      <c r="BE14" s="704"/>
      <c r="BF14" s="704"/>
      <c r="BG14" s="704"/>
      <c r="BH14" s="704"/>
      <c r="BI14" s="704"/>
      <c r="BJ14" s="704"/>
    </row>
    <row r="15" spans="1:63" ht="13.5" customHeight="1">
      <c r="B15" s="185"/>
      <c r="C15" s="185"/>
      <c r="D15" s="706" t="s">
        <v>264</v>
      </c>
      <c r="E15" s="706"/>
      <c r="F15" s="706"/>
      <c r="G15" s="706"/>
      <c r="H15" s="706"/>
      <c r="I15" s="706"/>
      <c r="J15" s="706"/>
      <c r="K15" s="706"/>
      <c r="L15" s="706"/>
      <c r="M15" s="706"/>
      <c r="N15" s="706"/>
      <c r="O15" s="706"/>
      <c r="P15" s="706"/>
      <c r="Q15" s="706"/>
      <c r="R15" s="706"/>
      <c r="S15" s="706"/>
      <c r="T15" s="706"/>
      <c r="U15" s="706"/>
      <c r="V15" s="193"/>
      <c r="W15" s="709">
        <v>0</v>
      </c>
      <c r="X15" s="705"/>
      <c r="Y15" s="705"/>
      <c r="Z15" s="705"/>
      <c r="AA15" s="705"/>
      <c r="AB15" s="705"/>
      <c r="AC15" s="705"/>
      <c r="AD15" s="705"/>
      <c r="AE15" s="704">
        <v>0</v>
      </c>
      <c r="AF15" s="704"/>
      <c r="AG15" s="704"/>
      <c r="AH15" s="704"/>
      <c r="AI15" s="704"/>
      <c r="AJ15" s="704"/>
      <c r="AK15" s="704"/>
      <c r="AL15" s="704"/>
      <c r="AM15" s="705">
        <v>0</v>
      </c>
      <c r="AN15" s="705"/>
      <c r="AO15" s="705"/>
      <c r="AP15" s="705"/>
      <c r="AQ15" s="705"/>
      <c r="AR15" s="705"/>
      <c r="AS15" s="705"/>
      <c r="AT15" s="705"/>
      <c r="AU15" s="705">
        <v>0</v>
      </c>
      <c r="AV15" s="705"/>
      <c r="AW15" s="705"/>
      <c r="AX15" s="705"/>
      <c r="AY15" s="705"/>
      <c r="AZ15" s="705"/>
      <c r="BA15" s="705"/>
      <c r="BB15" s="705"/>
      <c r="BC15" s="704">
        <v>4437982</v>
      </c>
      <c r="BD15" s="704"/>
      <c r="BE15" s="704"/>
      <c r="BF15" s="704"/>
      <c r="BG15" s="704"/>
      <c r="BH15" s="704"/>
      <c r="BI15" s="704"/>
      <c r="BJ15" s="704"/>
    </row>
    <row r="16" spans="1:63" ht="13.5" customHeight="1">
      <c r="B16" s="185"/>
      <c r="C16" s="185"/>
      <c r="D16" s="706" t="s">
        <v>263</v>
      </c>
      <c r="E16" s="706"/>
      <c r="F16" s="706"/>
      <c r="G16" s="706"/>
      <c r="H16" s="706"/>
      <c r="I16" s="706"/>
      <c r="J16" s="706"/>
      <c r="K16" s="706"/>
      <c r="L16" s="706"/>
      <c r="M16" s="706"/>
      <c r="N16" s="706"/>
      <c r="O16" s="706"/>
      <c r="P16" s="706"/>
      <c r="Q16" s="706"/>
      <c r="R16" s="706"/>
      <c r="S16" s="706"/>
      <c r="T16" s="706"/>
      <c r="U16" s="706"/>
      <c r="V16" s="193"/>
      <c r="W16" s="707">
        <v>34878436</v>
      </c>
      <c r="X16" s="707"/>
      <c r="Y16" s="707"/>
      <c r="Z16" s="707"/>
      <c r="AA16" s="707"/>
      <c r="AB16" s="707"/>
      <c r="AC16" s="707"/>
      <c r="AD16" s="707"/>
      <c r="AE16" s="705">
        <v>30904615</v>
      </c>
      <c r="AF16" s="705"/>
      <c r="AG16" s="705"/>
      <c r="AH16" s="705"/>
      <c r="AI16" s="705"/>
      <c r="AJ16" s="705"/>
      <c r="AK16" s="705"/>
      <c r="AL16" s="705"/>
      <c r="AM16" s="705">
        <v>30915844</v>
      </c>
      <c r="AN16" s="705"/>
      <c r="AO16" s="705"/>
      <c r="AP16" s="705"/>
      <c r="AQ16" s="705"/>
      <c r="AR16" s="705"/>
      <c r="AS16" s="705"/>
      <c r="AT16" s="705"/>
      <c r="AU16" s="705">
        <v>30092439</v>
      </c>
      <c r="AV16" s="705"/>
      <c r="AW16" s="705"/>
      <c r="AX16" s="705"/>
      <c r="AY16" s="705"/>
      <c r="AZ16" s="705"/>
      <c r="BA16" s="705"/>
      <c r="BB16" s="705"/>
      <c r="BC16" s="704">
        <v>30526982</v>
      </c>
      <c r="BD16" s="704"/>
      <c r="BE16" s="704"/>
      <c r="BF16" s="704"/>
      <c r="BG16" s="704"/>
      <c r="BH16" s="704"/>
      <c r="BI16" s="704"/>
      <c r="BJ16" s="704"/>
    </row>
    <row r="17" spans="2:62" ht="13.5" customHeight="1">
      <c r="B17" s="185"/>
      <c r="C17" s="185"/>
      <c r="D17" s="706" t="s">
        <v>262</v>
      </c>
      <c r="E17" s="706"/>
      <c r="F17" s="706"/>
      <c r="G17" s="706"/>
      <c r="H17" s="706"/>
      <c r="I17" s="706"/>
      <c r="J17" s="706"/>
      <c r="K17" s="706"/>
      <c r="L17" s="706"/>
      <c r="M17" s="706"/>
      <c r="N17" s="706"/>
      <c r="O17" s="706"/>
      <c r="P17" s="706"/>
      <c r="Q17" s="706"/>
      <c r="R17" s="706"/>
      <c r="S17" s="706"/>
      <c r="T17" s="706"/>
      <c r="U17" s="706"/>
      <c r="V17" s="193"/>
      <c r="W17" s="709">
        <v>0</v>
      </c>
      <c r="X17" s="705"/>
      <c r="Y17" s="705"/>
      <c r="Z17" s="705"/>
      <c r="AA17" s="705"/>
      <c r="AB17" s="705"/>
      <c r="AC17" s="705"/>
      <c r="AD17" s="705"/>
      <c r="AE17" s="704">
        <v>0</v>
      </c>
      <c r="AF17" s="704"/>
      <c r="AG17" s="704"/>
      <c r="AH17" s="704"/>
      <c r="AI17" s="704"/>
      <c r="AJ17" s="704"/>
      <c r="AK17" s="704"/>
      <c r="AL17" s="704"/>
      <c r="AM17" s="705">
        <v>0</v>
      </c>
      <c r="AN17" s="705"/>
      <c r="AO17" s="705"/>
      <c r="AP17" s="705"/>
      <c r="AQ17" s="705"/>
      <c r="AR17" s="705"/>
      <c r="AS17" s="705"/>
      <c r="AT17" s="705"/>
      <c r="AU17" s="705">
        <v>0</v>
      </c>
      <c r="AV17" s="705"/>
      <c r="AW17" s="705"/>
      <c r="AX17" s="705"/>
      <c r="AY17" s="705"/>
      <c r="AZ17" s="705"/>
      <c r="BA17" s="705"/>
      <c r="BB17" s="705"/>
      <c r="BC17" s="704">
        <v>485</v>
      </c>
      <c r="BD17" s="704"/>
      <c r="BE17" s="704"/>
      <c r="BF17" s="704"/>
      <c r="BG17" s="704"/>
      <c r="BH17" s="704"/>
      <c r="BI17" s="704"/>
      <c r="BJ17" s="704"/>
    </row>
    <row r="18" spans="2:62" ht="13.5" customHeight="1">
      <c r="B18" s="185"/>
      <c r="C18" s="185"/>
      <c r="D18" s="706" t="s">
        <v>261</v>
      </c>
      <c r="E18" s="706"/>
      <c r="F18" s="706"/>
      <c r="G18" s="706"/>
      <c r="H18" s="706"/>
      <c r="I18" s="706"/>
      <c r="J18" s="706"/>
      <c r="K18" s="706"/>
      <c r="L18" s="706"/>
      <c r="M18" s="706"/>
      <c r="N18" s="706"/>
      <c r="O18" s="706"/>
      <c r="P18" s="706"/>
      <c r="Q18" s="706"/>
      <c r="R18" s="706"/>
      <c r="S18" s="706"/>
      <c r="T18" s="706"/>
      <c r="U18" s="706"/>
      <c r="V18" s="193"/>
      <c r="W18" s="707">
        <v>19782531</v>
      </c>
      <c r="X18" s="707"/>
      <c r="Y18" s="707"/>
      <c r="Z18" s="707"/>
      <c r="AA18" s="707"/>
      <c r="AB18" s="707"/>
      <c r="AC18" s="707"/>
      <c r="AD18" s="707"/>
      <c r="AE18" s="705">
        <v>21099520</v>
      </c>
      <c r="AF18" s="705"/>
      <c r="AG18" s="705"/>
      <c r="AH18" s="705"/>
      <c r="AI18" s="705"/>
      <c r="AJ18" s="705"/>
      <c r="AK18" s="705"/>
      <c r="AL18" s="705"/>
      <c r="AM18" s="705">
        <v>21854878</v>
      </c>
      <c r="AN18" s="705"/>
      <c r="AO18" s="705"/>
      <c r="AP18" s="705"/>
      <c r="AQ18" s="705"/>
      <c r="AR18" s="705"/>
      <c r="AS18" s="705"/>
      <c r="AT18" s="705"/>
      <c r="AU18" s="705">
        <v>21732315</v>
      </c>
      <c r="AV18" s="705"/>
      <c r="AW18" s="705"/>
      <c r="AX18" s="705"/>
      <c r="AY18" s="705"/>
      <c r="AZ18" s="705"/>
      <c r="BA18" s="705"/>
      <c r="BB18" s="705"/>
      <c r="BC18" s="704">
        <v>22868078</v>
      </c>
      <c r="BD18" s="704"/>
      <c r="BE18" s="704"/>
      <c r="BF18" s="704"/>
      <c r="BG18" s="704"/>
      <c r="BH18" s="704"/>
      <c r="BI18" s="704"/>
      <c r="BJ18" s="704"/>
    </row>
    <row r="19" spans="2:62" ht="13.5" customHeight="1">
      <c r="B19" s="185"/>
      <c r="C19" s="185"/>
      <c r="D19" s="706" t="s">
        <v>260</v>
      </c>
      <c r="E19" s="706"/>
      <c r="F19" s="706"/>
      <c r="G19" s="706"/>
      <c r="H19" s="706"/>
      <c r="I19" s="706"/>
      <c r="J19" s="706"/>
      <c r="K19" s="706"/>
      <c r="L19" s="706"/>
      <c r="M19" s="706"/>
      <c r="N19" s="706"/>
      <c r="O19" s="706"/>
      <c r="P19" s="706"/>
      <c r="Q19" s="706"/>
      <c r="R19" s="706"/>
      <c r="S19" s="706"/>
      <c r="T19" s="706"/>
      <c r="U19" s="706"/>
      <c r="V19" s="193"/>
      <c r="W19" s="709">
        <v>0</v>
      </c>
      <c r="X19" s="705"/>
      <c r="Y19" s="705"/>
      <c r="Z19" s="705"/>
      <c r="AA19" s="705"/>
      <c r="AB19" s="705"/>
      <c r="AC19" s="705"/>
      <c r="AD19" s="705"/>
      <c r="AE19" s="704">
        <v>0</v>
      </c>
      <c r="AF19" s="704"/>
      <c r="AG19" s="704"/>
      <c r="AH19" s="704"/>
      <c r="AI19" s="704"/>
      <c r="AJ19" s="704"/>
      <c r="AK19" s="704"/>
      <c r="AL19" s="704"/>
      <c r="AM19" s="705">
        <v>0</v>
      </c>
      <c r="AN19" s="705"/>
      <c r="AO19" s="705"/>
      <c r="AP19" s="705"/>
      <c r="AQ19" s="705"/>
      <c r="AR19" s="705"/>
      <c r="AS19" s="705"/>
      <c r="AT19" s="705"/>
      <c r="AU19" s="705">
        <v>0</v>
      </c>
      <c r="AV19" s="705"/>
      <c r="AW19" s="705"/>
      <c r="AX19" s="705"/>
      <c r="AY19" s="705"/>
      <c r="AZ19" s="705"/>
      <c r="BA19" s="705"/>
      <c r="BB19" s="705"/>
      <c r="BC19" s="704">
        <v>430328</v>
      </c>
      <c r="BD19" s="704"/>
      <c r="BE19" s="704"/>
      <c r="BF19" s="704"/>
      <c r="BG19" s="704"/>
      <c r="BH19" s="704"/>
      <c r="BI19" s="704"/>
      <c r="BJ19" s="704"/>
    </row>
    <row r="20" spans="2:62" ht="13.5" customHeight="1">
      <c r="B20" s="185"/>
      <c r="C20" s="185"/>
      <c r="D20" s="706" t="s">
        <v>259</v>
      </c>
      <c r="E20" s="706"/>
      <c r="F20" s="706"/>
      <c r="G20" s="706"/>
      <c r="H20" s="706"/>
      <c r="I20" s="706"/>
      <c r="J20" s="706"/>
      <c r="K20" s="706"/>
      <c r="L20" s="706"/>
      <c r="M20" s="706"/>
      <c r="N20" s="706"/>
      <c r="O20" s="706"/>
      <c r="P20" s="706"/>
      <c r="Q20" s="706"/>
      <c r="R20" s="706"/>
      <c r="S20" s="706"/>
      <c r="T20" s="706"/>
      <c r="U20" s="706"/>
      <c r="V20" s="193"/>
      <c r="W20" s="707">
        <v>34818293</v>
      </c>
      <c r="X20" s="707"/>
      <c r="Y20" s="707"/>
      <c r="Z20" s="707"/>
      <c r="AA20" s="707"/>
      <c r="AB20" s="707"/>
      <c r="AC20" s="707"/>
      <c r="AD20" s="707"/>
      <c r="AE20" s="705">
        <v>29254741</v>
      </c>
      <c r="AF20" s="705"/>
      <c r="AG20" s="705"/>
      <c r="AH20" s="705"/>
      <c r="AI20" s="705"/>
      <c r="AJ20" s="705"/>
      <c r="AK20" s="705"/>
      <c r="AL20" s="705"/>
      <c r="AM20" s="705">
        <v>25809692</v>
      </c>
      <c r="AN20" s="705"/>
      <c r="AO20" s="705"/>
      <c r="AP20" s="705"/>
      <c r="AQ20" s="705"/>
      <c r="AR20" s="705"/>
      <c r="AS20" s="705"/>
      <c r="AT20" s="705"/>
      <c r="AU20" s="705">
        <v>33955490</v>
      </c>
      <c r="AV20" s="705"/>
      <c r="AW20" s="705"/>
      <c r="AX20" s="705"/>
      <c r="AY20" s="705"/>
      <c r="AZ20" s="705"/>
      <c r="BA20" s="705"/>
      <c r="BB20" s="705"/>
      <c r="BC20" s="704">
        <v>31625510</v>
      </c>
      <c r="BD20" s="704"/>
      <c r="BE20" s="704"/>
      <c r="BF20" s="704"/>
      <c r="BG20" s="704"/>
      <c r="BH20" s="704"/>
      <c r="BI20" s="704"/>
      <c r="BJ20" s="704"/>
    </row>
    <row r="21" spans="2:62" ht="13.5" customHeight="1">
      <c r="B21" s="185"/>
      <c r="C21" s="185"/>
      <c r="D21" s="706" t="s">
        <v>258</v>
      </c>
      <c r="E21" s="706"/>
      <c r="F21" s="706"/>
      <c r="G21" s="706"/>
      <c r="H21" s="706"/>
      <c r="I21" s="706"/>
      <c r="J21" s="706"/>
      <c r="K21" s="706"/>
      <c r="L21" s="706"/>
      <c r="M21" s="706"/>
      <c r="N21" s="706"/>
      <c r="O21" s="706"/>
      <c r="P21" s="706"/>
      <c r="Q21" s="706"/>
      <c r="R21" s="706"/>
      <c r="S21" s="706"/>
      <c r="T21" s="706"/>
      <c r="U21" s="706"/>
      <c r="V21" s="193"/>
      <c r="W21" s="707">
        <v>142270</v>
      </c>
      <c r="X21" s="707"/>
      <c r="Y21" s="707"/>
      <c r="Z21" s="707"/>
      <c r="AA21" s="707"/>
      <c r="AB21" s="707"/>
      <c r="AC21" s="707"/>
      <c r="AD21" s="707"/>
      <c r="AE21" s="705">
        <v>106963</v>
      </c>
      <c r="AF21" s="705"/>
      <c r="AG21" s="705"/>
      <c r="AH21" s="705"/>
      <c r="AI21" s="705"/>
      <c r="AJ21" s="705"/>
      <c r="AK21" s="705"/>
      <c r="AL21" s="705"/>
      <c r="AM21" s="705">
        <v>106748</v>
      </c>
      <c r="AN21" s="705"/>
      <c r="AO21" s="705"/>
      <c r="AP21" s="705"/>
      <c r="AQ21" s="705"/>
      <c r="AR21" s="705"/>
      <c r="AS21" s="705"/>
      <c r="AT21" s="705"/>
      <c r="AU21" s="705">
        <v>104307</v>
      </c>
      <c r="AV21" s="705"/>
      <c r="AW21" s="705"/>
      <c r="AX21" s="705"/>
      <c r="AY21" s="705"/>
      <c r="AZ21" s="705"/>
      <c r="BA21" s="705"/>
      <c r="BB21" s="705"/>
      <c r="BC21" s="704">
        <v>93963</v>
      </c>
      <c r="BD21" s="704"/>
      <c r="BE21" s="704"/>
      <c r="BF21" s="704"/>
      <c r="BG21" s="704"/>
      <c r="BH21" s="704"/>
      <c r="BI21" s="704"/>
      <c r="BJ21" s="704"/>
    </row>
    <row r="22" spans="2:62" ht="13.5" customHeight="1">
      <c r="B22" s="185"/>
      <c r="C22" s="185"/>
      <c r="D22" s="706" t="s">
        <v>257</v>
      </c>
      <c r="E22" s="706"/>
      <c r="F22" s="706"/>
      <c r="G22" s="706"/>
      <c r="H22" s="706"/>
      <c r="I22" s="706"/>
      <c r="J22" s="706"/>
      <c r="K22" s="706"/>
      <c r="L22" s="706"/>
      <c r="M22" s="706"/>
      <c r="N22" s="706"/>
      <c r="O22" s="706"/>
      <c r="P22" s="706"/>
      <c r="Q22" s="706"/>
      <c r="R22" s="706"/>
      <c r="S22" s="706"/>
      <c r="T22" s="706"/>
      <c r="U22" s="706"/>
      <c r="V22" s="193"/>
      <c r="W22" s="707">
        <v>33110568</v>
      </c>
      <c r="X22" s="707"/>
      <c r="Y22" s="707"/>
      <c r="Z22" s="707"/>
      <c r="AA22" s="707"/>
      <c r="AB22" s="707"/>
      <c r="AC22" s="707"/>
      <c r="AD22" s="707"/>
      <c r="AE22" s="705">
        <v>31436697</v>
      </c>
      <c r="AF22" s="705"/>
      <c r="AG22" s="705"/>
      <c r="AH22" s="705"/>
      <c r="AI22" s="705"/>
      <c r="AJ22" s="705"/>
      <c r="AK22" s="705"/>
      <c r="AL22" s="705"/>
      <c r="AM22" s="705">
        <v>30781734</v>
      </c>
      <c r="AN22" s="705"/>
      <c r="AO22" s="705"/>
      <c r="AP22" s="705"/>
      <c r="AQ22" s="705"/>
      <c r="AR22" s="705"/>
      <c r="AS22" s="705"/>
      <c r="AT22" s="705"/>
      <c r="AU22" s="705">
        <v>30516523</v>
      </c>
      <c r="AV22" s="705"/>
      <c r="AW22" s="705"/>
      <c r="AX22" s="705"/>
      <c r="AY22" s="705"/>
      <c r="AZ22" s="705"/>
      <c r="BA22" s="705"/>
      <c r="BB22" s="705"/>
      <c r="BC22" s="704">
        <v>30861306</v>
      </c>
      <c r="BD22" s="704"/>
      <c r="BE22" s="704"/>
      <c r="BF22" s="704"/>
      <c r="BG22" s="704"/>
      <c r="BH22" s="704"/>
      <c r="BI22" s="704"/>
      <c r="BJ22" s="704"/>
    </row>
    <row r="23" spans="2:62" ht="6.75" customHeight="1">
      <c r="B23" s="185"/>
      <c r="C23" s="185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2"/>
      <c r="W23" s="213"/>
      <c r="X23" s="195"/>
      <c r="Y23" s="195"/>
      <c r="Z23" s="195"/>
      <c r="AA23" s="195"/>
      <c r="AB23" s="195"/>
      <c r="AC23" s="195"/>
      <c r="AD23" s="195"/>
      <c r="AE23" s="194"/>
      <c r="AF23" s="194"/>
      <c r="AG23" s="194"/>
      <c r="AH23" s="194"/>
      <c r="AI23" s="194"/>
      <c r="AJ23" s="194"/>
      <c r="AK23" s="194"/>
      <c r="AL23" s="194"/>
      <c r="AM23" s="284"/>
      <c r="AN23" s="284"/>
      <c r="AO23" s="284"/>
      <c r="AP23" s="284"/>
      <c r="AQ23" s="284"/>
      <c r="AR23" s="284"/>
      <c r="AS23" s="284"/>
      <c r="AT23" s="284"/>
      <c r="AU23" s="195"/>
      <c r="AV23" s="195"/>
      <c r="AW23" s="195"/>
      <c r="AX23" s="195"/>
      <c r="AY23" s="195"/>
      <c r="AZ23" s="195"/>
      <c r="BA23" s="195"/>
      <c r="BB23" s="195"/>
      <c r="BC23" s="194"/>
      <c r="BD23" s="194"/>
      <c r="BE23" s="194"/>
      <c r="BF23" s="194"/>
      <c r="BG23" s="194"/>
      <c r="BH23" s="194"/>
      <c r="BI23" s="194"/>
      <c r="BJ23" s="194"/>
    </row>
    <row r="24" spans="2:62" ht="13.5" customHeight="1">
      <c r="B24" s="212"/>
      <c r="C24" s="212"/>
      <c r="D24" s="719" t="s">
        <v>256</v>
      </c>
      <c r="E24" s="719"/>
      <c r="F24" s="719"/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19"/>
      <c r="S24" s="719"/>
      <c r="T24" s="719"/>
      <c r="U24" s="719"/>
      <c r="V24" s="193"/>
      <c r="W24" s="707">
        <v>529895</v>
      </c>
      <c r="X24" s="707"/>
      <c r="Y24" s="707"/>
      <c r="Z24" s="707"/>
      <c r="AA24" s="707"/>
      <c r="AB24" s="707"/>
      <c r="AC24" s="707"/>
      <c r="AD24" s="707"/>
      <c r="AE24" s="705">
        <v>443482</v>
      </c>
      <c r="AF24" s="705"/>
      <c r="AG24" s="705"/>
      <c r="AH24" s="705"/>
      <c r="AI24" s="705"/>
      <c r="AJ24" s="705"/>
      <c r="AK24" s="705"/>
      <c r="AL24" s="705"/>
      <c r="AM24" s="705">
        <v>508427</v>
      </c>
      <c r="AN24" s="705"/>
      <c r="AO24" s="705"/>
      <c r="AP24" s="705"/>
      <c r="AQ24" s="705"/>
      <c r="AR24" s="705"/>
      <c r="AS24" s="705"/>
      <c r="AT24" s="705"/>
      <c r="AU24" s="705">
        <v>431112</v>
      </c>
      <c r="AV24" s="705"/>
      <c r="AW24" s="705"/>
      <c r="AX24" s="705"/>
      <c r="AY24" s="705"/>
      <c r="AZ24" s="705"/>
      <c r="BA24" s="705"/>
      <c r="BB24" s="705"/>
      <c r="BC24" s="704">
        <v>390101</v>
      </c>
      <c r="BD24" s="704"/>
      <c r="BE24" s="704"/>
      <c r="BF24" s="704"/>
      <c r="BG24" s="704"/>
      <c r="BH24" s="704"/>
      <c r="BI24" s="704"/>
      <c r="BJ24" s="704"/>
    </row>
    <row r="25" spans="2:62" ht="6.75" customHeight="1">
      <c r="B25" s="211"/>
      <c r="C25" s="211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09"/>
      <c r="W25" s="208"/>
      <c r="X25" s="208"/>
      <c r="Y25" s="208"/>
      <c r="Z25" s="208"/>
      <c r="AA25" s="208"/>
      <c r="AB25" s="208"/>
      <c r="AC25" s="208"/>
      <c r="AD25" s="208"/>
      <c r="AE25" s="207"/>
      <c r="AF25" s="207"/>
      <c r="AG25" s="207"/>
      <c r="AH25" s="207"/>
      <c r="AI25" s="207"/>
      <c r="AJ25" s="207"/>
      <c r="AK25" s="207"/>
      <c r="AL25" s="207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7"/>
      <c r="BD25" s="207"/>
      <c r="BE25" s="207"/>
      <c r="BF25" s="207"/>
      <c r="BG25" s="207"/>
      <c r="BH25" s="207"/>
      <c r="BI25" s="207"/>
      <c r="BJ25" s="207"/>
    </row>
    <row r="26" spans="2:62">
      <c r="B26" s="185"/>
      <c r="C26" s="576" t="s">
        <v>19</v>
      </c>
      <c r="D26" s="576"/>
      <c r="E26" s="203" t="s">
        <v>236</v>
      </c>
      <c r="F26" s="596">
        <v>-1</v>
      </c>
      <c r="G26" s="596"/>
      <c r="H26" s="205" t="s">
        <v>255</v>
      </c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</row>
    <row r="27" spans="2:62">
      <c r="B27" s="185"/>
      <c r="C27" s="206"/>
      <c r="D27" s="206"/>
      <c r="E27" s="203"/>
      <c r="F27" s="596">
        <v>-2</v>
      </c>
      <c r="G27" s="596"/>
      <c r="H27" s="205" t="s">
        <v>254</v>
      </c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</row>
    <row r="28" spans="2:62">
      <c r="B28" s="716" t="s">
        <v>1</v>
      </c>
      <c r="C28" s="716"/>
      <c r="D28" s="716"/>
      <c r="E28" s="203" t="s">
        <v>236</v>
      </c>
      <c r="F28" s="202" t="s">
        <v>253</v>
      </c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</row>
    <row r="29" spans="2:62">
      <c r="B29" s="204"/>
      <c r="C29" s="204"/>
      <c r="D29" s="204"/>
      <c r="E29" s="203"/>
      <c r="F29" s="202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</row>
    <row r="30" spans="2:62" ht="12.95" customHeight="1">
      <c r="B30" s="601" t="s">
        <v>688</v>
      </c>
      <c r="C30" s="601"/>
      <c r="D30" s="601"/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S30" s="601"/>
      <c r="T30" s="601"/>
      <c r="U30" s="601"/>
      <c r="V30" s="601"/>
      <c r="W30" s="601"/>
      <c r="X30" s="601"/>
      <c r="Y30" s="601"/>
      <c r="Z30" s="601"/>
      <c r="AA30" s="601"/>
      <c r="AB30" s="601"/>
      <c r="AC30" s="601"/>
      <c r="AD30" s="601"/>
      <c r="AE30" s="601"/>
      <c r="AF30" s="601"/>
      <c r="AG30" s="601"/>
      <c r="AH30" s="601"/>
      <c r="AI30" s="601"/>
      <c r="AJ30" s="601"/>
      <c r="AK30" s="601"/>
      <c r="AL30" s="601"/>
      <c r="AM30" s="601"/>
      <c r="AN30" s="601"/>
      <c r="AO30" s="601"/>
      <c r="AP30" s="601"/>
      <c r="AQ30" s="601"/>
      <c r="AR30" s="601"/>
      <c r="AS30" s="601"/>
      <c r="AT30" s="601"/>
      <c r="AU30" s="601"/>
      <c r="AV30" s="601"/>
      <c r="AW30" s="601"/>
      <c r="AX30" s="601"/>
      <c r="AY30" s="601"/>
      <c r="AZ30" s="601"/>
      <c r="BA30" s="601"/>
      <c r="BB30" s="601"/>
      <c r="BC30" s="601"/>
      <c r="BD30" s="601"/>
      <c r="BE30" s="601"/>
      <c r="BF30" s="601"/>
      <c r="BG30" s="601"/>
      <c r="BH30" s="601"/>
      <c r="BI30" s="601"/>
      <c r="BJ30" s="601"/>
    </row>
    <row r="31" spans="2:62"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201"/>
    </row>
    <row r="32" spans="2:62" ht="18" customHeight="1">
      <c r="B32" s="587" t="s">
        <v>214</v>
      </c>
      <c r="C32" s="588"/>
      <c r="D32" s="588"/>
      <c r="E32" s="588"/>
      <c r="F32" s="588"/>
      <c r="G32" s="588"/>
      <c r="H32" s="588"/>
      <c r="I32" s="588"/>
      <c r="J32" s="588"/>
      <c r="K32" s="588"/>
      <c r="L32" s="588"/>
      <c r="M32" s="588"/>
      <c r="N32" s="588"/>
      <c r="O32" s="588"/>
      <c r="P32" s="588"/>
      <c r="Q32" s="588"/>
      <c r="R32" s="588"/>
      <c r="S32" s="588"/>
      <c r="T32" s="588"/>
      <c r="U32" s="588"/>
      <c r="V32" s="588"/>
      <c r="W32" s="602" t="s">
        <v>269</v>
      </c>
      <c r="X32" s="711"/>
      <c r="Y32" s="711"/>
      <c r="Z32" s="711"/>
      <c r="AA32" s="711"/>
      <c r="AB32" s="711"/>
      <c r="AC32" s="711"/>
      <c r="AD32" s="711"/>
      <c r="AE32" s="602" t="s">
        <v>268</v>
      </c>
      <c r="AF32" s="717"/>
      <c r="AG32" s="717"/>
      <c r="AH32" s="717"/>
      <c r="AI32" s="717"/>
      <c r="AJ32" s="717"/>
      <c r="AK32" s="717"/>
      <c r="AL32" s="717"/>
      <c r="AM32" s="602" t="s">
        <v>267</v>
      </c>
      <c r="AN32" s="711"/>
      <c r="AO32" s="711"/>
      <c r="AP32" s="711"/>
      <c r="AQ32" s="711"/>
      <c r="AR32" s="711"/>
      <c r="AS32" s="711"/>
      <c r="AT32" s="711"/>
      <c r="AU32" s="602" t="s">
        <v>266</v>
      </c>
      <c r="AV32" s="711"/>
      <c r="AW32" s="711"/>
      <c r="AX32" s="711"/>
      <c r="AY32" s="711"/>
      <c r="AZ32" s="711"/>
      <c r="BA32" s="711"/>
      <c r="BB32" s="711"/>
      <c r="BC32" s="603" t="s">
        <v>235</v>
      </c>
      <c r="BD32" s="711"/>
      <c r="BE32" s="711"/>
      <c r="BF32" s="711"/>
      <c r="BG32" s="711"/>
      <c r="BH32" s="711"/>
      <c r="BI32" s="711"/>
      <c r="BJ32" s="721"/>
    </row>
    <row r="33" spans="2:62" ht="18" customHeight="1">
      <c r="B33" s="589"/>
      <c r="C33" s="590"/>
      <c r="D33" s="590"/>
      <c r="E33" s="590"/>
      <c r="F33" s="590"/>
      <c r="G33" s="590"/>
      <c r="H33" s="590"/>
      <c r="I33" s="590"/>
      <c r="J33" s="590"/>
      <c r="K33" s="590"/>
      <c r="L33" s="590"/>
      <c r="M33" s="590"/>
      <c r="N33" s="590"/>
      <c r="O33" s="590"/>
      <c r="P33" s="590"/>
      <c r="Q33" s="590"/>
      <c r="R33" s="590"/>
      <c r="S33" s="590"/>
      <c r="T33" s="590"/>
      <c r="U33" s="590"/>
      <c r="V33" s="590"/>
      <c r="W33" s="712"/>
      <c r="X33" s="712"/>
      <c r="Y33" s="712"/>
      <c r="Z33" s="712"/>
      <c r="AA33" s="712"/>
      <c r="AB33" s="712"/>
      <c r="AC33" s="712"/>
      <c r="AD33" s="712"/>
      <c r="AE33" s="718"/>
      <c r="AF33" s="718"/>
      <c r="AG33" s="718"/>
      <c r="AH33" s="718"/>
      <c r="AI33" s="718"/>
      <c r="AJ33" s="718"/>
      <c r="AK33" s="718"/>
      <c r="AL33" s="718"/>
      <c r="AM33" s="712"/>
      <c r="AN33" s="712"/>
      <c r="AO33" s="712"/>
      <c r="AP33" s="712"/>
      <c r="AQ33" s="712"/>
      <c r="AR33" s="712"/>
      <c r="AS33" s="712"/>
      <c r="AT33" s="712"/>
      <c r="AU33" s="712"/>
      <c r="AV33" s="712"/>
      <c r="AW33" s="712"/>
      <c r="AX33" s="712"/>
      <c r="AY33" s="712"/>
      <c r="AZ33" s="712"/>
      <c r="BA33" s="712"/>
      <c r="BB33" s="712"/>
      <c r="BC33" s="712"/>
      <c r="BD33" s="712"/>
      <c r="BE33" s="712"/>
      <c r="BF33" s="712"/>
      <c r="BG33" s="712"/>
      <c r="BH33" s="712"/>
      <c r="BI33" s="712"/>
      <c r="BJ33" s="722"/>
    </row>
    <row r="34" spans="2:62"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200"/>
      <c r="W34" s="185"/>
      <c r="X34" s="185"/>
      <c r="Y34" s="185"/>
      <c r="Z34" s="185"/>
      <c r="AA34" s="185"/>
      <c r="AB34" s="710" t="s">
        <v>37</v>
      </c>
      <c r="AC34" s="710"/>
      <c r="AD34" s="710"/>
      <c r="AE34" s="185"/>
      <c r="AF34" s="185"/>
      <c r="AG34" s="185"/>
      <c r="AH34" s="185"/>
      <c r="AI34" s="185"/>
      <c r="AJ34" s="710" t="s">
        <v>37</v>
      </c>
      <c r="AK34" s="710"/>
      <c r="AL34" s="710"/>
      <c r="AM34" s="185"/>
      <c r="AN34" s="185"/>
      <c r="AO34" s="185"/>
      <c r="AP34" s="185"/>
      <c r="AQ34" s="185"/>
      <c r="AR34" s="710" t="s">
        <v>37</v>
      </c>
      <c r="AS34" s="710"/>
      <c r="AT34" s="710"/>
      <c r="AU34" s="199"/>
      <c r="AV34" s="199"/>
      <c r="AW34" s="199"/>
      <c r="AX34" s="199"/>
      <c r="AY34" s="199"/>
      <c r="AZ34" s="710" t="s">
        <v>37</v>
      </c>
      <c r="BA34" s="710"/>
      <c r="BB34" s="710"/>
      <c r="BC34" s="185"/>
      <c r="BD34" s="185"/>
      <c r="BE34" s="185"/>
      <c r="BF34" s="185"/>
      <c r="BG34" s="185"/>
      <c r="BH34" s="710" t="s">
        <v>37</v>
      </c>
      <c r="BI34" s="710"/>
      <c r="BJ34" s="710"/>
    </row>
    <row r="35" spans="2:62" ht="6.75" customHeight="1"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93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</row>
    <row r="36" spans="2:62" ht="13.5" customHeight="1">
      <c r="B36" s="185"/>
      <c r="C36" s="719" t="s">
        <v>145</v>
      </c>
      <c r="D36" s="706"/>
      <c r="E36" s="706"/>
      <c r="F36" s="706"/>
      <c r="G36" s="706"/>
      <c r="H36" s="706"/>
      <c r="I36" s="706"/>
      <c r="J36" s="706"/>
      <c r="K36" s="706"/>
      <c r="L36" s="706"/>
      <c r="M36" s="706"/>
      <c r="N36" s="706"/>
      <c r="O36" s="706"/>
      <c r="P36" s="706"/>
      <c r="Q36" s="706"/>
      <c r="R36" s="706"/>
      <c r="S36" s="706"/>
      <c r="T36" s="706"/>
      <c r="U36" s="706"/>
      <c r="V36" s="193"/>
      <c r="W36" s="707">
        <v>142489295</v>
      </c>
      <c r="X36" s="707"/>
      <c r="Y36" s="707"/>
      <c r="Z36" s="707"/>
      <c r="AA36" s="707"/>
      <c r="AB36" s="707"/>
      <c r="AC36" s="707"/>
      <c r="AD36" s="707"/>
      <c r="AE36" s="705">
        <v>131341582</v>
      </c>
      <c r="AF36" s="708"/>
      <c r="AG36" s="708"/>
      <c r="AH36" s="708"/>
      <c r="AI36" s="708"/>
      <c r="AJ36" s="708"/>
      <c r="AK36" s="708"/>
      <c r="AL36" s="708"/>
      <c r="AM36" s="705">
        <v>129617915</v>
      </c>
      <c r="AN36" s="705"/>
      <c r="AO36" s="705"/>
      <c r="AP36" s="705"/>
      <c r="AQ36" s="705"/>
      <c r="AR36" s="705"/>
      <c r="AS36" s="705"/>
      <c r="AT36" s="705"/>
      <c r="AU36" s="705">
        <v>136207856</v>
      </c>
      <c r="AV36" s="705"/>
      <c r="AW36" s="705"/>
      <c r="AX36" s="705"/>
      <c r="AY36" s="705"/>
      <c r="AZ36" s="705"/>
      <c r="BA36" s="705"/>
      <c r="BB36" s="705"/>
      <c r="BC36" s="704">
        <v>137822974</v>
      </c>
      <c r="BD36" s="704"/>
      <c r="BE36" s="704"/>
      <c r="BF36" s="704"/>
      <c r="BG36" s="704"/>
      <c r="BH36" s="704"/>
      <c r="BI36" s="704"/>
      <c r="BJ36" s="704"/>
    </row>
    <row r="37" spans="2:62" ht="6.75" customHeight="1">
      <c r="B37" s="185"/>
      <c r="C37" s="198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3"/>
      <c r="W37" s="196"/>
      <c r="X37" s="196"/>
      <c r="Y37" s="196"/>
      <c r="Z37" s="196"/>
      <c r="AA37" s="196"/>
      <c r="AB37" s="196"/>
      <c r="AC37" s="196"/>
      <c r="AD37" s="196"/>
      <c r="AE37" s="185"/>
      <c r="AF37" s="185"/>
      <c r="AG37" s="185"/>
      <c r="AH37" s="185"/>
      <c r="AI37" s="185"/>
      <c r="AJ37" s="185"/>
      <c r="AK37" s="185"/>
      <c r="AL37" s="185"/>
      <c r="AM37" s="300"/>
      <c r="AN37" s="300"/>
      <c r="AO37" s="300"/>
      <c r="AP37" s="300"/>
      <c r="AQ37" s="300"/>
      <c r="AR37" s="300"/>
      <c r="AS37" s="300"/>
      <c r="AT37" s="300"/>
      <c r="AU37" s="195"/>
      <c r="AV37" s="195"/>
      <c r="AW37" s="195"/>
      <c r="AX37" s="195"/>
      <c r="AY37" s="195"/>
      <c r="AZ37" s="195"/>
      <c r="BA37" s="195"/>
      <c r="BB37" s="195"/>
      <c r="BC37" s="194"/>
      <c r="BD37" s="194"/>
      <c r="BE37" s="194"/>
      <c r="BF37" s="194"/>
      <c r="BG37" s="194"/>
      <c r="BH37" s="194"/>
      <c r="BI37" s="194"/>
      <c r="BJ37" s="194"/>
    </row>
    <row r="38" spans="2:62" ht="13.5" customHeight="1">
      <c r="B38" s="185"/>
      <c r="C38" s="185"/>
      <c r="D38" s="706" t="s">
        <v>265</v>
      </c>
      <c r="E38" s="706"/>
      <c r="F38" s="706"/>
      <c r="G38" s="706"/>
      <c r="H38" s="706"/>
      <c r="I38" s="706"/>
      <c r="J38" s="706"/>
      <c r="K38" s="706"/>
      <c r="L38" s="706"/>
      <c r="M38" s="706"/>
      <c r="N38" s="706"/>
      <c r="O38" s="706"/>
      <c r="P38" s="706"/>
      <c r="Q38" s="706"/>
      <c r="R38" s="706"/>
      <c r="S38" s="706"/>
      <c r="T38" s="706"/>
      <c r="U38" s="706"/>
      <c r="V38" s="193"/>
      <c r="W38" s="707">
        <v>32513892</v>
      </c>
      <c r="X38" s="707"/>
      <c r="Y38" s="707"/>
      <c r="Z38" s="707"/>
      <c r="AA38" s="707"/>
      <c r="AB38" s="707"/>
      <c r="AC38" s="707"/>
      <c r="AD38" s="707"/>
      <c r="AE38" s="705">
        <v>29312867</v>
      </c>
      <c r="AF38" s="708"/>
      <c r="AG38" s="708"/>
      <c r="AH38" s="708"/>
      <c r="AI38" s="708"/>
      <c r="AJ38" s="708"/>
      <c r="AK38" s="708"/>
      <c r="AL38" s="708"/>
      <c r="AM38" s="705">
        <v>29252875</v>
      </c>
      <c r="AN38" s="705"/>
      <c r="AO38" s="705"/>
      <c r="AP38" s="705"/>
      <c r="AQ38" s="705"/>
      <c r="AR38" s="705"/>
      <c r="AS38" s="705"/>
      <c r="AT38" s="705"/>
      <c r="AU38" s="705">
        <v>29100543</v>
      </c>
      <c r="AV38" s="705"/>
      <c r="AW38" s="705"/>
      <c r="AX38" s="705"/>
      <c r="AY38" s="705"/>
      <c r="AZ38" s="705"/>
      <c r="BA38" s="705"/>
      <c r="BB38" s="705"/>
      <c r="BC38" s="704">
        <v>25336306</v>
      </c>
      <c r="BD38" s="704"/>
      <c r="BE38" s="704"/>
      <c r="BF38" s="704"/>
      <c r="BG38" s="704"/>
      <c r="BH38" s="704"/>
      <c r="BI38" s="704"/>
      <c r="BJ38" s="704"/>
    </row>
    <row r="39" spans="2:62" ht="13.5" customHeight="1">
      <c r="B39" s="185"/>
      <c r="C39" s="185"/>
      <c r="D39" s="706" t="s">
        <v>264</v>
      </c>
      <c r="E39" s="706"/>
      <c r="F39" s="706"/>
      <c r="G39" s="706"/>
      <c r="H39" s="706"/>
      <c r="I39" s="706"/>
      <c r="J39" s="706"/>
      <c r="K39" s="706"/>
      <c r="L39" s="706"/>
      <c r="M39" s="706"/>
      <c r="N39" s="706"/>
      <c r="O39" s="706"/>
      <c r="P39" s="706"/>
      <c r="Q39" s="706"/>
      <c r="R39" s="706"/>
      <c r="S39" s="706"/>
      <c r="T39" s="706"/>
      <c r="U39" s="706"/>
      <c r="V39" s="193"/>
      <c r="W39" s="709">
        <v>0</v>
      </c>
      <c r="X39" s="705"/>
      <c r="Y39" s="705"/>
      <c r="Z39" s="705"/>
      <c r="AA39" s="705"/>
      <c r="AB39" s="705"/>
      <c r="AC39" s="705"/>
      <c r="AD39" s="705"/>
      <c r="AE39" s="705">
        <v>0</v>
      </c>
      <c r="AF39" s="705"/>
      <c r="AG39" s="705"/>
      <c r="AH39" s="705"/>
      <c r="AI39" s="705"/>
      <c r="AJ39" s="705"/>
      <c r="AK39" s="705"/>
      <c r="AL39" s="705"/>
      <c r="AM39" s="705">
        <v>0</v>
      </c>
      <c r="AN39" s="705"/>
      <c r="AO39" s="705"/>
      <c r="AP39" s="705"/>
      <c r="AQ39" s="705"/>
      <c r="AR39" s="705"/>
      <c r="AS39" s="705"/>
      <c r="AT39" s="705"/>
      <c r="AU39" s="705">
        <v>0</v>
      </c>
      <c r="AV39" s="705"/>
      <c r="AW39" s="705"/>
      <c r="AX39" s="705"/>
      <c r="AY39" s="705"/>
      <c r="AZ39" s="705"/>
      <c r="BA39" s="705"/>
      <c r="BB39" s="705"/>
      <c r="BC39" s="704">
        <v>4429340</v>
      </c>
      <c r="BD39" s="704"/>
      <c r="BE39" s="704"/>
      <c r="BF39" s="704"/>
      <c r="BG39" s="704"/>
      <c r="BH39" s="704"/>
      <c r="BI39" s="704"/>
      <c r="BJ39" s="704"/>
    </row>
    <row r="40" spans="2:62" ht="13.5" customHeight="1">
      <c r="B40" s="185"/>
      <c r="C40" s="185"/>
      <c r="D40" s="706" t="s">
        <v>263</v>
      </c>
      <c r="E40" s="706"/>
      <c r="F40" s="706"/>
      <c r="G40" s="706"/>
      <c r="H40" s="706"/>
      <c r="I40" s="706"/>
      <c r="J40" s="706"/>
      <c r="K40" s="706"/>
      <c r="L40" s="706"/>
      <c r="M40" s="706"/>
      <c r="N40" s="706"/>
      <c r="O40" s="706"/>
      <c r="P40" s="706"/>
      <c r="Q40" s="706"/>
      <c r="R40" s="706"/>
      <c r="S40" s="706"/>
      <c r="T40" s="706"/>
      <c r="U40" s="706"/>
      <c r="V40" s="193"/>
      <c r="W40" s="707">
        <v>32063951</v>
      </c>
      <c r="X40" s="707"/>
      <c r="Y40" s="707"/>
      <c r="Z40" s="707"/>
      <c r="AA40" s="707"/>
      <c r="AB40" s="707"/>
      <c r="AC40" s="707"/>
      <c r="AD40" s="707"/>
      <c r="AE40" s="705">
        <v>28134515</v>
      </c>
      <c r="AF40" s="705"/>
      <c r="AG40" s="705"/>
      <c r="AH40" s="705"/>
      <c r="AI40" s="705"/>
      <c r="AJ40" s="705"/>
      <c r="AK40" s="705"/>
      <c r="AL40" s="705"/>
      <c r="AM40" s="705">
        <v>28415151</v>
      </c>
      <c r="AN40" s="705"/>
      <c r="AO40" s="705"/>
      <c r="AP40" s="705"/>
      <c r="AQ40" s="705"/>
      <c r="AR40" s="705"/>
      <c r="AS40" s="705"/>
      <c r="AT40" s="705"/>
      <c r="AU40" s="705">
        <v>27536821</v>
      </c>
      <c r="AV40" s="705"/>
      <c r="AW40" s="705"/>
      <c r="AX40" s="705"/>
      <c r="AY40" s="705"/>
      <c r="AZ40" s="705"/>
      <c r="BA40" s="705"/>
      <c r="BB40" s="705"/>
      <c r="BC40" s="704">
        <v>28075230</v>
      </c>
      <c r="BD40" s="704"/>
      <c r="BE40" s="704"/>
      <c r="BF40" s="704"/>
      <c r="BG40" s="704"/>
      <c r="BH40" s="704"/>
      <c r="BI40" s="704"/>
      <c r="BJ40" s="704"/>
    </row>
    <row r="41" spans="2:62" ht="13.5" customHeight="1">
      <c r="B41" s="185"/>
      <c r="C41" s="185"/>
      <c r="D41" s="706" t="s">
        <v>262</v>
      </c>
      <c r="E41" s="706"/>
      <c r="F41" s="706"/>
      <c r="G41" s="706"/>
      <c r="H41" s="706"/>
      <c r="I41" s="706"/>
      <c r="J41" s="706"/>
      <c r="K41" s="706"/>
      <c r="L41" s="706"/>
      <c r="M41" s="706"/>
      <c r="N41" s="706"/>
      <c r="O41" s="706"/>
      <c r="P41" s="706"/>
      <c r="Q41" s="706"/>
      <c r="R41" s="706"/>
      <c r="S41" s="706"/>
      <c r="T41" s="706"/>
      <c r="U41" s="706"/>
      <c r="V41" s="193"/>
      <c r="W41" s="709">
        <v>0</v>
      </c>
      <c r="X41" s="705"/>
      <c r="Y41" s="705"/>
      <c r="Z41" s="705"/>
      <c r="AA41" s="705"/>
      <c r="AB41" s="705"/>
      <c r="AC41" s="705"/>
      <c r="AD41" s="705"/>
      <c r="AE41" s="705">
        <v>0</v>
      </c>
      <c r="AF41" s="705"/>
      <c r="AG41" s="705"/>
      <c r="AH41" s="705"/>
      <c r="AI41" s="705"/>
      <c r="AJ41" s="705"/>
      <c r="AK41" s="705"/>
      <c r="AL41" s="705"/>
      <c r="AM41" s="705">
        <v>0</v>
      </c>
      <c r="AN41" s="705"/>
      <c r="AO41" s="705"/>
      <c r="AP41" s="705"/>
      <c r="AQ41" s="705"/>
      <c r="AR41" s="705"/>
      <c r="AS41" s="705"/>
      <c r="AT41" s="705"/>
      <c r="AU41" s="705">
        <v>0</v>
      </c>
      <c r="AV41" s="705"/>
      <c r="AW41" s="705"/>
      <c r="AX41" s="705"/>
      <c r="AY41" s="705"/>
      <c r="AZ41" s="705"/>
      <c r="BA41" s="705"/>
      <c r="BB41" s="705"/>
      <c r="BC41" s="704">
        <v>485</v>
      </c>
      <c r="BD41" s="704"/>
      <c r="BE41" s="704"/>
      <c r="BF41" s="704"/>
      <c r="BG41" s="704"/>
      <c r="BH41" s="704"/>
      <c r="BI41" s="704"/>
      <c r="BJ41" s="704"/>
    </row>
    <row r="42" spans="2:62" ht="13.5" customHeight="1">
      <c r="B42" s="185"/>
      <c r="C42" s="185"/>
      <c r="D42" s="706" t="s">
        <v>261</v>
      </c>
      <c r="E42" s="706"/>
      <c r="F42" s="706"/>
      <c r="G42" s="706"/>
      <c r="H42" s="706"/>
      <c r="I42" s="706"/>
      <c r="J42" s="706"/>
      <c r="K42" s="706"/>
      <c r="L42" s="706"/>
      <c r="M42" s="706"/>
      <c r="N42" s="706"/>
      <c r="O42" s="706"/>
      <c r="P42" s="706"/>
      <c r="Q42" s="706"/>
      <c r="R42" s="706"/>
      <c r="S42" s="706"/>
      <c r="T42" s="706"/>
      <c r="U42" s="706"/>
      <c r="V42" s="193"/>
      <c r="W42" s="707">
        <v>19307089</v>
      </c>
      <c r="X42" s="707"/>
      <c r="Y42" s="707"/>
      <c r="Z42" s="707"/>
      <c r="AA42" s="707"/>
      <c r="AB42" s="707"/>
      <c r="AC42" s="707"/>
      <c r="AD42" s="707"/>
      <c r="AE42" s="705">
        <v>20716234</v>
      </c>
      <c r="AF42" s="705"/>
      <c r="AG42" s="705"/>
      <c r="AH42" s="705"/>
      <c r="AI42" s="705"/>
      <c r="AJ42" s="705"/>
      <c r="AK42" s="705"/>
      <c r="AL42" s="705"/>
      <c r="AM42" s="705">
        <v>21449505</v>
      </c>
      <c r="AN42" s="705"/>
      <c r="AO42" s="705"/>
      <c r="AP42" s="705"/>
      <c r="AQ42" s="705"/>
      <c r="AR42" s="705"/>
      <c r="AS42" s="705"/>
      <c r="AT42" s="705"/>
      <c r="AU42" s="705">
        <v>21343124</v>
      </c>
      <c r="AV42" s="705"/>
      <c r="AW42" s="705"/>
      <c r="AX42" s="705"/>
      <c r="AY42" s="705"/>
      <c r="AZ42" s="705"/>
      <c r="BA42" s="705"/>
      <c r="BB42" s="705"/>
      <c r="BC42" s="704">
        <v>22477595</v>
      </c>
      <c r="BD42" s="704"/>
      <c r="BE42" s="704"/>
      <c r="BF42" s="704"/>
      <c r="BG42" s="704"/>
      <c r="BH42" s="704"/>
      <c r="BI42" s="704"/>
      <c r="BJ42" s="704"/>
    </row>
    <row r="43" spans="2:62" ht="13.5" customHeight="1">
      <c r="D43" s="613" t="s">
        <v>260</v>
      </c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85"/>
      <c r="W43" s="709">
        <v>0</v>
      </c>
      <c r="X43" s="705"/>
      <c r="Y43" s="705"/>
      <c r="Z43" s="705"/>
      <c r="AA43" s="705"/>
      <c r="AB43" s="705"/>
      <c r="AC43" s="705"/>
      <c r="AD43" s="705"/>
      <c r="AE43" s="705">
        <v>0</v>
      </c>
      <c r="AF43" s="705"/>
      <c r="AG43" s="705"/>
      <c r="AH43" s="705"/>
      <c r="AI43" s="705"/>
      <c r="AJ43" s="705"/>
      <c r="AK43" s="705"/>
      <c r="AL43" s="705"/>
      <c r="AM43" s="705">
        <v>0</v>
      </c>
      <c r="AN43" s="705"/>
      <c r="AO43" s="705"/>
      <c r="AP43" s="705"/>
      <c r="AQ43" s="705"/>
      <c r="AR43" s="705"/>
      <c r="AS43" s="705"/>
      <c r="AT43" s="705"/>
      <c r="AU43" s="705">
        <v>0</v>
      </c>
      <c r="AV43" s="705"/>
      <c r="AW43" s="705"/>
      <c r="AX43" s="705"/>
      <c r="AY43" s="705"/>
      <c r="AZ43" s="705"/>
      <c r="BA43" s="705"/>
      <c r="BB43" s="705"/>
      <c r="BC43" s="715">
        <v>425790</v>
      </c>
      <c r="BD43" s="715"/>
      <c r="BE43" s="715"/>
      <c r="BF43" s="715"/>
      <c r="BG43" s="715"/>
      <c r="BH43" s="715"/>
      <c r="BI43" s="715"/>
      <c r="BJ43" s="715"/>
    </row>
    <row r="44" spans="2:62" ht="13.5" customHeight="1">
      <c r="D44" s="613" t="s">
        <v>259</v>
      </c>
      <c r="E44" s="613"/>
      <c r="F44" s="613"/>
      <c r="G44" s="613"/>
      <c r="H44" s="613"/>
      <c r="I44" s="613"/>
      <c r="J44" s="613"/>
      <c r="K44" s="613"/>
      <c r="L44" s="613"/>
      <c r="M44" s="613"/>
      <c r="N44" s="613"/>
      <c r="O44" s="613"/>
      <c r="P44" s="613"/>
      <c r="Q44" s="613"/>
      <c r="R44" s="613"/>
      <c r="S44" s="613"/>
      <c r="T44" s="613"/>
      <c r="U44" s="613"/>
      <c r="V44" s="85"/>
      <c r="W44" s="707">
        <v>28302917</v>
      </c>
      <c r="X44" s="707"/>
      <c r="Y44" s="707"/>
      <c r="Z44" s="707"/>
      <c r="AA44" s="707"/>
      <c r="AB44" s="707"/>
      <c r="AC44" s="707"/>
      <c r="AD44" s="707"/>
      <c r="AE44" s="713">
        <v>24531360</v>
      </c>
      <c r="AF44" s="714"/>
      <c r="AG44" s="714"/>
      <c r="AH44" s="714"/>
      <c r="AI44" s="714"/>
      <c r="AJ44" s="714"/>
      <c r="AK44" s="714"/>
      <c r="AL44" s="714"/>
      <c r="AM44" s="713">
        <v>22714672</v>
      </c>
      <c r="AN44" s="713"/>
      <c r="AO44" s="713"/>
      <c r="AP44" s="713"/>
      <c r="AQ44" s="713"/>
      <c r="AR44" s="713"/>
      <c r="AS44" s="713"/>
      <c r="AT44" s="713"/>
      <c r="AU44" s="713">
        <v>31016875</v>
      </c>
      <c r="AV44" s="713"/>
      <c r="AW44" s="713"/>
      <c r="AX44" s="713"/>
      <c r="AY44" s="713"/>
      <c r="AZ44" s="713"/>
      <c r="BA44" s="713"/>
      <c r="BB44" s="713"/>
      <c r="BC44" s="715">
        <v>29352416</v>
      </c>
      <c r="BD44" s="715"/>
      <c r="BE44" s="715"/>
      <c r="BF44" s="715"/>
      <c r="BG44" s="715"/>
      <c r="BH44" s="715"/>
      <c r="BI44" s="715"/>
      <c r="BJ44" s="715"/>
    </row>
    <row r="45" spans="2:62">
      <c r="D45" s="613" t="s">
        <v>258</v>
      </c>
      <c r="E45" s="613"/>
      <c r="F45" s="613"/>
      <c r="G45" s="613"/>
      <c r="H45" s="613"/>
      <c r="I45" s="613"/>
      <c r="J45" s="613"/>
      <c r="K45" s="613"/>
      <c r="L45" s="613"/>
      <c r="M45" s="613"/>
      <c r="N45" s="613"/>
      <c r="O45" s="613"/>
      <c r="P45" s="613"/>
      <c r="Q45" s="613"/>
      <c r="R45" s="613"/>
      <c r="S45" s="613"/>
      <c r="T45" s="613"/>
      <c r="U45" s="613"/>
      <c r="V45" s="85"/>
      <c r="W45" s="707">
        <v>9331</v>
      </c>
      <c r="X45" s="707"/>
      <c r="Y45" s="707"/>
      <c r="Z45" s="707"/>
      <c r="AA45" s="707"/>
      <c r="AB45" s="707"/>
      <c r="AC45" s="707"/>
      <c r="AD45" s="707"/>
      <c r="AE45" s="713">
        <v>2761</v>
      </c>
      <c r="AF45" s="714"/>
      <c r="AG45" s="714"/>
      <c r="AH45" s="714"/>
      <c r="AI45" s="714"/>
      <c r="AJ45" s="714"/>
      <c r="AK45" s="714"/>
      <c r="AL45" s="714"/>
      <c r="AM45" s="713">
        <v>4411</v>
      </c>
      <c r="AN45" s="713"/>
      <c r="AO45" s="713"/>
      <c r="AP45" s="713"/>
      <c r="AQ45" s="713"/>
      <c r="AR45" s="713"/>
      <c r="AS45" s="713"/>
      <c r="AT45" s="713"/>
      <c r="AU45" s="713">
        <v>3706</v>
      </c>
      <c r="AV45" s="713"/>
      <c r="AW45" s="713"/>
      <c r="AX45" s="713"/>
      <c r="AY45" s="713"/>
      <c r="AZ45" s="713"/>
      <c r="BA45" s="713"/>
      <c r="BB45" s="713"/>
      <c r="BC45" s="715">
        <v>2899</v>
      </c>
      <c r="BD45" s="715"/>
      <c r="BE45" s="715"/>
      <c r="BF45" s="715"/>
      <c r="BG45" s="715"/>
      <c r="BH45" s="715"/>
      <c r="BI45" s="715"/>
      <c r="BJ45" s="715"/>
    </row>
    <row r="46" spans="2:62">
      <c r="D46" s="613" t="s">
        <v>257</v>
      </c>
      <c r="E46" s="613"/>
      <c r="F46" s="613"/>
      <c r="G46" s="613"/>
      <c r="H46" s="613"/>
      <c r="I46" s="613"/>
      <c r="J46" s="613"/>
      <c r="K46" s="613"/>
      <c r="L46" s="613"/>
      <c r="M46" s="613"/>
      <c r="N46" s="613"/>
      <c r="O46" s="613"/>
      <c r="P46" s="613"/>
      <c r="Q46" s="613"/>
      <c r="R46" s="613"/>
      <c r="S46" s="613"/>
      <c r="T46" s="613"/>
      <c r="U46" s="613"/>
      <c r="V46" s="85"/>
      <c r="W46" s="707">
        <v>29782982</v>
      </c>
      <c r="X46" s="707"/>
      <c r="Y46" s="707"/>
      <c r="Z46" s="707"/>
      <c r="AA46" s="707"/>
      <c r="AB46" s="707"/>
      <c r="AC46" s="707"/>
      <c r="AD46" s="707"/>
      <c r="AE46" s="713">
        <v>28220060</v>
      </c>
      <c r="AF46" s="714"/>
      <c r="AG46" s="714"/>
      <c r="AH46" s="714"/>
      <c r="AI46" s="714"/>
      <c r="AJ46" s="714"/>
      <c r="AK46" s="714"/>
      <c r="AL46" s="714"/>
      <c r="AM46" s="713">
        <v>27295468</v>
      </c>
      <c r="AN46" s="713"/>
      <c r="AO46" s="713"/>
      <c r="AP46" s="713"/>
      <c r="AQ46" s="713"/>
      <c r="AR46" s="713"/>
      <c r="AS46" s="713"/>
      <c r="AT46" s="713"/>
      <c r="AU46" s="713">
        <v>26781221</v>
      </c>
      <c r="AV46" s="713"/>
      <c r="AW46" s="713"/>
      <c r="AX46" s="713"/>
      <c r="AY46" s="713"/>
      <c r="AZ46" s="713"/>
      <c r="BA46" s="713"/>
      <c r="BB46" s="713"/>
      <c r="BC46" s="715">
        <v>27334935</v>
      </c>
      <c r="BD46" s="715"/>
      <c r="BE46" s="715"/>
      <c r="BF46" s="715"/>
      <c r="BG46" s="715"/>
      <c r="BH46" s="715"/>
      <c r="BI46" s="715"/>
      <c r="BJ46" s="715"/>
    </row>
    <row r="47" spans="2:62" ht="6.75" customHeight="1"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6"/>
      <c r="W47" s="192"/>
      <c r="X47" s="191"/>
      <c r="Y47" s="191"/>
      <c r="Z47" s="191"/>
      <c r="AA47" s="191"/>
      <c r="AB47" s="191"/>
      <c r="AC47" s="191"/>
      <c r="AD47" s="191"/>
      <c r="AE47" s="190"/>
      <c r="AF47" s="190"/>
      <c r="AG47" s="190"/>
      <c r="AH47" s="190"/>
      <c r="AI47" s="190"/>
      <c r="AJ47" s="190"/>
      <c r="AK47" s="190"/>
      <c r="AL47" s="190"/>
      <c r="AM47" s="285"/>
      <c r="AN47" s="285"/>
      <c r="AO47" s="285"/>
      <c r="AP47" s="285"/>
      <c r="AQ47" s="285"/>
      <c r="AR47" s="285"/>
      <c r="AS47" s="285"/>
      <c r="AT47" s="285"/>
      <c r="AU47" s="191"/>
      <c r="AV47" s="191"/>
      <c r="AW47" s="191"/>
      <c r="AX47" s="191"/>
      <c r="AY47" s="191"/>
      <c r="AZ47" s="191"/>
      <c r="BA47" s="191"/>
      <c r="BB47" s="191"/>
      <c r="BC47" s="190"/>
      <c r="BD47" s="190"/>
      <c r="BE47" s="190"/>
      <c r="BF47" s="190"/>
      <c r="BG47" s="190"/>
      <c r="BH47" s="190"/>
      <c r="BI47" s="190"/>
      <c r="BJ47" s="190"/>
    </row>
    <row r="48" spans="2:62" ht="13.5" customHeight="1">
      <c r="B48" s="6"/>
      <c r="C48" s="6"/>
      <c r="D48" s="618" t="s">
        <v>256</v>
      </c>
      <c r="E48" s="618"/>
      <c r="F48" s="618"/>
      <c r="G48" s="618"/>
      <c r="H48" s="618"/>
      <c r="I48" s="618"/>
      <c r="J48" s="618"/>
      <c r="K48" s="618"/>
      <c r="L48" s="618"/>
      <c r="M48" s="618"/>
      <c r="N48" s="618"/>
      <c r="O48" s="618"/>
      <c r="P48" s="618"/>
      <c r="Q48" s="618"/>
      <c r="R48" s="618"/>
      <c r="S48" s="618"/>
      <c r="T48" s="618"/>
      <c r="U48" s="618"/>
      <c r="V48" s="85"/>
      <c r="W48" s="707">
        <v>509133</v>
      </c>
      <c r="X48" s="707"/>
      <c r="Y48" s="707"/>
      <c r="Z48" s="707"/>
      <c r="AA48" s="707"/>
      <c r="AB48" s="707"/>
      <c r="AC48" s="707"/>
      <c r="AD48" s="707"/>
      <c r="AE48" s="713">
        <v>423785</v>
      </c>
      <c r="AF48" s="714"/>
      <c r="AG48" s="714"/>
      <c r="AH48" s="714"/>
      <c r="AI48" s="714"/>
      <c r="AJ48" s="714"/>
      <c r="AK48" s="714"/>
      <c r="AL48" s="714"/>
      <c r="AM48" s="713">
        <v>485833</v>
      </c>
      <c r="AN48" s="713"/>
      <c r="AO48" s="713"/>
      <c r="AP48" s="713"/>
      <c r="AQ48" s="713"/>
      <c r="AR48" s="713"/>
      <c r="AS48" s="713"/>
      <c r="AT48" s="713"/>
      <c r="AU48" s="713">
        <v>425565</v>
      </c>
      <c r="AV48" s="713"/>
      <c r="AW48" s="713"/>
      <c r="AX48" s="713"/>
      <c r="AY48" s="713"/>
      <c r="AZ48" s="713"/>
      <c r="BA48" s="713"/>
      <c r="BB48" s="713"/>
      <c r="BC48" s="715">
        <v>387979</v>
      </c>
      <c r="BD48" s="715"/>
      <c r="BE48" s="715"/>
      <c r="BF48" s="715"/>
      <c r="BG48" s="715"/>
      <c r="BH48" s="715"/>
      <c r="BI48" s="715"/>
      <c r="BJ48" s="715"/>
    </row>
    <row r="49" spans="2:62" ht="6.75" customHeight="1">
      <c r="B49" s="2"/>
      <c r="C49" s="2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9"/>
      <c r="W49" s="188"/>
      <c r="X49" s="188"/>
      <c r="Y49" s="188"/>
      <c r="Z49" s="188"/>
      <c r="AA49" s="188"/>
      <c r="AB49" s="188"/>
      <c r="AC49" s="188"/>
      <c r="AD49" s="188"/>
      <c r="AE49" s="187"/>
      <c r="AF49" s="187"/>
      <c r="AG49" s="187"/>
      <c r="AH49" s="187"/>
      <c r="AI49" s="187"/>
      <c r="AJ49" s="187"/>
      <c r="AK49" s="187"/>
      <c r="AL49" s="187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7"/>
      <c r="BD49" s="187"/>
      <c r="BE49" s="187"/>
      <c r="BF49" s="187"/>
      <c r="BG49" s="187"/>
      <c r="BH49" s="187"/>
      <c r="BI49" s="187"/>
      <c r="BJ49" s="187"/>
    </row>
    <row r="50" spans="2:62">
      <c r="C50" s="645" t="s">
        <v>19</v>
      </c>
      <c r="D50" s="645"/>
      <c r="E50" s="164" t="s">
        <v>50</v>
      </c>
      <c r="F50" s="646">
        <v>-1</v>
      </c>
      <c r="G50" s="646"/>
      <c r="H50" s="170" t="s">
        <v>255</v>
      </c>
    </row>
    <row r="51" spans="2:62">
      <c r="C51" s="186"/>
      <c r="D51" s="186"/>
      <c r="E51" s="164"/>
      <c r="F51" s="646">
        <v>-2</v>
      </c>
      <c r="G51" s="646"/>
      <c r="H51" s="170" t="s">
        <v>254</v>
      </c>
    </row>
    <row r="52" spans="2:62">
      <c r="B52" s="651" t="s">
        <v>1</v>
      </c>
      <c r="C52" s="651"/>
      <c r="D52" s="651"/>
      <c r="E52" s="164" t="s">
        <v>50</v>
      </c>
      <c r="F52" s="4" t="s">
        <v>253</v>
      </c>
    </row>
    <row r="54" spans="2:62"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</row>
    <row r="56" spans="2:62" ht="18" customHeight="1"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</row>
  </sheetData>
  <mergeCells count="166">
    <mergeCell ref="C12:U12"/>
    <mergeCell ref="W12:AD12"/>
    <mergeCell ref="AE12:AL12"/>
    <mergeCell ref="AM12:AT12"/>
    <mergeCell ref="BC12:BJ12"/>
    <mergeCell ref="BC8:BJ9"/>
    <mergeCell ref="AU22:BB22"/>
    <mergeCell ref="AU24:BB24"/>
    <mergeCell ref="BC24:BJ24"/>
    <mergeCell ref="AE22:AL22"/>
    <mergeCell ref="AM22:AT22"/>
    <mergeCell ref="BC22:BJ22"/>
    <mergeCell ref="BC20:BJ20"/>
    <mergeCell ref="BC19:BJ19"/>
    <mergeCell ref="AM17:AT17"/>
    <mergeCell ref="AE17:AL17"/>
    <mergeCell ref="BC17:BJ17"/>
    <mergeCell ref="D14:U14"/>
    <mergeCell ref="W14:AD14"/>
    <mergeCell ref="AE14:AL14"/>
    <mergeCell ref="AM14:AT14"/>
    <mergeCell ref="B5:BJ5"/>
    <mergeCell ref="B30:BJ30"/>
    <mergeCell ref="B32:V33"/>
    <mergeCell ref="BH34:BJ34"/>
    <mergeCell ref="AZ1:BK2"/>
    <mergeCell ref="BC32:BJ33"/>
    <mergeCell ref="W8:AD9"/>
    <mergeCell ref="AE8:AL9"/>
    <mergeCell ref="AM8:AT9"/>
    <mergeCell ref="AU8:BB9"/>
    <mergeCell ref="AU12:BB12"/>
    <mergeCell ref="AU14:BB14"/>
    <mergeCell ref="AU15:BB15"/>
    <mergeCell ref="AU16:BB16"/>
    <mergeCell ref="AU17:BB17"/>
    <mergeCell ref="D24:U24"/>
    <mergeCell ref="W24:AD24"/>
    <mergeCell ref="AE24:AL24"/>
    <mergeCell ref="AM16:AT16"/>
    <mergeCell ref="BC16:BJ16"/>
    <mergeCell ref="AU18:BB18"/>
    <mergeCell ref="BC18:BJ18"/>
    <mergeCell ref="D17:U17"/>
    <mergeCell ref="W17:AD17"/>
    <mergeCell ref="C26:D26"/>
    <mergeCell ref="F26:G26"/>
    <mergeCell ref="D22:U22"/>
    <mergeCell ref="W22:AD22"/>
    <mergeCell ref="D15:U15"/>
    <mergeCell ref="W15:AD15"/>
    <mergeCell ref="AM24:AT24"/>
    <mergeCell ref="D18:U18"/>
    <mergeCell ref="W18:AD18"/>
    <mergeCell ref="AE18:AL18"/>
    <mergeCell ref="AM18:AT18"/>
    <mergeCell ref="AE20:AL20"/>
    <mergeCell ref="AM20:AT20"/>
    <mergeCell ref="D16:U16"/>
    <mergeCell ref="W16:AD16"/>
    <mergeCell ref="AE16:AL16"/>
    <mergeCell ref="D20:U20"/>
    <mergeCell ref="W20:AD20"/>
    <mergeCell ref="D21:U21"/>
    <mergeCell ref="W21:AD21"/>
    <mergeCell ref="B28:D28"/>
    <mergeCell ref="AB34:AD34"/>
    <mergeCell ref="AJ34:AL34"/>
    <mergeCell ref="W32:AD33"/>
    <mergeCell ref="AE32:AL33"/>
    <mergeCell ref="F27:G27"/>
    <mergeCell ref="F50:G50"/>
    <mergeCell ref="D46:U46"/>
    <mergeCell ref="W46:AD46"/>
    <mergeCell ref="AE46:AL46"/>
    <mergeCell ref="D41:U41"/>
    <mergeCell ref="W41:AD41"/>
    <mergeCell ref="AE41:AL41"/>
    <mergeCell ref="D43:U43"/>
    <mergeCell ref="W43:AD43"/>
    <mergeCell ref="AE43:AL43"/>
    <mergeCell ref="C36:U36"/>
    <mergeCell ref="W36:AD36"/>
    <mergeCell ref="AE36:AL36"/>
    <mergeCell ref="D40:U40"/>
    <mergeCell ref="W40:AD40"/>
    <mergeCell ref="AE40:AL40"/>
    <mergeCell ref="AM46:AT46"/>
    <mergeCell ref="BC46:BJ46"/>
    <mergeCell ref="AU48:BB48"/>
    <mergeCell ref="F51:G51"/>
    <mergeCell ref="B52:D52"/>
    <mergeCell ref="AU46:BB46"/>
    <mergeCell ref="B6:BJ6"/>
    <mergeCell ref="B8:V9"/>
    <mergeCell ref="D48:U48"/>
    <mergeCell ref="W48:AD48"/>
    <mergeCell ref="AE48:AL48"/>
    <mergeCell ref="AM48:AT48"/>
    <mergeCell ref="BC48:BJ48"/>
    <mergeCell ref="C50:D50"/>
    <mergeCell ref="BC43:BJ43"/>
    <mergeCell ref="AU19:BB19"/>
    <mergeCell ref="D19:U19"/>
    <mergeCell ref="W19:AD19"/>
    <mergeCell ref="AE19:AL19"/>
    <mergeCell ref="AM19:AT19"/>
    <mergeCell ref="AE21:AL21"/>
    <mergeCell ref="AM21:AT21"/>
    <mergeCell ref="BC21:BJ21"/>
    <mergeCell ref="AU20:BB20"/>
    <mergeCell ref="AM41:AT41"/>
    <mergeCell ref="BC41:BJ41"/>
    <mergeCell ref="AM45:AT45"/>
    <mergeCell ref="D44:U44"/>
    <mergeCell ref="W44:AD44"/>
    <mergeCell ref="AE44:AL44"/>
    <mergeCell ref="AU41:BB41"/>
    <mergeCell ref="AU42:BB42"/>
    <mergeCell ref="AU43:BB43"/>
    <mergeCell ref="AU44:BB44"/>
    <mergeCell ref="AU45:BB45"/>
    <mergeCell ref="AM44:AT44"/>
    <mergeCell ref="AM43:AT43"/>
    <mergeCell ref="BC45:BJ45"/>
    <mergeCell ref="D42:U42"/>
    <mergeCell ref="W42:AD42"/>
    <mergeCell ref="AE42:AL42"/>
    <mergeCell ref="AM42:AT42"/>
    <mergeCell ref="BC42:BJ42"/>
    <mergeCell ref="BC44:BJ44"/>
    <mergeCell ref="D45:U45"/>
    <mergeCell ref="W45:AD45"/>
    <mergeCell ref="AE45:AL45"/>
    <mergeCell ref="BC36:BJ36"/>
    <mergeCell ref="AM15:AT15"/>
    <mergeCell ref="BC15:BJ15"/>
    <mergeCell ref="AB10:AD10"/>
    <mergeCell ref="AJ10:AL10"/>
    <mergeCell ref="AR10:AT10"/>
    <mergeCell ref="BH10:BJ10"/>
    <mergeCell ref="BC14:BJ14"/>
    <mergeCell ref="BA10:BC10"/>
    <mergeCell ref="AE15:AL15"/>
    <mergeCell ref="AU21:BB21"/>
    <mergeCell ref="AU36:BB36"/>
    <mergeCell ref="AR34:AT34"/>
    <mergeCell ref="AM32:AT33"/>
    <mergeCell ref="AU32:BB33"/>
    <mergeCell ref="AZ34:BB34"/>
    <mergeCell ref="AM36:AT36"/>
    <mergeCell ref="BC40:BJ40"/>
    <mergeCell ref="AU40:BB40"/>
    <mergeCell ref="D38:U38"/>
    <mergeCell ref="W38:AD38"/>
    <mergeCell ref="AE38:AL38"/>
    <mergeCell ref="AM38:AT38"/>
    <mergeCell ref="BC38:BJ38"/>
    <mergeCell ref="D39:U39"/>
    <mergeCell ref="W39:AD39"/>
    <mergeCell ref="AE39:AL39"/>
    <mergeCell ref="AM39:AT39"/>
    <mergeCell ref="BC39:BJ39"/>
    <mergeCell ref="AU38:BB38"/>
    <mergeCell ref="AU39:BB39"/>
    <mergeCell ref="AM40:AT40"/>
  </mergeCells>
  <phoneticPr fontId="24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BK71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62" width="1.625" customWidth="1"/>
    <col min="63" max="63" width="1.625" style="6" customWidth="1"/>
  </cols>
  <sheetData>
    <row r="1" spans="1:63" ht="11.1" customHeight="1">
      <c r="A1" s="505">
        <f>'153'!AZ1+1</f>
        <v>154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224"/>
      <c r="M1" s="224"/>
      <c r="N1" s="224"/>
      <c r="O1" s="223"/>
      <c r="P1" s="223"/>
    </row>
    <row r="2" spans="1:63" ht="11.1" customHeight="1">
      <c r="A2" s="506"/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224"/>
      <c r="M2" s="224"/>
      <c r="N2" s="224"/>
      <c r="O2" s="223"/>
      <c r="P2" s="223"/>
    </row>
    <row r="3" spans="1:63" ht="11.1" customHeight="1"/>
    <row r="4" spans="1:63" ht="11.1" customHeight="1"/>
    <row r="5" spans="1:63" ht="18" customHeight="1">
      <c r="B5" s="723" t="s">
        <v>659</v>
      </c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3"/>
      <c r="R5" s="723"/>
      <c r="S5" s="723"/>
      <c r="T5" s="723"/>
      <c r="U5" s="723"/>
      <c r="V5" s="723"/>
      <c r="W5" s="723"/>
      <c r="X5" s="723"/>
      <c r="Y5" s="723"/>
      <c r="Z5" s="723"/>
      <c r="AA5" s="723"/>
      <c r="AB5" s="723"/>
      <c r="AC5" s="723"/>
      <c r="AD5" s="723"/>
      <c r="AE5" s="723"/>
      <c r="AF5" s="723"/>
      <c r="AG5" s="723"/>
      <c r="AH5" s="723"/>
      <c r="AI5" s="723"/>
      <c r="AJ5" s="723"/>
      <c r="AK5" s="723"/>
      <c r="AL5" s="723"/>
      <c r="AM5" s="723"/>
      <c r="AN5" s="723"/>
      <c r="AO5" s="723"/>
      <c r="AP5" s="723"/>
      <c r="AQ5" s="723"/>
      <c r="AR5" s="723"/>
      <c r="AS5" s="723"/>
      <c r="AT5" s="723"/>
      <c r="AU5" s="723"/>
      <c r="AV5" s="723"/>
      <c r="AW5" s="723"/>
      <c r="AX5" s="723"/>
      <c r="AY5" s="723"/>
      <c r="AZ5" s="723"/>
      <c r="BA5" s="723"/>
      <c r="BB5" s="723"/>
      <c r="BC5" s="723"/>
      <c r="BD5" s="723"/>
      <c r="BE5" s="723"/>
      <c r="BF5" s="723"/>
      <c r="BG5" s="723"/>
      <c r="BH5" s="723"/>
      <c r="BI5" s="723"/>
      <c r="BJ5" s="723"/>
    </row>
    <row r="6" spans="1:63" ht="12.95" customHeight="1">
      <c r="B6" s="222"/>
      <c r="BJ6" s="153"/>
    </row>
    <row r="7" spans="1:63" ht="16.5" customHeight="1">
      <c r="B7" s="564" t="s">
        <v>331</v>
      </c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36" t="s">
        <v>330</v>
      </c>
      <c r="R7" s="537"/>
      <c r="S7" s="537"/>
      <c r="T7" s="537"/>
      <c r="U7" s="537"/>
      <c r="V7" s="537"/>
      <c r="W7" s="537"/>
      <c r="X7" s="537"/>
      <c r="Y7" s="537"/>
      <c r="Z7" s="564"/>
      <c r="AA7" s="565" t="s">
        <v>329</v>
      </c>
      <c r="AB7" s="565"/>
      <c r="AC7" s="565"/>
      <c r="AD7" s="565"/>
      <c r="AE7" s="565"/>
      <c r="AF7" s="565"/>
      <c r="AG7" s="565"/>
      <c r="AH7" s="565"/>
      <c r="AI7" s="565"/>
      <c r="AJ7" s="565" t="s">
        <v>328</v>
      </c>
      <c r="AK7" s="565"/>
      <c r="AL7" s="565"/>
      <c r="AM7" s="565"/>
      <c r="AN7" s="565"/>
      <c r="AO7" s="565"/>
      <c r="AP7" s="565"/>
      <c r="AQ7" s="565"/>
      <c r="AR7" s="565"/>
      <c r="AS7" s="565" t="s">
        <v>327</v>
      </c>
      <c r="AT7" s="565"/>
      <c r="AU7" s="565"/>
      <c r="AV7" s="565"/>
      <c r="AW7" s="565"/>
      <c r="AX7" s="565"/>
      <c r="AY7" s="565"/>
      <c r="AZ7" s="565"/>
      <c r="BA7" s="565"/>
      <c r="BB7" s="607" t="s">
        <v>326</v>
      </c>
      <c r="BC7" s="607"/>
      <c r="BD7" s="607"/>
      <c r="BE7" s="607"/>
      <c r="BF7" s="607"/>
      <c r="BG7" s="607"/>
      <c r="BH7" s="607"/>
      <c r="BI7" s="607"/>
      <c r="BJ7" s="608"/>
    </row>
    <row r="8" spans="1:63" ht="16.5" customHeight="1">
      <c r="B8" s="566"/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8" t="s">
        <v>324</v>
      </c>
      <c r="R8" s="682"/>
      <c r="S8" s="682"/>
      <c r="T8" s="682"/>
      <c r="U8" s="682"/>
      <c r="V8" s="566"/>
      <c r="W8" s="568" t="s">
        <v>325</v>
      </c>
      <c r="X8" s="682"/>
      <c r="Y8" s="682"/>
      <c r="Z8" s="566"/>
      <c r="AA8" s="567" t="s">
        <v>324</v>
      </c>
      <c r="AB8" s="567"/>
      <c r="AC8" s="567"/>
      <c r="AD8" s="567"/>
      <c r="AE8" s="567"/>
      <c r="AF8" s="567" t="s">
        <v>325</v>
      </c>
      <c r="AG8" s="567"/>
      <c r="AH8" s="567"/>
      <c r="AI8" s="567"/>
      <c r="AJ8" s="567" t="s">
        <v>324</v>
      </c>
      <c r="AK8" s="567"/>
      <c r="AL8" s="567"/>
      <c r="AM8" s="567"/>
      <c r="AN8" s="567"/>
      <c r="AO8" s="567" t="s">
        <v>325</v>
      </c>
      <c r="AP8" s="567"/>
      <c r="AQ8" s="567"/>
      <c r="AR8" s="567"/>
      <c r="AS8" s="567" t="s">
        <v>324</v>
      </c>
      <c r="AT8" s="567"/>
      <c r="AU8" s="567"/>
      <c r="AV8" s="567"/>
      <c r="AW8" s="567"/>
      <c r="AX8" s="567" t="s">
        <v>325</v>
      </c>
      <c r="AY8" s="567"/>
      <c r="AZ8" s="567"/>
      <c r="BA8" s="567"/>
      <c r="BB8" s="703" t="s">
        <v>324</v>
      </c>
      <c r="BC8" s="703"/>
      <c r="BD8" s="703"/>
      <c r="BE8" s="703"/>
      <c r="BF8" s="703"/>
      <c r="BG8" s="703" t="s">
        <v>323</v>
      </c>
      <c r="BH8" s="703"/>
      <c r="BI8" s="703"/>
      <c r="BJ8" s="683"/>
    </row>
    <row r="9" spans="1:63">
      <c r="P9" s="17"/>
      <c r="Q9" s="122"/>
      <c r="R9" s="122"/>
      <c r="S9" s="122"/>
      <c r="T9" s="122"/>
      <c r="U9" s="122"/>
      <c r="V9" s="220" t="s">
        <v>322</v>
      </c>
      <c r="W9" s="122"/>
      <c r="X9" s="221"/>
      <c r="Y9" s="221"/>
      <c r="Z9" s="220" t="s">
        <v>321</v>
      </c>
      <c r="AA9" s="122"/>
      <c r="AB9" s="122"/>
      <c r="AC9" s="122"/>
      <c r="AD9" s="122"/>
      <c r="AE9" s="220" t="s">
        <v>322</v>
      </c>
      <c r="AF9" s="122"/>
      <c r="AG9" s="221"/>
      <c r="AH9" s="221"/>
      <c r="AI9" s="220" t="s">
        <v>321</v>
      </c>
      <c r="AJ9" s="122"/>
      <c r="AK9" s="122"/>
      <c r="AL9" s="122"/>
      <c r="AM9" s="122"/>
      <c r="AN9" s="220" t="s">
        <v>322</v>
      </c>
      <c r="AO9" s="122"/>
      <c r="AP9" s="221"/>
      <c r="AQ9" s="221"/>
      <c r="AR9" s="220" t="s">
        <v>321</v>
      </c>
      <c r="AS9" s="122"/>
      <c r="AT9" s="122"/>
      <c r="AU9" s="122"/>
      <c r="AV9" s="122"/>
      <c r="AW9" s="220" t="s">
        <v>322</v>
      </c>
      <c r="AX9" s="122"/>
      <c r="AY9" s="221"/>
      <c r="AZ9" s="221"/>
      <c r="BA9" s="220" t="s">
        <v>321</v>
      </c>
      <c r="BB9" s="122"/>
      <c r="BC9" s="122"/>
      <c r="BD9" s="122"/>
      <c r="BE9" s="122"/>
      <c r="BF9" s="220" t="s">
        <v>322</v>
      </c>
      <c r="BG9" s="122"/>
      <c r="BH9" s="221"/>
      <c r="BI9" s="221"/>
      <c r="BJ9" s="220" t="s">
        <v>321</v>
      </c>
      <c r="BK9"/>
    </row>
    <row r="10" spans="1:63">
      <c r="B10" s="724" t="s">
        <v>320</v>
      </c>
      <c r="C10" s="729"/>
      <c r="D10" s="729"/>
      <c r="E10" s="729"/>
      <c r="F10" s="729"/>
      <c r="G10" s="729"/>
      <c r="H10" s="729"/>
      <c r="I10" s="729"/>
      <c r="P10" s="85"/>
      <c r="X10" s="218"/>
      <c r="Y10" s="218"/>
      <c r="AF10" s="218"/>
      <c r="AG10" s="218"/>
      <c r="AN10" s="218"/>
      <c r="AO10" s="218"/>
      <c r="AV10" s="218"/>
      <c r="AW10" s="218"/>
      <c r="BB10" s="218"/>
      <c r="BC10" s="218"/>
      <c r="BJ10" s="218"/>
    </row>
    <row r="11" spans="1:63" ht="10.5" customHeight="1">
      <c r="P11" s="85"/>
      <c r="X11" s="218"/>
      <c r="Y11" s="218"/>
      <c r="AF11" s="218"/>
      <c r="AG11" s="218"/>
      <c r="AN11" s="218"/>
      <c r="AO11" s="218"/>
      <c r="AV11" s="218"/>
      <c r="AW11" s="218"/>
      <c r="BB11" s="218"/>
      <c r="BC11" s="218"/>
      <c r="BJ11" s="218"/>
    </row>
    <row r="12" spans="1:63">
      <c r="C12" s="724" t="s">
        <v>319</v>
      </c>
      <c r="D12" s="724"/>
      <c r="E12" s="724"/>
      <c r="F12" s="724"/>
      <c r="G12" s="724"/>
      <c r="H12" s="724"/>
      <c r="I12" s="724"/>
      <c r="J12" s="724" t="s">
        <v>316</v>
      </c>
      <c r="K12" s="724"/>
      <c r="L12" s="724"/>
      <c r="M12" s="724"/>
      <c r="N12" s="724"/>
      <c r="O12" s="724"/>
      <c r="P12" s="88"/>
      <c r="Q12" s="725">
        <v>340400</v>
      </c>
      <c r="R12" s="726"/>
      <c r="S12" s="727"/>
      <c r="T12" s="727"/>
      <c r="U12" s="727"/>
      <c r="V12" s="727"/>
      <c r="W12" s="728">
        <v>-6.2</v>
      </c>
      <c r="X12" s="728"/>
      <c r="Y12" s="728"/>
      <c r="Z12" s="728"/>
      <c r="AA12" s="727">
        <v>337100</v>
      </c>
      <c r="AB12" s="727"/>
      <c r="AC12" s="727"/>
      <c r="AD12" s="727"/>
      <c r="AE12" s="727"/>
      <c r="AF12" s="728">
        <v>-1.6</v>
      </c>
      <c r="AG12" s="728"/>
      <c r="AH12" s="728"/>
      <c r="AI12" s="728"/>
      <c r="AJ12" s="727">
        <v>334500</v>
      </c>
      <c r="AK12" s="727"/>
      <c r="AL12" s="727"/>
      <c r="AM12" s="727"/>
      <c r="AN12" s="727"/>
      <c r="AO12" s="728">
        <v>-1</v>
      </c>
      <c r="AP12" s="728"/>
      <c r="AQ12" s="728"/>
      <c r="AR12" s="728"/>
      <c r="AS12" s="727">
        <v>337200</v>
      </c>
      <c r="AT12" s="727"/>
      <c r="AU12" s="727"/>
      <c r="AV12" s="727"/>
      <c r="AW12" s="727"/>
      <c r="AX12" s="728">
        <v>-0.3</v>
      </c>
      <c r="AY12" s="728"/>
      <c r="AZ12" s="728"/>
      <c r="BA12" s="728"/>
      <c r="BB12" s="730">
        <v>342600</v>
      </c>
      <c r="BC12" s="730"/>
      <c r="BD12" s="730"/>
      <c r="BE12" s="730"/>
      <c r="BF12" s="730"/>
      <c r="BG12" s="731">
        <v>1.4</v>
      </c>
      <c r="BH12" s="731"/>
      <c r="BI12" s="731"/>
      <c r="BJ12" s="731"/>
    </row>
    <row r="13" spans="1:63">
      <c r="C13" s="724" t="s">
        <v>318</v>
      </c>
      <c r="D13" s="724"/>
      <c r="E13" s="724"/>
      <c r="F13" s="724"/>
      <c r="G13" s="724"/>
      <c r="H13" s="724"/>
      <c r="I13" s="724"/>
      <c r="J13" s="724" t="s">
        <v>316</v>
      </c>
      <c r="K13" s="724"/>
      <c r="L13" s="724"/>
      <c r="M13" s="724"/>
      <c r="N13" s="724"/>
      <c r="O13" s="724"/>
      <c r="P13" s="88"/>
      <c r="Q13" s="725">
        <v>492000</v>
      </c>
      <c r="R13" s="726"/>
      <c r="S13" s="727"/>
      <c r="T13" s="727"/>
      <c r="U13" s="727"/>
      <c r="V13" s="727"/>
      <c r="W13" s="728">
        <v>-6.8</v>
      </c>
      <c r="X13" s="728"/>
      <c r="Y13" s="728"/>
      <c r="Z13" s="728"/>
      <c r="AA13" s="727">
        <v>487800</v>
      </c>
      <c r="AB13" s="727"/>
      <c r="AC13" s="727"/>
      <c r="AD13" s="727"/>
      <c r="AE13" s="727"/>
      <c r="AF13" s="728">
        <v>-1.3</v>
      </c>
      <c r="AG13" s="728"/>
      <c r="AH13" s="728"/>
      <c r="AI13" s="728"/>
      <c r="AJ13" s="727">
        <v>484000</v>
      </c>
      <c r="AK13" s="727"/>
      <c r="AL13" s="727"/>
      <c r="AM13" s="727"/>
      <c r="AN13" s="727"/>
      <c r="AO13" s="728">
        <v>-1</v>
      </c>
      <c r="AP13" s="728"/>
      <c r="AQ13" s="728"/>
      <c r="AR13" s="728"/>
      <c r="AS13" s="727">
        <v>478000</v>
      </c>
      <c r="AT13" s="727"/>
      <c r="AU13" s="727"/>
      <c r="AV13" s="727"/>
      <c r="AW13" s="727"/>
      <c r="AX13" s="728">
        <v>-0.2</v>
      </c>
      <c r="AY13" s="728"/>
      <c r="AZ13" s="728"/>
      <c r="BA13" s="728"/>
      <c r="BB13" s="730">
        <v>504800</v>
      </c>
      <c r="BC13" s="730"/>
      <c r="BD13" s="730"/>
      <c r="BE13" s="730"/>
      <c r="BF13" s="730"/>
      <c r="BG13" s="731">
        <v>1.8</v>
      </c>
      <c r="BH13" s="731"/>
      <c r="BI13" s="731"/>
      <c r="BJ13" s="731"/>
    </row>
    <row r="14" spans="1:63">
      <c r="C14" s="724" t="s">
        <v>317</v>
      </c>
      <c r="D14" s="724"/>
      <c r="E14" s="724"/>
      <c r="F14" s="724"/>
      <c r="G14" s="724"/>
      <c r="H14" s="724"/>
      <c r="I14" s="724"/>
      <c r="J14" s="724" t="s">
        <v>316</v>
      </c>
      <c r="K14" s="724"/>
      <c r="L14" s="724"/>
      <c r="M14" s="724"/>
      <c r="N14" s="724"/>
      <c r="O14" s="724"/>
      <c r="P14" s="88"/>
      <c r="Q14" s="725">
        <v>337600</v>
      </c>
      <c r="R14" s="726"/>
      <c r="S14" s="727"/>
      <c r="T14" s="727"/>
      <c r="U14" s="727"/>
      <c r="V14" s="727"/>
      <c r="W14" s="728">
        <v>-5.0999999999999996</v>
      </c>
      <c r="X14" s="728"/>
      <c r="Y14" s="728"/>
      <c r="Z14" s="728"/>
      <c r="AA14" s="727">
        <v>336600</v>
      </c>
      <c r="AB14" s="727"/>
      <c r="AC14" s="727"/>
      <c r="AD14" s="727"/>
      <c r="AE14" s="727"/>
      <c r="AF14" s="728">
        <v>-0.7</v>
      </c>
      <c r="AG14" s="728"/>
      <c r="AH14" s="728"/>
      <c r="AI14" s="728"/>
      <c r="AJ14" s="727">
        <v>334800</v>
      </c>
      <c r="AK14" s="727"/>
      <c r="AL14" s="727"/>
      <c r="AM14" s="727"/>
      <c r="AN14" s="727"/>
      <c r="AO14" s="728">
        <v>-0.6</v>
      </c>
      <c r="AP14" s="728"/>
      <c r="AQ14" s="728"/>
      <c r="AR14" s="728"/>
      <c r="AS14" s="727">
        <v>335400</v>
      </c>
      <c r="AT14" s="727"/>
      <c r="AU14" s="727"/>
      <c r="AV14" s="727"/>
      <c r="AW14" s="727"/>
      <c r="AX14" s="728">
        <v>0</v>
      </c>
      <c r="AY14" s="728"/>
      <c r="AZ14" s="728"/>
      <c r="BA14" s="728"/>
      <c r="BB14" s="730">
        <v>343800</v>
      </c>
      <c r="BC14" s="730"/>
      <c r="BD14" s="730"/>
      <c r="BE14" s="730"/>
      <c r="BF14" s="730"/>
      <c r="BG14" s="731">
        <v>1.9</v>
      </c>
      <c r="BH14" s="731"/>
      <c r="BI14" s="731"/>
      <c r="BJ14" s="731"/>
    </row>
    <row r="15" spans="1:63" ht="10.5" customHeight="1">
      <c r="C15" s="219"/>
      <c r="P15" s="85"/>
      <c r="X15" s="218"/>
      <c r="Y15" s="218"/>
      <c r="AF15" s="218"/>
      <c r="AG15" s="218"/>
      <c r="AN15" s="218"/>
      <c r="AO15" s="218"/>
      <c r="AV15" s="218"/>
      <c r="AW15" s="218"/>
      <c r="BB15" s="301"/>
      <c r="BC15" s="301"/>
      <c r="BD15" s="87"/>
      <c r="BE15" s="87"/>
      <c r="BF15" s="87"/>
      <c r="BG15" s="87"/>
      <c r="BH15" s="87"/>
      <c r="BI15" s="87"/>
      <c r="BJ15" s="301"/>
    </row>
    <row r="16" spans="1:63">
      <c r="C16" s="640" t="s">
        <v>315</v>
      </c>
      <c r="D16" s="640"/>
      <c r="E16" s="640"/>
      <c r="F16" s="640"/>
      <c r="G16" s="640"/>
      <c r="H16" s="640"/>
      <c r="I16" s="640"/>
      <c r="J16" s="640"/>
      <c r="K16" s="640"/>
      <c r="L16" s="640"/>
      <c r="M16" s="640"/>
      <c r="N16" s="640"/>
      <c r="O16" s="640"/>
      <c r="P16" s="85"/>
      <c r="Q16" s="725">
        <v>318000</v>
      </c>
      <c r="R16" s="726"/>
      <c r="S16" s="727"/>
      <c r="T16" s="727"/>
      <c r="U16" s="727"/>
      <c r="V16" s="727"/>
      <c r="W16" s="728">
        <v>-5.0999999999999996</v>
      </c>
      <c r="X16" s="728"/>
      <c r="Y16" s="728"/>
      <c r="Z16" s="728"/>
      <c r="AA16" s="727">
        <v>316000</v>
      </c>
      <c r="AB16" s="727"/>
      <c r="AC16" s="727"/>
      <c r="AD16" s="727"/>
      <c r="AE16" s="727"/>
      <c r="AF16" s="728">
        <v>-0.6</v>
      </c>
      <c r="AG16" s="728"/>
      <c r="AH16" s="728"/>
      <c r="AI16" s="728"/>
      <c r="AJ16" s="727">
        <v>314000</v>
      </c>
      <c r="AK16" s="727"/>
      <c r="AL16" s="727"/>
      <c r="AM16" s="727"/>
      <c r="AN16" s="727"/>
      <c r="AO16" s="728">
        <v>-0.6</v>
      </c>
      <c r="AP16" s="728"/>
      <c r="AQ16" s="728"/>
      <c r="AR16" s="728"/>
      <c r="AS16" s="727">
        <v>314000</v>
      </c>
      <c r="AT16" s="727"/>
      <c r="AU16" s="727"/>
      <c r="AV16" s="727"/>
      <c r="AW16" s="727"/>
      <c r="AX16" s="728">
        <v>0</v>
      </c>
      <c r="AY16" s="728"/>
      <c r="AZ16" s="728"/>
      <c r="BA16" s="728"/>
      <c r="BB16" s="730">
        <v>319000</v>
      </c>
      <c r="BC16" s="730"/>
      <c r="BD16" s="730"/>
      <c r="BE16" s="730"/>
      <c r="BF16" s="730"/>
      <c r="BG16" s="731">
        <v>1.6</v>
      </c>
      <c r="BH16" s="731"/>
      <c r="BI16" s="731"/>
      <c r="BJ16" s="731"/>
    </row>
    <row r="17" spans="3:62" s="6" customFormat="1">
      <c r="C17" s="640" t="s">
        <v>314</v>
      </c>
      <c r="D17" s="640"/>
      <c r="E17" s="640"/>
      <c r="F17" s="640"/>
      <c r="G17" s="640"/>
      <c r="H17" s="640"/>
      <c r="I17" s="640"/>
      <c r="J17" s="640"/>
      <c r="K17" s="640"/>
      <c r="L17" s="640"/>
      <c r="M17" s="640"/>
      <c r="N17" s="640"/>
      <c r="O17" s="640"/>
      <c r="P17" s="85"/>
      <c r="Q17" s="725">
        <v>291000</v>
      </c>
      <c r="R17" s="726"/>
      <c r="S17" s="727"/>
      <c r="T17" s="727"/>
      <c r="U17" s="727"/>
      <c r="V17" s="727"/>
      <c r="W17" s="728">
        <v>-4.9000000000000004</v>
      </c>
      <c r="X17" s="728"/>
      <c r="Y17" s="728"/>
      <c r="Z17" s="728"/>
      <c r="AA17" s="727">
        <v>289000</v>
      </c>
      <c r="AB17" s="727"/>
      <c r="AC17" s="727"/>
      <c r="AD17" s="727"/>
      <c r="AE17" s="727"/>
      <c r="AF17" s="728">
        <v>-0.7</v>
      </c>
      <c r="AG17" s="728"/>
      <c r="AH17" s="728"/>
      <c r="AI17" s="728"/>
      <c r="AJ17" s="727">
        <v>287000</v>
      </c>
      <c r="AK17" s="727"/>
      <c r="AL17" s="727"/>
      <c r="AM17" s="727"/>
      <c r="AN17" s="727"/>
      <c r="AO17" s="728">
        <v>-0.7</v>
      </c>
      <c r="AP17" s="728"/>
      <c r="AQ17" s="728"/>
      <c r="AR17" s="728"/>
      <c r="AS17" s="727">
        <v>287000</v>
      </c>
      <c r="AT17" s="727"/>
      <c r="AU17" s="727"/>
      <c r="AV17" s="727"/>
      <c r="AW17" s="727"/>
      <c r="AX17" s="728">
        <v>0</v>
      </c>
      <c r="AY17" s="728"/>
      <c r="AZ17" s="728"/>
      <c r="BA17" s="728"/>
      <c r="BB17" s="730">
        <v>292000</v>
      </c>
      <c r="BC17" s="730"/>
      <c r="BD17" s="730"/>
      <c r="BE17" s="730"/>
      <c r="BF17" s="730"/>
      <c r="BG17" s="731">
        <v>1.7</v>
      </c>
      <c r="BH17" s="731"/>
      <c r="BI17" s="731"/>
      <c r="BJ17" s="731"/>
    </row>
    <row r="18" spans="3:62" s="6" customFormat="1">
      <c r="C18" s="640" t="s">
        <v>313</v>
      </c>
      <c r="D18" s="640"/>
      <c r="E18" s="640"/>
      <c r="F18" s="640"/>
      <c r="G18" s="640"/>
      <c r="H18" s="640"/>
      <c r="I18" s="640"/>
      <c r="J18" s="640"/>
      <c r="K18" s="640"/>
      <c r="L18" s="640"/>
      <c r="M18" s="640"/>
      <c r="N18" s="640"/>
      <c r="O18" s="640"/>
      <c r="P18" s="85"/>
      <c r="Q18" s="725">
        <v>323000</v>
      </c>
      <c r="R18" s="726"/>
      <c r="S18" s="727"/>
      <c r="T18" s="727"/>
      <c r="U18" s="727"/>
      <c r="V18" s="727"/>
      <c r="W18" s="728">
        <v>-5.8</v>
      </c>
      <c r="X18" s="728"/>
      <c r="Y18" s="728"/>
      <c r="Z18" s="728"/>
      <c r="AA18" s="727">
        <v>320000</v>
      </c>
      <c r="AB18" s="727"/>
      <c r="AC18" s="727"/>
      <c r="AD18" s="727"/>
      <c r="AE18" s="727"/>
      <c r="AF18" s="728">
        <v>-0.9</v>
      </c>
      <c r="AG18" s="728"/>
      <c r="AH18" s="728"/>
      <c r="AI18" s="728"/>
      <c r="AJ18" s="727">
        <v>318000</v>
      </c>
      <c r="AK18" s="727"/>
      <c r="AL18" s="727"/>
      <c r="AM18" s="727"/>
      <c r="AN18" s="727"/>
      <c r="AO18" s="728">
        <v>-0.6</v>
      </c>
      <c r="AP18" s="728"/>
      <c r="AQ18" s="728"/>
      <c r="AR18" s="728"/>
      <c r="AS18" s="727">
        <v>317000</v>
      </c>
      <c r="AT18" s="727"/>
      <c r="AU18" s="727"/>
      <c r="AV18" s="727"/>
      <c r="AW18" s="727"/>
      <c r="AX18" s="728">
        <v>-0.3</v>
      </c>
      <c r="AY18" s="728"/>
      <c r="AZ18" s="728"/>
      <c r="BA18" s="728"/>
      <c r="BB18" s="730">
        <v>323000</v>
      </c>
      <c r="BC18" s="730"/>
      <c r="BD18" s="730"/>
      <c r="BE18" s="730"/>
      <c r="BF18" s="730"/>
      <c r="BG18" s="731">
        <v>1.9</v>
      </c>
      <c r="BH18" s="731"/>
      <c r="BI18" s="731"/>
      <c r="BJ18" s="731"/>
    </row>
    <row r="19" spans="3:62" s="6" customFormat="1">
      <c r="C19" s="640" t="s">
        <v>312</v>
      </c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85"/>
      <c r="Q19" s="725">
        <v>365000</v>
      </c>
      <c r="R19" s="726"/>
      <c r="S19" s="727"/>
      <c r="T19" s="727"/>
      <c r="U19" s="727"/>
      <c r="V19" s="727"/>
      <c r="W19" s="728">
        <v>-5.4</v>
      </c>
      <c r="X19" s="728"/>
      <c r="Y19" s="728"/>
      <c r="Z19" s="728"/>
      <c r="AA19" s="727">
        <v>363000</v>
      </c>
      <c r="AB19" s="727"/>
      <c r="AC19" s="727"/>
      <c r="AD19" s="727"/>
      <c r="AE19" s="727"/>
      <c r="AF19" s="728">
        <v>-0.5</v>
      </c>
      <c r="AG19" s="728"/>
      <c r="AH19" s="728"/>
      <c r="AI19" s="728"/>
      <c r="AJ19" s="727">
        <v>361000</v>
      </c>
      <c r="AK19" s="727"/>
      <c r="AL19" s="727"/>
      <c r="AM19" s="727"/>
      <c r="AN19" s="727"/>
      <c r="AO19" s="728">
        <v>-0.6</v>
      </c>
      <c r="AP19" s="728"/>
      <c r="AQ19" s="728"/>
      <c r="AR19" s="728"/>
      <c r="AS19" s="727">
        <v>361000</v>
      </c>
      <c r="AT19" s="727"/>
      <c r="AU19" s="727"/>
      <c r="AV19" s="727"/>
      <c r="AW19" s="727"/>
      <c r="AX19" s="728">
        <v>0</v>
      </c>
      <c r="AY19" s="728"/>
      <c r="AZ19" s="728"/>
      <c r="BA19" s="728"/>
      <c r="BB19" s="730">
        <v>367000</v>
      </c>
      <c r="BC19" s="730"/>
      <c r="BD19" s="730"/>
      <c r="BE19" s="730"/>
      <c r="BF19" s="730"/>
      <c r="BG19" s="731">
        <v>1.7</v>
      </c>
      <c r="BH19" s="731"/>
      <c r="BI19" s="731"/>
      <c r="BJ19" s="731"/>
    </row>
    <row r="20" spans="3:62" s="6" customFormat="1">
      <c r="C20" s="640" t="s">
        <v>311</v>
      </c>
      <c r="D20" s="640"/>
      <c r="E20" s="640"/>
      <c r="F20" s="640"/>
      <c r="G20" s="640"/>
      <c r="H20" s="640"/>
      <c r="I20" s="640"/>
      <c r="J20" s="640"/>
      <c r="K20" s="640"/>
      <c r="L20" s="640"/>
      <c r="M20" s="640"/>
      <c r="N20" s="640"/>
      <c r="O20" s="640"/>
      <c r="P20" s="85"/>
      <c r="Q20" s="725">
        <v>402000</v>
      </c>
      <c r="R20" s="726"/>
      <c r="S20" s="727"/>
      <c r="T20" s="727"/>
      <c r="U20" s="727"/>
      <c r="V20" s="727"/>
      <c r="W20" s="728">
        <v>-5.4</v>
      </c>
      <c r="X20" s="728"/>
      <c r="Y20" s="728"/>
      <c r="Z20" s="728"/>
      <c r="AA20" s="727">
        <v>400000</v>
      </c>
      <c r="AB20" s="727"/>
      <c r="AC20" s="727"/>
      <c r="AD20" s="727"/>
      <c r="AE20" s="727"/>
      <c r="AF20" s="728">
        <v>-0.5</v>
      </c>
      <c r="AG20" s="728"/>
      <c r="AH20" s="728"/>
      <c r="AI20" s="728"/>
      <c r="AJ20" s="727">
        <v>399000</v>
      </c>
      <c r="AK20" s="727"/>
      <c r="AL20" s="727"/>
      <c r="AM20" s="727"/>
      <c r="AN20" s="727"/>
      <c r="AO20" s="728">
        <v>-0.3</v>
      </c>
      <c r="AP20" s="728"/>
      <c r="AQ20" s="728"/>
      <c r="AR20" s="728"/>
      <c r="AS20" s="727">
        <v>399000</v>
      </c>
      <c r="AT20" s="727"/>
      <c r="AU20" s="727"/>
      <c r="AV20" s="727"/>
      <c r="AW20" s="727"/>
      <c r="AX20" s="728">
        <v>0</v>
      </c>
      <c r="AY20" s="728"/>
      <c r="AZ20" s="728"/>
      <c r="BA20" s="728"/>
      <c r="BB20" s="730">
        <v>406000</v>
      </c>
      <c r="BC20" s="730"/>
      <c r="BD20" s="730"/>
      <c r="BE20" s="730"/>
      <c r="BF20" s="730"/>
      <c r="BG20" s="731">
        <v>1.8</v>
      </c>
      <c r="BH20" s="731"/>
      <c r="BI20" s="731"/>
      <c r="BJ20" s="731"/>
    </row>
    <row r="21" spans="3:62" s="6" customFormat="1" ht="10.5" customHeight="1">
      <c r="C21" s="219"/>
      <c r="D21"/>
      <c r="E21"/>
      <c r="F21"/>
      <c r="G21"/>
      <c r="H21"/>
      <c r="I21"/>
      <c r="J21"/>
      <c r="K21"/>
      <c r="L21"/>
      <c r="M21"/>
      <c r="N21"/>
      <c r="O21"/>
      <c r="P21" s="85"/>
      <c r="Q21"/>
      <c r="R21"/>
      <c r="S21"/>
      <c r="T21"/>
      <c r="U21"/>
      <c r="V21"/>
      <c r="W21"/>
      <c r="X21" s="218"/>
      <c r="Y21" s="218"/>
      <c r="Z21"/>
      <c r="AA21"/>
      <c r="AB21"/>
      <c r="AC21"/>
      <c r="AD21"/>
      <c r="AE21"/>
      <c r="AF21" s="218"/>
      <c r="AG21" s="218"/>
      <c r="AH21"/>
      <c r="AI21"/>
      <c r="AJ21"/>
      <c r="AK21"/>
      <c r="AL21"/>
      <c r="AM21"/>
      <c r="AN21" s="218"/>
      <c r="AO21" s="218"/>
      <c r="AP21"/>
      <c r="AQ21"/>
      <c r="AR21"/>
      <c r="AS21"/>
      <c r="AT21"/>
      <c r="AU21"/>
      <c r="AV21" s="218"/>
      <c r="AW21" s="218"/>
      <c r="AX21"/>
      <c r="AY21"/>
      <c r="AZ21"/>
      <c r="BA21"/>
      <c r="BB21" s="301"/>
      <c r="BC21" s="301"/>
      <c r="BD21" s="87"/>
      <c r="BE21" s="87"/>
      <c r="BF21" s="87"/>
      <c r="BG21" s="87"/>
      <c r="BH21" s="87"/>
      <c r="BI21" s="87"/>
      <c r="BJ21" s="301"/>
    </row>
    <row r="22" spans="3:62" s="6" customFormat="1">
      <c r="C22" s="640" t="s">
        <v>310</v>
      </c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85"/>
      <c r="Q22" s="725">
        <v>375000</v>
      </c>
      <c r="R22" s="726"/>
      <c r="S22" s="727"/>
      <c r="T22" s="727"/>
      <c r="U22" s="727"/>
      <c r="V22" s="727"/>
      <c r="W22" s="728">
        <v>-5.3</v>
      </c>
      <c r="X22" s="728"/>
      <c r="Y22" s="728"/>
      <c r="Z22" s="728"/>
      <c r="AA22" s="727">
        <v>373000</v>
      </c>
      <c r="AB22" s="727"/>
      <c r="AC22" s="727"/>
      <c r="AD22" s="727"/>
      <c r="AE22" s="727"/>
      <c r="AF22" s="728">
        <v>-0.5</v>
      </c>
      <c r="AG22" s="728"/>
      <c r="AH22" s="728"/>
      <c r="AI22" s="728"/>
      <c r="AJ22" s="727">
        <v>371000</v>
      </c>
      <c r="AK22" s="727"/>
      <c r="AL22" s="727"/>
      <c r="AM22" s="727"/>
      <c r="AN22" s="727"/>
      <c r="AO22" s="728">
        <v>-0.5</v>
      </c>
      <c r="AP22" s="728"/>
      <c r="AQ22" s="728"/>
      <c r="AR22" s="728"/>
      <c r="AS22" s="727">
        <v>371000</v>
      </c>
      <c r="AT22" s="727"/>
      <c r="AU22" s="727"/>
      <c r="AV22" s="727"/>
      <c r="AW22" s="727"/>
      <c r="AX22" s="728">
        <v>0</v>
      </c>
      <c r="AY22" s="728"/>
      <c r="AZ22" s="728"/>
      <c r="BA22" s="728"/>
      <c r="BB22" s="730">
        <v>378000</v>
      </c>
      <c r="BC22" s="730"/>
      <c r="BD22" s="730"/>
      <c r="BE22" s="730"/>
      <c r="BF22" s="730"/>
      <c r="BG22" s="731">
        <v>1.9</v>
      </c>
      <c r="BH22" s="731"/>
      <c r="BI22" s="731"/>
      <c r="BJ22" s="731"/>
    </row>
    <row r="23" spans="3:62" s="6" customFormat="1">
      <c r="C23" s="640" t="s">
        <v>309</v>
      </c>
      <c r="D23" s="640"/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85"/>
      <c r="Q23" s="517">
        <v>0</v>
      </c>
      <c r="R23" s="512"/>
      <c r="S23" s="512"/>
      <c r="T23" s="512"/>
      <c r="U23" s="512"/>
      <c r="V23" s="512"/>
      <c r="W23" s="512">
        <v>0</v>
      </c>
      <c r="X23" s="512"/>
      <c r="Y23" s="512"/>
      <c r="Z23" s="512"/>
      <c r="AA23" s="512">
        <v>0</v>
      </c>
      <c r="AB23" s="512"/>
      <c r="AC23" s="512"/>
      <c r="AD23" s="512"/>
      <c r="AE23" s="512"/>
      <c r="AF23" s="512">
        <v>0</v>
      </c>
      <c r="AG23" s="512"/>
      <c r="AH23" s="512"/>
      <c r="AI23" s="512"/>
      <c r="AJ23" s="512">
        <v>0</v>
      </c>
      <c r="AK23" s="512"/>
      <c r="AL23" s="512"/>
      <c r="AM23" s="512"/>
      <c r="AN23" s="512"/>
      <c r="AO23" s="511">
        <v>0</v>
      </c>
      <c r="AP23" s="511"/>
      <c r="AQ23" s="511"/>
      <c r="AR23" s="511"/>
      <c r="AS23" s="727">
        <v>337000</v>
      </c>
      <c r="AT23" s="727"/>
      <c r="AU23" s="727"/>
      <c r="AV23" s="727"/>
      <c r="AW23" s="727"/>
      <c r="AX23" s="732" t="s">
        <v>693</v>
      </c>
      <c r="AY23" s="732"/>
      <c r="AZ23" s="732"/>
      <c r="BA23" s="732"/>
      <c r="BB23" s="730">
        <v>342000</v>
      </c>
      <c r="BC23" s="730"/>
      <c r="BD23" s="730"/>
      <c r="BE23" s="730"/>
      <c r="BF23" s="730"/>
      <c r="BG23" s="731">
        <v>1.5</v>
      </c>
      <c r="BH23" s="731"/>
      <c r="BI23" s="731"/>
      <c r="BJ23" s="731"/>
    </row>
    <row r="24" spans="3:62" s="6" customFormat="1">
      <c r="C24" s="640" t="s">
        <v>308</v>
      </c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85"/>
      <c r="Q24" s="517">
        <v>0</v>
      </c>
      <c r="R24" s="512"/>
      <c r="S24" s="512"/>
      <c r="T24" s="512"/>
      <c r="U24" s="512"/>
      <c r="V24" s="512"/>
      <c r="W24" s="512">
        <v>0</v>
      </c>
      <c r="X24" s="512"/>
      <c r="Y24" s="512"/>
      <c r="Z24" s="512"/>
      <c r="AA24" s="512">
        <v>0</v>
      </c>
      <c r="AB24" s="512"/>
      <c r="AC24" s="512"/>
      <c r="AD24" s="512"/>
      <c r="AE24" s="512"/>
      <c r="AF24" s="512">
        <v>0</v>
      </c>
      <c r="AG24" s="512"/>
      <c r="AH24" s="512"/>
      <c r="AI24" s="512"/>
      <c r="AJ24" s="727">
        <v>339000</v>
      </c>
      <c r="AK24" s="727"/>
      <c r="AL24" s="727"/>
      <c r="AM24" s="727"/>
      <c r="AN24" s="727"/>
      <c r="AO24" s="732" t="s">
        <v>693</v>
      </c>
      <c r="AP24" s="732"/>
      <c r="AQ24" s="732"/>
      <c r="AR24" s="732"/>
      <c r="AS24" s="727">
        <v>339000</v>
      </c>
      <c r="AT24" s="727"/>
      <c r="AU24" s="727"/>
      <c r="AV24" s="727"/>
      <c r="AW24" s="727"/>
      <c r="AX24" s="728">
        <v>0</v>
      </c>
      <c r="AY24" s="728"/>
      <c r="AZ24" s="728"/>
      <c r="BA24" s="728"/>
      <c r="BB24" s="730">
        <v>345000</v>
      </c>
      <c r="BC24" s="730"/>
      <c r="BD24" s="730"/>
      <c r="BE24" s="730"/>
      <c r="BF24" s="730"/>
      <c r="BG24" s="731">
        <v>1.8</v>
      </c>
      <c r="BH24" s="731"/>
      <c r="BI24" s="731"/>
      <c r="BJ24" s="731"/>
    </row>
    <row r="25" spans="3:62" s="6" customFormat="1">
      <c r="C25" s="640" t="s">
        <v>307</v>
      </c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85"/>
      <c r="Q25" s="725">
        <v>367000</v>
      </c>
      <c r="R25" s="726"/>
      <c r="S25" s="727"/>
      <c r="T25" s="727"/>
      <c r="U25" s="727"/>
      <c r="V25" s="727"/>
      <c r="W25" s="728">
        <v>-5.2</v>
      </c>
      <c r="X25" s="728"/>
      <c r="Y25" s="728"/>
      <c r="Z25" s="728"/>
      <c r="AA25" s="727">
        <v>365000</v>
      </c>
      <c r="AB25" s="727"/>
      <c r="AC25" s="727"/>
      <c r="AD25" s="727"/>
      <c r="AE25" s="727"/>
      <c r="AF25" s="728">
        <v>-0.5</v>
      </c>
      <c r="AG25" s="728"/>
      <c r="AH25" s="728"/>
      <c r="AI25" s="728"/>
      <c r="AJ25" s="727">
        <v>363000</v>
      </c>
      <c r="AK25" s="727"/>
      <c r="AL25" s="727"/>
      <c r="AM25" s="727"/>
      <c r="AN25" s="727"/>
      <c r="AO25" s="728">
        <v>-0.5</v>
      </c>
      <c r="AP25" s="728"/>
      <c r="AQ25" s="728"/>
      <c r="AR25" s="728"/>
      <c r="AS25" s="727">
        <v>363000</v>
      </c>
      <c r="AT25" s="727"/>
      <c r="AU25" s="727"/>
      <c r="AV25" s="727"/>
      <c r="AW25" s="727"/>
      <c r="AX25" s="728">
        <v>0</v>
      </c>
      <c r="AY25" s="728"/>
      <c r="AZ25" s="728"/>
      <c r="BA25" s="728"/>
      <c r="BB25" s="730">
        <v>369000</v>
      </c>
      <c r="BC25" s="730"/>
      <c r="BD25" s="730"/>
      <c r="BE25" s="730"/>
      <c r="BF25" s="730"/>
      <c r="BG25" s="731">
        <v>1.7</v>
      </c>
      <c r="BH25" s="731"/>
      <c r="BI25" s="731"/>
      <c r="BJ25" s="731"/>
    </row>
    <row r="26" spans="3:62" s="6" customFormat="1">
      <c r="C26" s="640" t="s">
        <v>306</v>
      </c>
      <c r="D26" s="640"/>
      <c r="E26" s="640"/>
      <c r="F26" s="640"/>
      <c r="G26" s="640"/>
      <c r="H26" s="640"/>
      <c r="I26" s="640"/>
      <c r="J26" s="640"/>
      <c r="K26" s="640"/>
      <c r="L26" s="640"/>
      <c r="M26" s="640"/>
      <c r="N26" s="640"/>
      <c r="O26" s="640"/>
      <c r="P26" s="85"/>
      <c r="Q26" s="517">
        <v>0</v>
      </c>
      <c r="R26" s="512"/>
      <c r="S26" s="512"/>
      <c r="T26" s="512"/>
      <c r="U26" s="512"/>
      <c r="V26" s="512"/>
      <c r="W26" s="512">
        <v>0</v>
      </c>
      <c r="X26" s="512"/>
      <c r="Y26" s="512"/>
      <c r="Z26" s="512"/>
      <c r="AA26" s="512">
        <v>0</v>
      </c>
      <c r="AB26" s="512"/>
      <c r="AC26" s="512"/>
      <c r="AD26" s="512"/>
      <c r="AE26" s="512"/>
      <c r="AF26" s="512">
        <v>0</v>
      </c>
      <c r="AG26" s="512"/>
      <c r="AH26" s="512"/>
      <c r="AI26" s="512"/>
      <c r="AJ26" s="512">
        <v>0</v>
      </c>
      <c r="AK26" s="512"/>
      <c r="AL26" s="512"/>
      <c r="AM26" s="512"/>
      <c r="AN26" s="512"/>
      <c r="AO26" s="511">
        <v>0</v>
      </c>
      <c r="AP26" s="511"/>
      <c r="AQ26" s="511"/>
      <c r="AR26" s="511"/>
      <c r="AS26" s="727">
        <v>238000</v>
      </c>
      <c r="AT26" s="727"/>
      <c r="AU26" s="727"/>
      <c r="AV26" s="727"/>
      <c r="AW26" s="727"/>
      <c r="AX26" s="732" t="s">
        <v>693</v>
      </c>
      <c r="AY26" s="732"/>
      <c r="AZ26" s="732"/>
      <c r="BA26" s="732"/>
      <c r="BB26" s="730">
        <v>242000</v>
      </c>
      <c r="BC26" s="730"/>
      <c r="BD26" s="730"/>
      <c r="BE26" s="730"/>
      <c r="BF26" s="730"/>
      <c r="BG26" s="731">
        <v>1.7</v>
      </c>
      <c r="BH26" s="731"/>
      <c r="BI26" s="731"/>
      <c r="BJ26" s="731"/>
    </row>
    <row r="27" spans="3:62" s="6" customFormat="1" ht="10.5" customHeight="1">
      <c r="C27" s="219"/>
      <c r="D27"/>
      <c r="E27"/>
      <c r="F27"/>
      <c r="G27"/>
      <c r="H27"/>
      <c r="I27"/>
      <c r="J27"/>
      <c r="K27"/>
      <c r="L27"/>
      <c r="M27"/>
      <c r="N27"/>
      <c r="O27"/>
      <c r="P27" s="85"/>
      <c r="Q27"/>
      <c r="R27"/>
      <c r="S27"/>
      <c r="T27"/>
      <c r="U27"/>
      <c r="V27"/>
      <c r="W27"/>
      <c r="X27" s="218"/>
      <c r="Y27" s="218"/>
      <c r="Z27"/>
      <c r="AA27"/>
      <c r="AB27"/>
      <c r="AC27"/>
      <c r="AD27"/>
      <c r="AE27"/>
      <c r="AF27" s="218"/>
      <c r="AG27" s="218"/>
      <c r="AH27"/>
      <c r="AI27"/>
      <c r="AJ27"/>
      <c r="AK27"/>
      <c r="AL27"/>
      <c r="AM27"/>
      <c r="AN27" s="218"/>
      <c r="AO27" s="218"/>
      <c r="AP27"/>
      <c r="AQ27"/>
      <c r="AR27"/>
      <c r="AS27"/>
      <c r="AT27"/>
      <c r="AU27"/>
      <c r="AV27" s="218"/>
      <c r="AW27" s="218"/>
      <c r="AX27"/>
      <c r="AY27"/>
      <c r="AZ27"/>
      <c r="BA27"/>
      <c r="BB27" s="301"/>
      <c r="BC27" s="301"/>
      <c r="BD27" s="87"/>
      <c r="BE27" s="87"/>
      <c r="BF27" s="87"/>
      <c r="BG27" s="87"/>
      <c r="BH27" s="87"/>
      <c r="BI27" s="87"/>
      <c r="BJ27" s="301"/>
    </row>
    <row r="28" spans="3:62" s="6" customFormat="1">
      <c r="C28" s="640" t="s">
        <v>305</v>
      </c>
      <c r="D28" s="640"/>
      <c r="E28" s="640"/>
      <c r="F28" s="640"/>
      <c r="G28" s="640"/>
      <c r="H28" s="640"/>
      <c r="I28" s="640"/>
      <c r="J28" s="640"/>
      <c r="K28" s="640"/>
      <c r="L28" s="640"/>
      <c r="M28" s="640"/>
      <c r="N28" s="640"/>
      <c r="O28" s="640"/>
      <c r="P28" s="85"/>
      <c r="Q28" s="517">
        <v>0</v>
      </c>
      <c r="R28" s="512"/>
      <c r="S28" s="512"/>
      <c r="T28" s="512"/>
      <c r="U28" s="512"/>
      <c r="V28" s="512"/>
      <c r="W28" s="512">
        <v>0</v>
      </c>
      <c r="X28" s="512"/>
      <c r="Y28" s="512"/>
      <c r="Z28" s="512"/>
      <c r="AA28" s="512">
        <v>0</v>
      </c>
      <c r="AB28" s="512"/>
      <c r="AC28" s="512"/>
      <c r="AD28" s="512"/>
      <c r="AE28" s="512"/>
      <c r="AF28" s="512">
        <v>0</v>
      </c>
      <c r="AG28" s="512"/>
      <c r="AH28" s="512"/>
      <c r="AI28" s="512"/>
      <c r="AJ28" s="512">
        <v>0</v>
      </c>
      <c r="AK28" s="512"/>
      <c r="AL28" s="512"/>
      <c r="AM28" s="512"/>
      <c r="AN28" s="512"/>
      <c r="AO28" s="511">
        <v>0</v>
      </c>
      <c r="AP28" s="511"/>
      <c r="AQ28" s="511"/>
      <c r="AR28" s="511"/>
      <c r="AS28" s="727">
        <v>361000</v>
      </c>
      <c r="AT28" s="727"/>
      <c r="AU28" s="727"/>
      <c r="AV28" s="727"/>
      <c r="AW28" s="727"/>
      <c r="AX28" s="732" t="s">
        <v>693</v>
      </c>
      <c r="AY28" s="732"/>
      <c r="AZ28" s="732"/>
      <c r="BA28" s="732"/>
      <c r="BB28" s="730">
        <v>368000</v>
      </c>
      <c r="BC28" s="730"/>
      <c r="BD28" s="730"/>
      <c r="BE28" s="730"/>
      <c r="BF28" s="730"/>
      <c r="BG28" s="731">
        <v>1.9</v>
      </c>
      <c r="BH28" s="731"/>
      <c r="BI28" s="731"/>
      <c r="BJ28" s="731"/>
    </row>
    <row r="29" spans="3:62" s="6" customFormat="1">
      <c r="C29" s="640" t="s">
        <v>304</v>
      </c>
      <c r="D29" s="640"/>
      <c r="E29" s="640"/>
      <c r="F29" s="640"/>
      <c r="G29" s="640"/>
      <c r="H29" s="640"/>
      <c r="I29" s="640"/>
      <c r="J29" s="640"/>
      <c r="K29" s="640"/>
      <c r="L29" s="640"/>
      <c r="M29" s="640"/>
      <c r="N29" s="640"/>
      <c r="O29" s="640"/>
      <c r="P29" s="85"/>
      <c r="Q29" s="725">
        <v>362000</v>
      </c>
      <c r="R29" s="726"/>
      <c r="S29" s="727"/>
      <c r="T29" s="727"/>
      <c r="U29" s="727"/>
      <c r="V29" s="727"/>
      <c r="W29" s="728">
        <v>-5.5</v>
      </c>
      <c r="X29" s="728"/>
      <c r="Y29" s="728"/>
      <c r="Z29" s="728"/>
      <c r="AA29" s="727">
        <v>359000</v>
      </c>
      <c r="AB29" s="727"/>
      <c r="AC29" s="727"/>
      <c r="AD29" s="727"/>
      <c r="AE29" s="727"/>
      <c r="AF29" s="728">
        <v>-0.8</v>
      </c>
      <c r="AG29" s="728"/>
      <c r="AH29" s="728"/>
      <c r="AI29" s="728"/>
      <c r="AJ29" s="727">
        <v>357000</v>
      </c>
      <c r="AK29" s="727"/>
      <c r="AL29" s="727"/>
      <c r="AM29" s="727"/>
      <c r="AN29" s="727"/>
      <c r="AO29" s="728">
        <v>-0.6</v>
      </c>
      <c r="AP29" s="728"/>
      <c r="AQ29" s="728"/>
      <c r="AR29" s="728"/>
      <c r="AS29" s="727">
        <v>357000</v>
      </c>
      <c r="AT29" s="727"/>
      <c r="AU29" s="727"/>
      <c r="AV29" s="727"/>
      <c r="AW29" s="727"/>
      <c r="AX29" s="728">
        <v>0</v>
      </c>
      <c r="AY29" s="728"/>
      <c r="AZ29" s="728"/>
      <c r="BA29" s="728"/>
      <c r="BB29" s="730">
        <v>363000</v>
      </c>
      <c r="BC29" s="730"/>
      <c r="BD29" s="730"/>
      <c r="BE29" s="730"/>
      <c r="BF29" s="730"/>
      <c r="BG29" s="731">
        <v>1.7</v>
      </c>
      <c r="BH29" s="731"/>
      <c r="BI29" s="731"/>
      <c r="BJ29" s="731"/>
    </row>
    <row r="30" spans="3:62" s="6" customFormat="1">
      <c r="C30" s="640" t="s">
        <v>303</v>
      </c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85"/>
      <c r="Q30" s="725">
        <v>296000</v>
      </c>
      <c r="R30" s="726"/>
      <c r="S30" s="727"/>
      <c r="T30" s="727"/>
      <c r="U30" s="727"/>
      <c r="V30" s="727"/>
      <c r="W30" s="728">
        <v>-4.2</v>
      </c>
      <c r="X30" s="728"/>
      <c r="Y30" s="728"/>
      <c r="Z30" s="728"/>
      <c r="AA30" s="727">
        <v>294000</v>
      </c>
      <c r="AB30" s="727"/>
      <c r="AC30" s="727"/>
      <c r="AD30" s="727"/>
      <c r="AE30" s="727"/>
      <c r="AF30" s="728">
        <v>-0.7</v>
      </c>
      <c r="AG30" s="728"/>
      <c r="AH30" s="728"/>
      <c r="AI30" s="728"/>
      <c r="AJ30" s="727">
        <v>292000</v>
      </c>
      <c r="AK30" s="727"/>
      <c r="AL30" s="727"/>
      <c r="AM30" s="727"/>
      <c r="AN30" s="727"/>
      <c r="AO30" s="728">
        <v>-0.7</v>
      </c>
      <c r="AP30" s="728"/>
      <c r="AQ30" s="728"/>
      <c r="AR30" s="728"/>
      <c r="AS30" s="727">
        <v>292000</v>
      </c>
      <c r="AT30" s="727"/>
      <c r="AU30" s="727"/>
      <c r="AV30" s="727"/>
      <c r="AW30" s="727"/>
      <c r="AX30" s="728">
        <v>0</v>
      </c>
      <c r="AY30" s="728"/>
      <c r="AZ30" s="728"/>
      <c r="BA30" s="728"/>
      <c r="BB30" s="730">
        <v>297000</v>
      </c>
      <c r="BC30" s="730"/>
      <c r="BD30" s="730"/>
      <c r="BE30" s="730"/>
      <c r="BF30" s="730"/>
      <c r="BG30" s="731">
        <v>1.7</v>
      </c>
      <c r="BH30" s="731"/>
      <c r="BI30" s="731"/>
      <c r="BJ30" s="731"/>
    </row>
    <row r="31" spans="3:62" s="6" customFormat="1">
      <c r="C31" s="640" t="s">
        <v>302</v>
      </c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40"/>
      <c r="O31" s="640"/>
      <c r="P31" s="85"/>
      <c r="Q31" s="725">
        <v>256000</v>
      </c>
      <c r="R31" s="726"/>
      <c r="S31" s="727"/>
      <c r="T31" s="727"/>
      <c r="U31" s="727"/>
      <c r="V31" s="727"/>
      <c r="W31" s="728">
        <v>-4.0999999999999996</v>
      </c>
      <c r="X31" s="728"/>
      <c r="Y31" s="728"/>
      <c r="Z31" s="728"/>
      <c r="AA31" s="727">
        <v>254000</v>
      </c>
      <c r="AB31" s="727"/>
      <c r="AC31" s="727"/>
      <c r="AD31" s="727"/>
      <c r="AE31" s="727"/>
      <c r="AF31" s="728">
        <v>-0.8</v>
      </c>
      <c r="AG31" s="728"/>
      <c r="AH31" s="728"/>
      <c r="AI31" s="728"/>
      <c r="AJ31" s="727">
        <v>252000</v>
      </c>
      <c r="AK31" s="727"/>
      <c r="AL31" s="727"/>
      <c r="AM31" s="727"/>
      <c r="AN31" s="727"/>
      <c r="AO31" s="728">
        <v>-0.8</v>
      </c>
      <c r="AP31" s="728"/>
      <c r="AQ31" s="728"/>
      <c r="AR31" s="728"/>
      <c r="AS31" s="727">
        <v>251000</v>
      </c>
      <c r="AT31" s="727"/>
      <c r="AU31" s="727"/>
      <c r="AV31" s="727"/>
      <c r="AW31" s="727"/>
      <c r="AX31" s="728">
        <v>-0.4</v>
      </c>
      <c r="AY31" s="728"/>
      <c r="AZ31" s="728"/>
      <c r="BA31" s="728"/>
      <c r="BB31" s="730">
        <v>255000</v>
      </c>
      <c r="BC31" s="730"/>
      <c r="BD31" s="730"/>
      <c r="BE31" s="730"/>
      <c r="BF31" s="730"/>
      <c r="BG31" s="731">
        <v>1.6</v>
      </c>
      <c r="BH31" s="731"/>
      <c r="BI31" s="731"/>
      <c r="BJ31" s="731"/>
    </row>
    <row r="32" spans="3:62" s="6" customFormat="1">
      <c r="C32" s="640" t="s">
        <v>301</v>
      </c>
      <c r="D32" s="640"/>
      <c r="E32" s="640"/>
      <c r="F32" s="640"/>
      <c r="G32" s="640"/>
      <c r="H32" s="640"/>
      <c r="I32" s="640"/>
      <c r="J32" s="640"/>
      <c r="K32" s="640"/>
      <c r="L32" s="640"/>
      <c r="M32" s="640"/>
      <c r="N32" s="640"/>
      <c r="O32" s="640"/>
      <c r="P32" s="85"/>
      <c r="Q32" s="725">
        <v>260000</v>
      </c>
      <c r="R32" s="726"/>
      <c r="S32" s="727"/>
      <c r="T32" s="727"/>
      <c r="U32" s="727"/>
      <c r="V32" s="727"/>
      <c r="W32" s="728">
        <v>0</v>
      </c>
      <c r="X32" s="728"/>
      <c r="Y32" s="728"/>
      <c r="Z32" s="728"/>
      <c r="AA32" s="727">
        <v>258000</v>
      </c>
      <c r="AB32" s="727"/>
      <c r="AC32" s="727"/>
      <c r="AD32" s="727"/>
      <c r="AE32" s="727"/>
      <c r="AF32" s="728">
        <v>-0.8</v>
      </c>
      <c r="AG32" s="728"/>
      <c r="AH32" s="728"/>
      <c r="AI32" s="728"/>
      <c r="AJ32" s="727">
        <v>257000</v>
      </c>
      <c r="AK32" s="727"/>
      <c r="AL32" s="727"/>
      <c r="AM32" s="727"/>
      <c r="AN32" s="727"/>
      <c r="AO32" s="728">
        <v>-0.4</v>
      </c>
      <c r="AP32" s="728"/>
      <c r="AQ32" s="728"/>
      <c r="AR32" s="728"/>
      <c r="AS32" s="727">
        <v>257000</v>
      </c>
      <c r="AT32" s="727"/>
      <c r="AU32" s="727"/>
      <c r="AV32" s="727"/>
      <c r="AW32" s="727"/>
      <c r="AX32" s="728">
        <v>0</v>
      </c>
      <c r="AY32" s="728"/>
      <c r="AZ32" s="728"/>
      <c r="BA32" s="728"/>
      <c r="BB32" s="730">
        <v>262000</v>
      </c>
      <c r="BC32" s="730"/>
      <c r="BD32" s="730"/>
      <c r="BE32" s="730"/>
      <c r="BF32" s="730"/>
      <c r="BG32" s="731">
        <v>1.9</v>
      </c>
      <c r="BH32" s="731"/>
      <c r="BI32" s="731"/>
      <c r="BJ32" s="731"/>
    </row>
    <row r="33" spans="3:62" s="6" customFormat="1" ht="10.5" customHeight="1">
      <c r="C33" s="219"/>
      <c r="D33"/>
      <c r="E33"/>
      <c r="F33"/>
      <c r="G33"/>
      <c r="H33"/>
      <c r="I33"/>
      <c r="J33"/>
      <c r="K33"/>
      <c r="L33"/>
      <c r="M33"/>
      <c r="N33"/>
      <c r="O33"/>
      <c r="P33" s="85"/>
      <c r="Q33"/>
      <c r="R33"/>
      <c r="S33"/>
      <c r="T33"/>
      <c r="U33"/>
      <c r="V33"/>
      <c r="W33"/>
      <c r="X33" s="218"/>
      <c r="Y33" s="218"/>
      <c r="Z33"/>
      <c r="AA33"/>
      <c r="AB33"/>
      <c r="AC33"/>
      <c r="AD33"/>
      <c r="AE33"/>
      <c r="AF33" s="218"/>
      <c r="AG33" s="218"/>
      <c r="AH33"/>
      <c r="AI33"/>
      <c r="AJ33"/>
      <c r="AK33"/>
      <c r="AL33"/>
      <c r="AM33"/>
      <c r="AN33" s="218"/>
      <c r="AO33" s="218"/>
      <c r="AP33"/>
      <c r="AQ33"/>
      <c r="AR33"/>
      <c r="AS33"/>
      <c r="AT33"/>
      <c r="AU33"/>
      <c r="AV33" s="218"/>
      <c r="AW33" s="218"/>
      <c r="AX33"/>
      <c r="AY33"/>
      <c r="AZ33"/>
      <c r="BA33"/>
      <c r="BB33" s="301"/>
      <c r="BC33" s="301"/>
      <c r="BD33" s="87"/>
      <c r="BE33" s="87"/>
      <c r="BF33" s="87"/>
      <c r="BG33" s="87"/>
      <c r="BH33" s="87"/>
      <c r="BI33" s="87"/>
      <c r="BJ33" s="301"/>
    </row>
    <row r="34" spans="3:62" s="6" customFormat="1">
      <c r="C34" s="640" t="s">
        <v>300</v>
      </c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85"/>
      <c r="Q34" s="725">
        <v>341000</v>
      </c>
      <c r="R34" s="726"/>
      <c r="S34" s="727"/>
      <c r="T34" s="727"/>
      <c r="U34" s="727"/>
      <c r="V34" s="727"/>
      <c r="W34" s="728">
        <v>-5</v>
      </c>
      <c r="X34" s="728"/>
      <c r="Y34" s="728"/>
      <c r="Z34" s="728"/>
      <c r="AA34" s="727">
        <v>340000</v>
      </c>
      <c r="AB34" s="727"/>
      <c r="AC34" s="727"/>
      <c r="AD34" s="727"/>
      <c r="AE34" s="727"/>
      <c r="AF34" s="728">
        <v>-0.3</v>
      </c>
      <c r="AG34" s="728"/>
      <c r="AH34" s="728"/>
      <c r="AI34" s="728"/>
      <c r="AJ34" s="727">
        <v>339000</v>
      </c>
      <c r="AK34" s="727"/>
      <c r="AL34" s="727"/>
      <c r="AM34" s="727"/>
      <c r="AN34" s="727"/>
      <c r="AO34" s="728">
        <v>-0.3</v>
      </c>
      <c r="AP34" s="728"/>
      <c r="AQ34" s="728"/>
      <c r="AR34" s="728"/>
      <c r="AS34" s="727">
        <v>339000</v>
      </c>
      <c r="AT34" s="727"/>
      <c r="AU34" s="727"/>
      <c r="AV34" s="727"/>
      <c r="AW34" s="727"/>
      <c r="AX34" s="728">
        <v>0</v>
      </c>
      <c r="AY34" s="728"/>
      <c r="AZ34" s="728"/>
      <c r="BA34" s="728"/>
      <c r="BB34" s="730">
        <v>345000</v>
      </c>
      <c r="BC34" s="730"/>
      <c r="BD34" s="730"/>
      <c r="BE34" s="730"/>
      <c r="BF34" s="730"/>
      <c r="BG34" s="731">
        <v>1.8</v>
      </c>
      <c r="BH34" s="731"/>
      <c r="BI34" s="731"/>
      <c r="BJ34" s="731"/>
    </row>
    <row r="35" spans="3:62" s="6" customFormat="1">
      <c r="C35" s="640" t="s">
        <v>299</v>
      </c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85"/>
      <c r="Q35" s="725">
        <v>375000</v>
      </c>
      <c r="R35" s="726"/>
      <c r="S35" s="727"/>
      <c r="T35" s="727"/>
      <c r="U35" s="727"/>
      <c r="V35" s="727"/>
      <c r="W35" s="728">
        <v>-4.8</v>
      </c>
      <c r="X35" s="728"/>
      <c r="Y35" s="728"/>
      <c r="Z35" s="728"/>
      <c r="AA35" s="727">
        <v>373000</v>
      </c>
      <c r="AB35" s="727"/>
      <c r="AC35" s="727"/>
      <c r="AD35" s="727"/>
      <c r="AE35" s="727"/>
      <c r="AF35" s="728">
        <v>-0.5</v>
      </c>
      <c r="AG35" s="728"/>
      <c r="AH35" s="728"/>
      <c r="AI35" s="728"/>
      <c r="AJ35" s="727">
        <v>371000</v>
      </c>
      <c r="AK35" s="727"/>
      <c r="AL35" s="727"/>
      <c r="AM35" s="727"/>
      <c r="AN35" s="727"/>
      <c r="AO35" s="728">
        <v>-0.5</v>
      </c>
      <c r="AP35" s="728"/>
      <c r="AQ35" s="728"/>
      <c r="AR35" s="728"/>
      <c r="AS35" s="727">
        <v>371000</v>
      </c>
      <c r="AT35" s="727"/>
      <c r="AU35" s="727"/>
      <c r="AV35" s="727"/>
      <c r="AW35" s="727"/>
      <c r="AX35" s="728">
        <v>0</v>
      </c>
      <c r="AY35" s="728"/>
      <c r="AZ35" s="728"/>
      <c r="BA35" s="728"/>
      <c r="BB35" s="730">
        <v>378000</v>
      </c>
      <c r="BC35" s="730"/>
      <c r="BD35" s="730"/>
      <c r="BE35" s="730"/>
      <c r="BF35" s="730"/>
      <c r="BG35" s="731">
        <v>1.9</v>
      </c>
      <c r="BH35" s="731"/>
      <c r="BI35" s="731"/>
      <c r="BJ35" s="731"/>
    </row>
    <row r="36" spans="3:62" s="6" customFormat="1">
      <c r="C36" s="640" t="s">
        <v>298</v>
      </c>
      <c r="D36" s="640"/>
      <c r="E36" s="640"/>
      <c r="F36" s="640"/>
      <c r="G36" s="640"/>
      <c r="H36" s="640"/>
      <c r="I36" s="640"/>
      <c r="J36" s="640"/>
      <c r="K36" s="640"/>
      <c r="L36" s="640"/>
      <c r="M36" s="640"/>
      <c r="N36" s="640"/>
      <c r="O36" s="640"/>
      <c r="P36" s="85"/>
      <c r="Q36" s="725">
        <v>366000</v>
      </c>
      <c r="R36" s="726"/>
      <c r="S36" s="727"/>
      <c r="T36" s="727"/>
      <c r="U36" s="727"/>
      <c r="V36" s="727"/>
      <c r="W36" s="728">
        <v>-5.4</v>
      </c>
      <c r="X36" s="728"/>
      <c r="Y36" s="728"/>
      <c r="Z36" s="728"/>
      <c r="AA36" s="727">
        <v>364000</v>
      </c>
      <c r="AB36" s="727"/>
      <c r="AC36" s="727"/>
      <c r="AD36" s="727"/>
      <c r="AE36" s="727"/>
      <c r="AF36" s="728">
        <v>-0.5</v>
      </c>
      <c r="AG36" s="728"/>
      <c r="AH36" s="728"/>
      <c r="AI36" s="728"/>
      <c r="AJ36" s="727">
        <v>362000</v>
      </c>
      <c r="AK36" s="727"/>
      <c r="AL36" s="727"/>
      <c r="AM36" s="727"/>
      <c r="AN36" s="727"/>
      <c r="AO36" s="728">
        <v>-0.5</v>
      </c>
      <c r="AP36" s="728"/>
      <c r="AQ36" s="728"/>
      <c r="AR36" s="728"/>
      <c r="AS36" s="727">
        <v>362000</v>
      </c>
      <c r="AT36" s="727"/>
      <c r="AU36" s="727"/>
      <c r="AV36" s="727"/>
      <c r="AW36" s="727"/>
      <c r="AX36" s="728">
        <v>0</v>
      </c>
      <c r="AY36" s="728"/>
      <c r="AZ36" s="728"/>
      <c r="BA36" s="728"/>
      <c r="BB36" s="730">
        <v>368000</v>
      </c>
      <c r="BC36" s="730"/>
      <c r="BD36" s="730"/>
      <c r="BE36" s="730"/>
      <c r="BF36" s="730"/>
      <c r="BG36" s="731">
        <v>1.7</v>
      </c>
      <c r="BH36" s="731"/>
      <c r="BI36" s="731"/>
      <c r="BJ36" s="731"/>
    </row>
    <row r="37" spans="3:62" s="6" customFormat="1">
      <c r="C37" s="640" t="s">
        <v>297</v>
      </c>
      <c r="D37" s="640"/>
      <c r="E37" s="640"/>
      <c r="F37" s="640"/>
      <c r="G37" s="640"/>
      <c r="H37" s="640"/>
      <c r="I37" s="640"/>
      <c r="J37" s="640"/>
      <c r="K37" s="640"/>
      <c r="L37" s="640"/>
      <c r="M37" s="640"/>
      <c r="N37" s="640"/>
      <c r="O37" s="640"/>
      <c r="P37" s="85"/>
      <c r="Q37" s="725">
        <v>326000</v>
      </c>
      <c r="R37" s="726"/>
      <c r="S37" s="727"/>
      <c r="T37" s="727"/>
      <c r="U37" s="727"/>
      <c r="V37" s="727"/>
      <c r="W37" s="728">
        <v>-5.2</v>
      </c>
      <c r="X37" s="728"/>
      <c r="Y37" s="728"/>
      <c r="Z37" s="728"/>
      <c r="AA37" s="727">
        <v>324000</v>
      </c>
      <c r="AB37" s="727"/>
      <c r="AC37" s="727"/>
      <c r="AD37" s="727"/>
      <c r="AE37" s="727"/>
      <c r="AF37" s="728">
        <v>-0.6</v>
      </c>
      <c r="AG37" s="728"/>
      <c r="AH37" s="728"/>
      <c r="AI37" s="728"/>
      <c r="AJ37" s="727">
        <v>322000</v>
      </c>
      <c r="AK37" s="727"/>
      <c r="AL37" s="727"/>
      <c r="AM37" s="727"/>
      <c r="AN37" s="727"/>
      <c r="AO37" s="728">
        <v>-0.6</v>
      </c>
      <c r="AP37" s="728"/>
      <c r="AQ37" s="728"/>
      <c r="AR37" s="728"/>
      <c r="AS37" s="727">
        <v>322000</v>
      </c>
      <c r="AT37" s="727"/>
      <c r="AU37" s="727"/>
      <c r="AV37" s="727"/>
      <c r="AW37" s="727"/>
      <c r="AX37" s="728">
        <v>0</v>
      </c>
      <c r="AY37" s="728"/>
      <c r="AZ37" s="728"/>
      <c r="BA37" s="728"/>
      <c r="BB37" s="730">
        <v>327000</v>
      </c>
      <c r="BC37" s="730"/>
      <c r="BD37" s="730"/>
      <c r="BE37" s="730"/>
      <c r="BF37" s="730"/>
      <c r="BG37" s="731">
        <v>1.6</v>
      </c>
      <c r="BH37" s="731"/>
      <c r="BI37" s="731"/>
      <c r="BJ37" s="731"/>
    </row>
    <row r="38" spans="3:62" s="6" customFormat="1">
      <c r="C38" s="640" t="s">
        <v>296</v>
      </c>
      <c r="D38" s="640"/>
      <c r="E38" s="640"/>
      <c r="F38" s="640"/>
      <c r="G38" s="640"/>
      <c r="H38" s="640"/>
      <c r="I38" s="640"/>
      <c r="J38" s="640"/>
      <c r="K38" s="640"/>
      <c r="L38" s="640"/>
      <c r="M38" s="640"/>
      <c r="N38" s="640"/>
      <c r="O38" s="640"/>
      <c r="P38" s="85"/>
      <c r="Q38" s="725">
        <v>393000</v>
      </c>
      <c r="R38" s="726"/>
      <c r="S38" s="727"/>
      <c r="T38" s="727"/>
      <c r="U38" s="727"/>
      <c r="V38" s="727"/>
      <c r="W38" s="728">
        <v>-5.3</v>
      </c>
      <c r="X38" s="728"/>
      <c r="Y38" s="728"/>
      <c r="Z38" s="728"/>
      <c r="AA38" s="727">
        <v>391000</v>
      </c>
      <c r="AB38" s="727"/>
      <c r="AC38" s="727"/>
      <c r="AD38" s="727"/>
      <c r="AE38" s="727"/>
      <c r="AF38" s="728">
        <v>-0.5</v>
      </c>
      <c r="AG38" s="728"/>
      <c r="AH38" s="728"/>
      <c r="AI38" s="728"/>
      <c r="AJ38" s="727">
        <v>390000</v>
      </c>
      <c r="AK38" s="727"/>
      <c r="AL38" s="727"/>
      <c r="AM38" s="727"/>
      <c r="AN38" s="727"/>
      <c r="AO38" s="728">
        <v>-0.3</v>
      </c>
      <c r="AP38" s="728"/>
      <c r="AQ38" s="728"/>
      <c r="AR38" s="728"/>
      <c r="AS38" s="727">
        <v>390000</v>
      </c>
      <c r="AT38" s="727"/>
      <c r="AU38" s="727"/>
      <c r="AV38" s="727"/>
      <c r="AW38" s="727"/>
      <c r="AX38" s="728">
        <v>0</v>
      </c>
      <c r="AY38" s="728"/>
      <c r="AZ38" s="728"/>
      <c r="BA38" s="728"/>
      <c r="BB38" s="730">
        <v>397000</v>
      </c>
      <c r="BC38" s="730"/>
      <c r="BD38" s="730"/>
      <c r="BE38" s="730"/>
      <c r="BF38" s="730"/>
      <c r="BG38" s="731">
        <v>1.8</v>
      </c>
      <c r="BH38" s="731"/>
      <c r="BI38" s="731"/>
      <c r="BJ38" s="731"/>
    </row>
    <row r="39" spans="3:62" s="6" customFormat="1" ht="10.5" customHeight="1">
      <c r="C39" s="219"/>
      <c r="D39"/>
      <c r="E39"/>
      <c r="F39"/>
      <c r="G39"/>
      <c r="H39"/>
      <c r="I39"/>
      <c r="J39"/>
      <c r="K39"/>
      <c r="L39"/>
      <c r="M39"/>
      <c r="N39"/>
      <c r="O39"/>
      <c r="P39" s="85"/>
      <c r="Q39"/>
      <c r="R39"/>
      <c r="S39"/>
      <c r="T39"/>
      <c r="U39"/>
      <c r="V39"/>
      <c r="W39"/>
      <c r="X39" s="218"/>
      <c r="Y39" s="218"/>
      <c r="Z39"/>
      <c r="AA39"/>
      <c r="AB39"/>
      <c r="AC39"/>
      <c r="AD39"/>
      <c r="AE39"/>
      <c r="AF39" s="218"/>
      <c r="AG39" s="218"/>
      <c r="AH39"/>
      <c r="AI39"/>
      <c r="AJ39"/>
      <c r="AK39"/>
      <c r="AL39"/>
      <c r="AM39"/>
      <c r="AN39" s="218"/>
      <c r="AO39" s="218"/>
      <c r="AP39"/>
      <c r="AQ39"/>
      <c r="AR39"/>
      <c r="AS39"/>
      <c r="AT39"/>
      <c r="AU39"/>
      <c r="AV39" s="218"/>
      <c r="AW39" s="218"/>
      <c r="AX39"/>
      <c r="AY39"/>
      <c r="AZ39"/>
      <c r="BA39"/>
      <c r="BB39" s="301"/>
      <c r="BC39" s="301"/>
      <c r="BD39" s="87"/>
      <c r="BE39" s="87"/>
      <c r="BF39" s="87"/>
      <c r="BG39" s="87"/>
      <c r="BH39" s="87"/>
      <c r="BI39" s="87"/>
      <c r="BJ39" s="301"/>
    </row>
    <row r="40" spans="3:62" s="6" customFormat="1">
      <c r="C40" s="640" t="s">
        <v>295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0"/>
      <c r="P40" s="85"/>
      <c r="Q40" s="725">
        <v>345000</v>
      </c>
      <c r="R40" s="726"/>
      <c r="S40" s="727"/>
      <c r="T40" s="727"/>
      <c r="U40" s="727"/>
      <c r="V40" s="727"/>
      <c r="W40" s="728">
        <v>-4.7</v>
      </c>
      <c r="X40" s="728"/>
      <c r="Y40" s="728"/>
      <c r="Z40" s="728"/>
      <c r="AA40" s="727">
        <v>343000</v>
      </c>
      <c r="AB40" s="727"/>
      <c r="AC40" s="727"/>
      <c r="AD40" s="727"/>
      <c r="AE40" s="727"/>
      <c r="AF40" s="728">
        <v>-0.6</v>
      </c>
      <c r="AG40" s="728"/>
      <c r="AH40" s="728"/>
      <c r="AI40" s="728"/>
      <c r="AJ40" s="727">
        <v>341000</v>
      </c>
      <c r="AK40" s="727"/>
      <c r="AL40" s="727"/>
      <c r="AM40" s="727"/>
      <c r="AN40" s="727"/>
      <c r="AO40" s="728">
        <v>-0.6</v>
      </c>
      <c r="AP40" s="728"/>
      <c r="AQ40" s="728"/>
      <c r="AR40" s="728"/>
      <c r="AS40" s="727">
        <v>341000</v>
      </c>
      <c r="AT40" s="727"/>
      <c r="AU40" s="727"/>
      <c r="AV40" s="727"/>
      <c r="AW40" s="727"/>
      <c r="AX40" s="728">
        <v>0</v>
      </c>
      <c r="AY40" s="728"/>
      <c r="AZ40" s="728"/>
      <c r="BA40" s="728"/>
      <c r="BB40" s="730">
        <v>347000</v>
      </c>
      <c r="BC40" s="730"/>
      <c r="BD40" s="730"/>
      <c r="BE40" s="730"/>
      <c r="BF40" s="730"/>
      <c r="BG40" s="731">
        <v>1.8</v>
      </c>
      <c r="BH40" s="731"/>
      <c r="BI40" s="731"/>
      <c r="BJ40" s="731"/>
    </row>
    <row r="41" spans="3:62" s="6" customFormat="1">
      <c r="C41" s="640" t="s">
        <v>294</v>
      </c>
      <c r="D41" s="640"/>
      <c r="E41" s="640"/>
      <c r="F41" s="640"/>
      <c r="G41" s="640"/>
      <c r="H41" s="640"/>
      <c r="I41" s="640"/>
      <c r="J41" s="640"/>
      <c r="K41" s="640"/>
      <c r="L41" s="640"/>
      <c r="M41" s="640"/>
      <c r="N41" s="640"/>
      <c r="O41" s="640"/>
      <c r="P41" s="85"/>
      <c r="Q41" s="725">
        <v>241000</v>
      </c>
      <c r="R41" s="726"/>
      <c r="S41" s="727"/>
      <c r="T41" s="727"/>
      <c r="U41" s="727"/>
      <c r="V41" s="727"/>
      <c r="W41" s="728">
        <v>-4</v>
      </c>
      <c r="X41" s="728"/>
      <c r="Y41" s="728"/>
      <c r="Z41" s="728"/>
      <c r="AA41" s="727">
        <v>238000</v>
      </c>
      <c r="AB41" s="727"/>
      <c r="AC41" s="727"/>
      <c r="AD41" s="727"/>
      <c r="AE41" s="727"/>
      <c r="AF41" s="728">
        <v>-1.2</v>
      </c>
      <c r="AG41" s="728"/>
      <c r="AH41" s="728"/>
      <c r="AI41" s="728"/>
      <c r="AJ41" s="727">
        <v>236000</v>
      </c>
      <c r="AK41" s="727"/>
      <c r="AL41" s="727"/>
      <c r="AM41" s="727"/>
      <c r="AN41" s="727"/>
      <c r="AO41" s="728">
        <v>-0.8</v>
      </c>
      <c r="AP41" s="728"/>
      <c r="AQ41" s="728"/>
      <c r="AR41" s="728"/>
      <c r="AS41" s="727">
        <v>236000</v>
      </c>
      <c r="AT41" s="727"/>
      <c r="AU41" s="727"/>
      <c r="AV41" s="727"/>
      <c r="AW41" s="727"/>
      <c r="AX41" s="728">
        <v>0</v>
      </c>
      <c r="AY41" s="728"/>
      <c r="AZ41" s="728"/>
      <c r="BA41" s="728"/>
      <c r="BB41" s="730">
        <v>240000</v>
      </c>
      <c r="BC41" s="730"/>
      <c r="BD41" s="730"/>
      <c r="BE41" s="730"/>
      <c r="BF41" s="730"/>
      <c r="BG41" s="731">
        <v>1.7</v>
      </c>
      <c r="BH41" s="731"/>
      <c r="BI41" s="731"/>
      <c r="BJ41" s="731"/>
    </row>
    <row r="42" spans="3:62" s="6" customFormat="1">
      <c r="C42" s="640" t="s">
        <v>293</v>
      </c>
      <c r="D42" s="640"/>
      <c r="E42" s="640"/>
      <c r="F42" s="640"/>
      <c r="G42" s="640"/>
      <c r="H42" s="640"/>
      <c r="I42" s="640"/>
      <c r="J42" s="640"/>
      <c r="K42" s="640"/>
      <c r="L42" s="640"/>
      <c r="M42" s="640"/>
      <c r="N42" s="640"/>
      <c r="O42" s="640"/>
      <c r="P42" s="85"/>
      <c r="Q42" s="725">
        <v>343000</v>
      </c>
      <c r="R42" s="726"/>
      <c r="S42" s="727"/>
      <c r="T42" s="727"/>
      <c r="U42" s="727"/>
      <c r="V42" s="727"/>
      <c r="W42" s="728">
        <v>-4.7</v>
      </c>
      <c r="X42" s="728"/>
      <c r="Y42" s="728"/>
      <c r="Z42" s="728"/>
      <c r="AA42" s="727">
        <v>341000</v>
      </c>
      <c r="AB42" s="727"/>
      <c r="AC42" s="727"/>
      <c r="AD42" s="727"/>
      <c r="AE42" s="727"/>
      <c r="AF42" s="728">
        <v>-0.6</v>
      </c>
      <c r="AG42" s="728"/>
      <c r="AH42" s="728"/>
      <c r="AI42" s="728"/>
      <c r="AJ42" s="727">
        <v>339000</v>
      </c>
      <c r="AK42" s="727"/>
      <c r="AL42" s="727"/>
      <c r="AM42" s="727"/>
      <c r="AN42" s="727"/>
      <c r="AO42" s="728">
        <v>-0.6</v>
      </c>
      <c r="AP42" s="728"/>
      <c r="AQ42" s="728"/>
      <c r="AR42" s="728"/>
      <c r="AS42" s="727">
        <v>339000</v>
      </c>
      <c r="AT42" s="727"/>
      <c r="AU42" s="727"/>
      <c r="AV42" s="727"/>
      <c r="AW42" s="727"/>
      <c r="AX42" s="728">
        <v>0</v>
      </c>
      <c r="AY42" s="728"/>
      <c r="AZ42" s="728"/>
      <c r="BA42" s="728"/>
      <c r="BB42" s="730">
        <v>345000</v>
      </c>
      <c r="BC42" s="730"/>
      <c r="BD42" s="730"/>
      <c r="BE42" s="730"/>
      <c r="BF42" s="730"/>
      <c r="BG42" s="731">
        <v>1.8</v>
      </c>
      <c r="BH42" s="731"/>
      <c r="BI42" s="731"/>
      <c r="BJ42" s="731"/>
    </row>
    <row r="43" spans="3:62" s="6" customFormat="1">
      <c r="C43" s="640" t="s">
        <v>292</v>
      </c>
      <c r="D43" s="640"/>
      <c r="E43" s="640"/>
      <c r="F43" s="640"/>
      <c r="G43" s="640"/>
      <c r="H43" s="640"/>
      <c r="I43" s="640"/>
      <c r="J43" s="640"/>
      <c r="K43" s="640"/>
      <c r="L43" s="640"/>
      <c r="M43" s="640"/>
      <c r="N43" s="640"/>
      <c r="O43" s="640"/>
      <c r="P43" s="85"/>
      <c r="Q43" s="725">
        <v>416000</v>
      </c>
      <c r="R43" s="726"/>
      <c r="S43" s="727"/>
      <c r="T43" s="727"/>
      <c r="U43" s="727"/>
      <c r="V43" s="727"/>
      <c r="W43" s="728">
        <v>-5.7</v>
      </c>
      <c r="X43" s="728"/>
      <c r="Y43" s="728"/>
      <c r="Z43" s="728"/>
      <c r="AA43" s="727">
        <v>414000</v>
      </c>
      <c r="AB43" s="727"/>
      <c r="AC43" s="727"/>
      <c r="AD43" s="727"/>
      <c r="AE43" s="727"/>
      <c r="AF43" s="728">
        <v>-0.5</v>
      </c>
      <c r="AG43" s="728"/>
      <c r="AH43" s="728"/>
      <c r="AI43" s="728"/>
      <c r="AJ43" s="727">
        <v>412000</v>
      </c>
      <c r="AK43" s="727"/>
      <c r="AL43" s="727"/>
      <c r="AM43" s="727"/>
      <c r="AN43" s="727"/>
      <c r="AO43" s="728">
        <v>-0.5</v>
      </c>
      <c r="AP43" s="728"/>
      <c r="AQ43" s="728"/>
      <c r="AR43" s="728"/>
      <c r="AS43" s="727">
        <v>412000</v>
      </c>
      <c r="AT43" s="727"/>
      <c r="AU43" s="727"/>
      <c r="AV43" s="727"/>
      <c r="AW43" s="727"/>
      <c r="AX43" s="728">
        <v>0</v>
      </c>
      <c r="AY43" s="728"/>
      <c r="AZ43" s="728"/>
      <c r="BA43" s="728"/>
      <c r="BB43" s="730">
        <v>420000</v>
      </c>
      <c r="BC43" s="730"/>
      <c r="BD43" s="730"/>
      <c r="BE43" s="730"/>
      <c r="BF43" s="730"/>
      <c r="BG43" s="731">
        <v>1.9</v>
      </c>
      <c r="BH43" s="731"/>
      <c r="BI43" s="731"/>
      <c r="BJ43" s="731"/>
    </row>
    <row r="44" spans="3:62" s="6" customFormat="1">
      <c r="C44" s="640" t="s">
        <v>291</v>
      </c>
      <c r="D44" s="640"/>
      <c r="E44" s="640"/>
      <c r="F44" s="640"/>
      <c r="G44" s="640"/>
      <c r="H44" s="640"/>
      <c r="I44" s="640"/>
      <c r="J44" s="640"/>
      <c r="K44" s="640"/>
      <c r="L44" s="640"/>
      <c r="M44" s="640"/>
      <c r="N44" s="640"/>
      <c r="O44" s="640"/>
      <c r="P44" s="85"/>
      <c r="Q44" s="725">
        <v>371000</v>
      </c>
      <c r="R44" s="726"/>
      <c r="S44" s="727"/>
      <c r="T44" s="727"/>
      <c r="U44" s="727"/>
      <c r="V44" s="727"/>
      <c r="W44" s="728">
        <v>-5.0999999999999996</v>
      </c>
      <c r="X44" s="728"/>
      <c r="Y44" s="728"/>
      <c r="Z44" s="728"/>
      <c r="AA44" s="727">
        <v>369000</v>
      </c>
      <c r="AB44" s="727"/>
      <c r="AC44" s="727"/>
      <c r="AD44" s="727"/>
      <c r="AE44" s="727"/>
      <c r="AF44" s="728">
        <v>-0.5</v>
      </c>
      <c r="AG44" s="728"/>
      <c r="AH44" s="728"/>
      <c r="AI44" s="728"/>
      <c r="AJ44" s="727">
        <v>367000</v>
      </c>
      <c r="AK44" s="727"/>
      <c r="AL44" s="727"/>
      <c r="AM44" s="727"/>
      <c r="AN44" s="727"/>
      <c r="AO44" s="728">
        <v>-0.5</v>
      </c>
      <c r="AP44" s="728"/>
      <c r="AQ44" s="728"/>
      <c r="AR44" s="728"/>
      <c r="AS44" s="727">
        <v>367000</v>
      </c>
      <c r="AT44" s="727"/>
      <c r="AU44" s="727"/>
      <c r="AV44" s="727"/>
      <c r="AW44" s="727"/>
      <c r="AX44" s="728">
        <v>0</v>
      </c>
      <c r="AY44" s="728"/>
      <c r="AZ44" s="728"/>
      <c r="BA44" s="728"/>
      <c r="BB44" s="730">
        <v>373000</v>
      </c>
      <c r="BC44" s="730"/>
      <c r="BD44" s="730"/>
      <c r="BE44" s="730"/>
      <c r="BF44" s="730"/>
      <c r="BG44" s="731">
        <v>1.6</v>
      </c>
      <c r="BH44" s="731"/>
      <c r="BI44" s="731"/>
      <c r="BJ44" s="731"/>
    </row>
    <row r="45" spans="3:62" s="6" customFormat="1" ht="10.5" customHeight="1">
      <c r="C45" s="219"/>
      <c r="D45"/>
      <c r="E45"/>
      <c r="F45"/>
      <c r="G45"/>
      <c r="H45"/>
      <c r="I45"/>
      <c r="J45"/>
      <c r="K45"/>
      <c r="L45"/>
      <c r="M45"/>
      <c r="N45"/>
      <c r="O45"/>
      <c r="P45" s="85"/>
      <c r="Q45"/>
      <c r="R45"/>
      <c r="S45"/>
      <c r="T45"/>
      <c r="U45"/>
      <c r="V45"/>
      <c r="W45"/>
      <c r="X45" s="218"/>
      <c r="Y45" s="218"/>
      <c r="Z45"/>
      <c r="AA45"/>
      <c r="AB45"/>
      <c r="AC45"/>
      <c r="AD45"/>
      <c r="AE45"/>
      <c r="AF45" s="218"/>
      <c r="AG45" s="218"/>
      <c r="AH45"/>
      <c r="AI45"/>
      <c r="AJ45"/>
      <c r="AK45"/>
      <c r="AL45"/>
      <c r="AM45"/>
      <c r="AN45" s="218"/>
      <c r="AO45" s="218"/>
      <c r="AP45"/>
      <c r="AQ45"/>
      <c r="AR45"/>
      <c r="AS45"/>
      <c r="AT45"/>
      <c r="AU45"/>
      <c r="AV45" s="218"/>
      <c r="AW45" s="218"/>
      <c r="AX45"/>
      <c r="AY45"/>
      <c r="AZ45"/>
      <c r="BA45"/>
      <c r="BB45" s="301"/>
      <c r="BC45" s="301"/>
      <c r="BD45" s="87"/>
      <c r="BE45" s="87"/>
      <c r="BF45" s="87"/>
      <c r="BG45" s="87"/>
      <c r="BH45" s="87"/>
      <c r="BI45" s="87"/>
      <c r="BJ45" s="301"/>
    </row>
    <row r="46" spans="3:62" s="6" customFormat="1">
      <c r="C46" s="640" t="s">
        <v>290</v>
      </c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85"/>
      <c r="Q46" s="725">
        <v>373000</v>
      </c>
      <c r="R46" s="726"/>
      <c r="S46" s="727"/>
      <c r="T46" s="727"/>
      <c r="U46" s="727"/>
      <c r="V46" s="727"/>
      <c r="W46" s="728">
        <v>-4.8</v>
      </c>
      <c r="X46" s="728"/>
      <c r="Y46" s="728"/>
      <c r="Z46" s="728"/>
      <c r="AA46" s="727">
        <v>370000</v>
      </c>
      <c r="AB46" s="727"/>
      <c r="AC46" s="727"/>
      <c r="AD46" s="727"/>
      <c r="AE46" s="727"/>
      <c r="AF46" s="728">
        <v>-0.8</v>
      </c>
      <c r="AG46" s="728"/>
      <c r="AH46" s="728"/>
      <c r="AI46" s="728"/>
      <c r="AJ46" s="727">
        <v>368000</v>
      </c>
      <c r="AK46" s="727"/>
      <c r="AL46" s="727"/>
      <c r="AM46" s="727"/>
      <c r="AN46" s="727"/>
      <c r="AO46" s="728">
        <v>-0.5</v>
      </c>
      <c r="AP46" s="728"/>
      <c r="AQ46" s="728"/>
      <c r="AR46" s="728"/>
      <c r="AS46" s="727">
        <v>368000</v>
      </c>
      <c r="AT46" s="727"/>
      <c r="AU46" s="727"/>
      <c r="AV46" s="727"/>
      <c r="AW46" s="727"/>
      <c r="AX46" s="728">
        <v>0</v>
      </c>
      <c r="AY46" s="728"/>
      <c r="AZ46" s="728"/>
      <c r="BA46" s="728"/>
      <c r="BB46" s="730">
        <v>375000</v>
      </c>
      <c r="BC46" s="730"/>
      <c r="BD46" s="730"/>
      <c r="BE46" s="730"/>
      <c r="BF46" s="730"/>
      <c r="BG46" s="731">
        <v>1.9</v>
      </c>
      <c r="BH46" s="731"/>
      <c r="BI46" s="731"/>
      <c r="BJ46" s="731"/>
    </row>
    <row r="47" spans="3:62" s="6" customFormat="1">
      <c r="C47" s="640" t="s">
        <v>289</v>
      </c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85"/>
      <c r="Q47" s="725">
        <v>362000</v>
      </c>
      <c r="R47" s="726"/>
      <c r="S47" s="727"/>
      <c r="T47" s="727"/>
      <c r="U47" s="727"/>
      <c r="V47" s="727"/>
      <c r="W47" s="728">
        <v>-5.2</v>
      </c>
      <c r="X47" s="728"/>
      <c r="Y47" s="728"/>
      <c r="Z47" s="728"/>
      <c r="AA47" s="727">
        <v>359000</v>
      </c>
      <c r="AB47" s="727"/>
      <c r="AC47" s="727"/>
      <c r="AD47" s="727"/>
      <c r="AE47" s="727"/>
      <c r="AF47" s="728">
        <v>-0.8</v>
      </c>
      <c r="AG47" s="728"/>
      <c r="AH47" s="728"/>
      <c r="AI47" s="728"/>
      <c r="AJ47" s="727">
        <v>357000</v>
      </c>
      <c r="AK47" s="727"/>
      <c r="AL47" s="727"/>
      <c r="AM47" s="727"/>
      <c r="AN47" s="727"/>
      <c r="AO47" s="728">
        <v>-0.6</v>
      </c>
      <c r="AP47" s="728"/>
      <c r="AQ47" s="728"/>
      <c r="AR47" s="728"/>
      <c r="AS47" s="727">
        <v>357000</v>
      </c>
      <c r="AT47" s="727"/>
      <c r="AU47" s="727"/>
      <c r="AV47" s="727"/>
      <c r="AW47" s="727"/>
      <c r="AX47" s="728">
        <v>0</v>
      </c>
      <c r="AY47" s="728"/>
      <c r="AZ47" s="728"/>
      <c r="BA47" s="728"/>
      <c r="BB47" s="730">
        <v>363000</v>
      </c>
      <c r="BC47" s="730"/>
      <c r="BD47" s="730"/>
      <c r="BE47" s="730"/>
      <c r="BF47" s="730"/>
      <c r="BG47" s="731">
        <v>1.7</v>
      </c>
      <c r="BH47" s="731"/>
      <c r="BI47" s="731"/>
      <c r="BJ47" s="731"/>
    </row>
    <row r="48" spans="3:62" s="6" customFormat="1">
      <c r="C48" s="640" t="s">
        <v>288</v>
      </c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640"/>
      <c r="P48" s="85"/>
      <c r="Q48" s="725">
        <v>286000</v>
      </c>
      <c r="R48" s="726"/>
      <c r="S48" s="727"/>
      <c r="T48" s="727"/>
      <c r="U48" s="727"/>
      <c r="V48" s="727"/>
      <c r="W48" s="728">
        <v>-5</v>
      </c>
      <c r="X48" s="728"/>
      <c r="Y48" s="728"/>
      <c r="Z48" s="728"/>
      <c r="AA48" s="727">
        <v>284000</v>
      </c>
      <c r="AB48" s="727"/>
      <c r="AC48" s="727"/>
      <c r="AD48" s="727"/>
      <c r="AE48" s="727"/>
      <c r="AF48" s="728">
        <v>-0.7</v>
      </c>
      <c r="AG48" s="728"/>
      <c r="AH48" s="728"/>
      <c r="AI48" s="728"/>
      <c r="AJ48" s="727">
        <v>282000</v>
      </c>
      <c r="AK48" s="727"/>
      <c r="AL48" s="727"/>
      <c r="AM48" s="727"/>
      <c r="AN48" s="727"/>
      <c r="AO48" s="728">
        <v>-0.7</v>
      </c>
      <c r="AP48" s="728"/>
      <c r="AQ48" s="728"/>
      <c r="AR48" s="728"/>
      <c r="AS48" s="727">
        <v>282000</v>
      </c>
      <c r="AT48" s="727"/>
      <c r="AU48" s="727"/>
      <c r="AV48" s="727"/>
      <c r="AW48" s="727"/>
      <c r="AX48" s="728">
        <v>0</v>
      </c>
      <c r="AY48" s="728"/>
      <c r="AZ48" s="728"/>
      <c r="BA48" s="728"/>
      <c r="BB48" s="730">
        <v>287000</v>
      </c>
      <c r="BC48" s="730"/>
      <c r="BD48" s="730"/>
      <c r="BE48" s="730"/>
      <c r="BF48" s="730"/>
      <c r="BG48" s="731">
        <v>1.8</v>
      </c>
      <c r="BH48" s="731"/>
      <c r="BI48" s="731"/>
      <c r="BJ48" s="731"/>
    </row>
    <row r="49" spans="3:62" s="6" customFormat="1">
      <c r="C49" s="640" t="s">
        <v>287</v>
      </c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640"/>
      <c r="P49" s="85"/>
      <c r="Q49" s="725">
        <v>355000</v>
      </c>
      <c r="R49" s="726"/>
      <c r="S49" s="727"/>
      <c r="T49" s="727"/>
      <c r="U49" s="727"/>
      <c r="V49" s="727"/>
      <c r="W49" s="728">
        <v>-5.0999999999999996</v>
      </c>
      <c r="X49" s="728"/>
      <c r="Y49" s="728"/>
      <c r="Z49" s="728"/>
      <c r="AA49" s="727">
        <v>352000</v>
      </c>
      <c r="AB49" s="727"/>
      <c r="AC49" s="727"/>
      <c r="AD49" s="727"/>
      <c r="AE49" s="727"/>
      <c r="AF49" s="728">
        <v>-0.8</v>
      </c>
      <c r="AG49" s="728"/>
      <c r="AH49" s="728"/>
      <c r="AI49" s="728"/>
      <c r="AJ49" s="727">
        <v>351000</v>
      </c>
      <c r="AK49" s="727"/>
      <c r="AL49" s="727"/>
      <c r="AM49" s="727"/>
      <c r="AN49" s="727"/>
      <c r="AO49" s="728">
        <v>-0.3</v>
      </c>
      <c r="AP49" s="728"/>
      <c r="AQ49" s="728"/>
      <c r="AR49" s="728"/>
      <c r="AS49" s="727">
        <v>351000</v>
      </c>
      <c r="AT49" s="727"/>
      <c r="AU49" s="727"/>
      <c r="AV49" s="727"/>
      <c r="AW49" s="727"/>
      <c r="AX49" s="728">
        <v>0</v>
      </c>
      <c r="AY49" s="728"/>
      <c r="AZ49" s="728"/>
      <c r="BA49" s="728"/>
      <c r="BB49" s="730">
        <v>357000</v>
      </c>
      <c r="BC49" s="730"/>
      <c r="BD49" s="730"/>
      <c r="BE49" s="730"/>
      <c r="BF49" s="730"/>
      <c r="BG49" s="731">
        <v>1.7</v>
      </c>
      <c r="BH49" s="731"/>
      <c r="BI49" s="731"/>
      <c r="BJ49" s="731"/>
    </row>
    <row r="50" spans="3:62" s="6" customFormat="1">
      <c r="C50" s="640" t="s">
        <v>286</v>
      </c>
      <c r="D50" s="640"/>
      <c r="E50" s="640"/>
      <c r="F50" s="640"/>
      <c r="G50" s="640"/>
      <c r="H50" s="640"/>
      <c r="I50" s="640"/>
      <c r="J50" s="640"/>
      <c r="K50" s="640"/>
      <c r="L50" s="640"/>
      <c r="M50" s="640"/>
      <c r="N50" s="640"/>
      <c r="O50" s="640"/>
      <c r="P50" s="85"/>
      <c r="Q50" s="725">
        <v>378000</v>
      </c>
      <c r="R50" s="726"/>
      <c r="S50" s="727"/>
      <c r="T50" s="727"/>
      <c r="U50" s="727"/>
      <c r="V50" s="727"/>
      <c r="W50" s="728">
        <v>-5</v>
      </c>
      <c r="X50" s="728"/>
      <c r="Y50" s="728"/>
      <c r="Z50" s="728"/>
      <c r="AA50" s="727">
        <v>376000</v>
      </c>
      <c r="AB50" s="727"/>
      <c r="AC50" s="727"/>
      <c r="AD50" s="727"/>
      <c r="AE50" s="727"/>
      <c r="AF50" s="728">
        <v>-0.5</v>
      </c>
      <c r="AG50" s="728"/>
      <c r="AH50" s="728"/>
      <c r="AI50" s="728"/>
      <c r="AJ50" s="727">
        <v>374000</v>
      </c>
      <c r="AK50" s="727"/>
      <c r="AL50" s="727"/>
      <c r="AM50" s="727"/>
      <c r="AN50" s="727"/>
      <c r="AO50" s="728">
        <v>-0.5</v>
      </c>
      <c r="AP50" s="728"/>
      <c r="AQ50" s="728"/>
      <c r="AR50" s="728"/>
      <c r="AS50" s="727">
        <v>374000</v>
      </c>
      <c r="AT50" s="727"/>
      <c r="AU50" s="727"/>
      <c r="AV50" s="727"/>
      <c r="AW50" s="727"/>
      <c r="AX50" s="728">
        <v>0</v>
      </c>
      <c r="AY50" s="728"/>
      <c r="AZ50" s="728"/>
      <c r="BA50" s="728"/>
      <c r="BB50" s="730">
        <v>381000</v>
      </c>
      <c r="BC50" s="730"/>
      <c r="BD50" s="730"/>
      <c r="BE50" s="730"/>
      <c r="BF50" s="730"/>
      <c r="BG50" s="731">
        <v>1.9</v>
      </c>
      <c r="BH50" s="731"/>
      <c r="BI50" s="731"/>
      <c r="BJ50" s="731"/>
    </row>
    <row r="51" spans="3:62" s="6" customFormat="1" ht="10.5" customHeight="1">
      <c r="C51" s="219"/>
      <c r="D51"/>
      <c r="E51"/>
      <c r="F51"/>
      <c r="G51"/>
      <c r="H51"/>
      <c r="I51"/>
      <c r="J51"/>
      <c r="K51"/>
      <c r="L51"/>
      <c r="M51"/>
      <c r="N51"/>
      <c r="O51"/>
      <c r="P51" s="85"/>
      <c r="Q51"/>
      <c r="R51"/>
      <c r="S51"/>
      <c r="T51"/>
      <c r="U51"/>
      <c r="V51"/>
      <c r="W51"/>
      <c r="X51" s="218"/>
      <c r="Y51" s="218"/>
      <c r="Z51"/>
      <c r="AA51"/>
      <c r="AB51"/>
      <c r="AC51"/>
      <c r="AD51"/>
      <c r="AE51"/>
      <c r="AF51" s="218"/>
      <c r="AG51" s="218"/>
      <c r="AH51"/>
      <c r="AI51"/>
      <c r="AJ51"/>
      <c r="AK51"/>
      <c r="AL51"/>
      <c r="AM51"/>
      <c r="AN51" s="218"/>
      <c r="AO51" s="218"/>
      <c r="AP51"/>
      <c r="AQ51"/>
      <c r="AR51"/>
      <c r="AS51"/>
      <c r="AT51"/>
      <c r="AU51"/>
      <c r="AV51" s="218"/>
      <c r="AW51" s="218"/>
      <c r="AX51"/>
      <c r="AY51"/>
      <c r="AZ51"/>
      <c r="BA51"/>
      <c r="BB51" s="301"/>
      <c r="BC51" s="301"/>
      <c r="BD51" s="87"/>
      <c r="BE51" s="87"/>
      <c r="BF51" s="87"/>
      <c r="BG51" s="87"/>
      <c r="BH51" s="87"/>
      <c r="BI51" s="87"/>
      <c r="BJ51" s="301"/>
    </row>
    <row r="52" spans="3:62" s="6" customFormat="1">
      <c r="C52" s="640" t="s">
        <v>285</v>
      </c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85"/>
      <c r="Q52" s="517">
        <v>0</v>
      </c>
      <c r="R52" s="512"/>
      <c r="S52" s="512"/>
      <c r="T52" s="512"/>
      <c r="U52" s="512"/>
      <c r="V52" s="512"/>
      <c r="W52" s="512">
        <v>0</v>
      </c>
      <c r="X52" s="512"/>
      <c r="Y52" s="512"/>
      <c r="Z52" s="512"/>
      <c r="AA52" s="727">
        <v>412000</v>
      </c>
      <c r="AB52" s="727"/>
      <c r="AC52" s="727"/>
      <c r="AD52" s="727"/>
      <c r="AE52" s="727"/>
      <c r="AF52" s="732" t="s">
        <v>693</v>
      </c>
      <c r="AG52" s="732"/>
      <c r="AH52" s="732"/>
      <c r="AI52" s="732"/>
      <c r="AJ52" s="727">
        <v>410000</v>
      </c>
      <c r="AK52" s="727"/>
      <c r="AL52" s="727"/>
      <c r="AM52" s="727"/>
      <c r="AN52" s="727"/>
      <c r="AO52" s="728">
        <v>-0.5</v>
      </c>
      <c r="AP52" s="728"/>
      <c r="AQ52" s="728"/>
      <c r="AR52" s="728"/>
      <c r="AS52" s="727">
        <v>410000</v>
      </c>
      <c r="AT52" s="727"/>
      <c r="AU52" s="727"/>
      <c r="AV52" s="727"/>
      <c r="AW52" s="727"/>
      <c r="AX52" s="728">
        <v>0</v>
      </c>
      <c r="AY52" s="728"/>
      <c r="AZ52" s="728"/>
      <c r="BA52" s="728"/>
      <c r="BB52" s="730">
        <v>418000</v>
      </c>
      <c r="BC52" s="730"/>
      <c r="BD52" s="730"/>
      <c r="BE52" s="730"/>
      <c r="BF52" s="730"/>
      <c r="BG52" s="731">
        <v>2</v>
      </c>
      <c r="BH52" s="731"/>
      <c r="BI52" s="731"/>
      <c r="BJ52" s="731"/>
    </row>
    <row r="53" spans="3:62" s="6" customFormat="1">
      <c r="C53" s="640" t="s">
        <v>284</v>
      </c>
      <c r="D53" s="640"/>
      <c r="E53" s="640"/>
      <c r="F53" s="640"/>
      <c r="G53" s="640"/>
      <c r="H53" s="640"/>
      <c r="I53" s="640"/>
      <c r="J53" s="640"/>
      <c r="K53" s="640"/>
      <c r="L53" s="640"/>
      <c r="M53" s="640"/>
      <c r="N53" s="640"/>
      <c r="O53" s="640"/>
      <c r="P53" s="85"/>
      <c r="Q53" s="725">
        <v>345000</v>
      </c>
      <c r="R53" s="726"/>
      <c r="S53" s="727"/>
      <c r="T53" s="727"/>
      <c r="U53" s="727"/>
      <c r="V53" s="727"/>
      <c r="W53" s="728">
        <v>-5</v>
      </c>
      <c r="X53" s="728"/>
      <c r="Y53" s="728"/>
      <c r="Z53" s="728"/>
      <c r="AA53" s="727">
        <v>343000</v>
      </c>
      <c r="AB53" s="727"/>
      <c r="AC53" s="727"/>
      <c r="AD53" s="727"/>
      <c r="AE53" s="727"/>
      <c r="AF53" s="728">
        <v>-0.6</v>
      </c>
      <c r="AG53" s="728"/>
      <c r="AH53" s="728"/>
      <c r="AI53" s="728"/>
      <c r="AJ53" s="727">
        <v>341000</v>
      </c>
      <c r="AK53" s="727"/>
      <c r="AL53" s="727"/>
      <c r="AM53" s="727"/>
      <c r="AN53" s="727"/>
      <c r="AO53" s="728">
        <v>-0.6</v>
      </c>
      <c r="AP53" s="728"/>
      <c r="AQ53" s="728"/>
      <c r="AR53" s="728"/>
      <c r="AS53" s="727">
        <v>341000</v>
      </c>
      <c r="AT53" s="727"/>
      <c r="AU53" s="727"/>
      <c r="AV53" s="727"/>
      <c r="AW53" s="727"/>
      <c r="AX53" s="728">
        <v>0</v>
      </c>
      <c r="AY53" s="728"/>
      <c r="AZ53" s="728"/>
      <c r="BA53" s="728"/>
      <c r="BB53" s="730">
        <v>347000</v>
      </c>
      <c r="BC53" s="730"/>
      <c r="BD53" s="730"/>
      <c r="BE53" s="730"/>
      <c r="BF53" s="730"/>
      <c r="BG53" s="731">
        <v>1.8</v>
      </c>
      <c r="BH53" s="731"/>
      <c r="BI53" s="731"/>
      <c r="BJ53" s="731"/>
    </row>
    <row r="54" spans="3:62" s="6" customFormat="1">
      <c r="C54" s="640" t="s">
        <v>283</v>
      </c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85"/>
      <c r="Q54" s="725">
        <v>353000</v>
      </c>
      <c r="R54" s="726"/>
      <c r="S54" s="727"/>
      <c r="T54" s="727"/>
      <c r="U54" s="727"/>
      <c r="V54" s="727"/>
      <c r="W54" s="728">
        <v>-5.0999999999999996</v>
      </c>
      <c r="X54" s="728"/>
      <c r="Y54" s="728"/>
      <c r="Z54" s="728"/>
      <c r="AA54" s="727">
        <v>351000</v>
      </c>
      <c r="AB54" s="727"/>
      <c r="AC54" s="727"/>
      <c r="AD54" s="727"/>
      <c r="AE54" s="727"/>
      <c r="AF54" s="728">
        <v>-0.6</v>
      </c>
      <c r="AG54" s="728"/>
      <c r="AH54" s="728"/>
      <c r="AI54" s="728"/>
      <c r="AJ54" s="727">
        <v>349000</v>
      </c>
      <c r="AK54" s="727"/>
      <c r="AL54" s="727"/>
      <c r="AM54" s="727"/>
      <c r="AN54" s="727"/>
      <c r="AO54" s="728">
        <v>-0.6</v>
      </c>
      <c r="AP54" s="728"/>
      <c r="AQ54" s="728"/>
      <c r="AR54" s="728"/>
      <c r="AS54" s="727">
        <v>349000</v>
      </c>
      <c r="AT54" s="727"/>
      <c r="AU54" s="727"/>
      <c r="AV54" s="727"/>
      <c r="AW54" s="727"/>
      <c r="AX54" s="728">
        <v>0</v>
      </c>
      <c r="AY54" s="728"/>
      <c r="AZ54" s="728"/>
      <c r="BA54" s="728"/>
      <c r="BB54" s="730">
        <v>356000</v>
      </c>
      <c r="BC54" s="730"/>
      <c r="BD54" s="730"/>
      <c r="BE54" s="730"/>
      <c r="BF54" s="730"/>
      <c r="BG54" s="731">
        <v>2</v>
      </c>
      <c r="BH54" s="731"/>
      <c r="BI54" s="731"/>
      <c r="BJ54" s="731"/>
    </row>
    <row r="55" spans="3:62" s="6" customFormat="1">
      <c r="C55" s="640" t="s">
        <v>282</v>
      </c>
      <c r="D55" s="640"/>
      <c r="E55" s="640"/>
      <c r="F55" s="640"/>
      <c r="G55" s="640"/>
      <c r="H55" s="640"/>
      <c r="I55" s="640"/>
      <c r="J55" s="640"/>
      <c r="K55" s="640"/>
      <c r="L55" s="640"/>
      <c r="M55" s="640"/>
      <c r="N55" s="640"/>
      <c r="O55" s="640"/>
      <c r="P55" s="85"/>
      <c r="Q55" s="725">
        <v>309000</v>
      </c>
      <c r="R55" s="726"/>
      <c r="S55" s="727"/>
      <c r="T55" s="727"/>
      <c r="U55" s="727"/>
      <c r="V55" s="727"/>
      <c r="W55" s="728">
        <v>-4.9000000000000004</v>
      </c>
      <c r="X55" s="728"/>
      <c r="Y55" s="728"/>
      <c r="Z55" s="728"/>
      <c r="AA55" s="727">
        <v>307000</v>
      </c>
      <c r="AB55" s="727"/>
      <c r="AC55" s="727"/>
      <c r="AD55" s="727"/>
      <c r="AE55" s="727"/>
      <c r="AF55" s="728">
        <v>-0.6</v>
      </c>
      <c r="AG55" s="728"/>
      <c r="AH55" s="728"/>
      <c r="AI55" s="728"/>
      <c r="AJ55" s="727">
        <v>305000</v>
      </c>
      <c r="AK55" s="727"/>
      <c r="AL55" s="727"/>
      <c r="AM55" s="727"/>
      <c r="AN55" s="727"/>
      <c r="AO55" s="728">
        <v>-0.7</v>
      </c>
      <c r="AP55" s="728"/>
      <c r="AQ55" s="728"/>
      <c r="AR55" s="728"/>
      <c r="AS55" s="727">
        <v>305000</v>
      </c>
      <c r="AT55" s="727"/>
      <c r="AU55" s="727"/>
      <c r="AV55" s="727"/>
      <c r="AW55" s="727"/>
      <c r="AX55" s="728">
        <v>0</v>
      </c>
      <c r="AY55" s="728"/>
      <c r="AZ55" s="728"/>
      <c r="BA55" s="728"/>
      <c r="BB55" s="730">
        <v>310000</v>
      </c>
      <c r="BC55" s="730"/>
      <c r="BD55" s="730"/>
      <c r="BE55" s="730"/>
      <c r="BF55" s="730"/>
      <c r="BG55" s="731">
        <v>1.6</v>
      </c>
      <c r="BH55" s="731"/>
      <c r="BI55" s="731"/>
      <c r="BJ55" s="731"/>
    </row>
    <row r="56" spans="3:62" s="6" customFormat="1">
      <c r="C56" s="640" t="s">
        <v>281</v>
      </c>
      <c r="D56" s="640"/>
      <c r="E56" s="640"/>
      <c r="F56" s="640"/>
      <c r="G56" s="640"/>
      <c r="H56" s="640"/>
      <c r="I56" s="640"/>
      <c r="J56" s="640"/>
      <c r="K56" s="640"/>
      <c r="L56" s="640"/>
      <c r="M56" s="640"/>
      <c r="N56" s="640"/>
      <c r="O56" s="640"/>
      <c r="P56" s="85"/>
      <c r="Q56" s="517">
        <v>0</v>
      </c>
      <c r="R56" s="512"/>
      <c r="S56" s="512"/>
      <c r="T56" s="512"/>
      <c r="U56" s="512"/>
      <c r="V56" s="512"/>
      <c r="W56" s="512">
        <v>0</v>
      </c>
      <c r="X56" s="512"/>
      <c r="Y56" s="512"/>
      <c r="Z56" s="512"/>
      <c r="AA56" s="512">
        <v>0</v>
      </c>
      <c r="AB56" s="512"/>
      <c r="AC56" s="512"/>
      <c r="AD56" s="512"/>
      <c r="AE56" s="512"/>
      <c r="AF56" s="512">
        <v>0</v>
      </c>
      <c r="AG56" s="512"/>
      <c r="AH56" s="512"/>
      <c r="AI56" s="512"/>
      <c r="AJ56" s="512">
        <v>0</v>
      </c>
      <c r="AK56" s="512"/>
      <c r="AL56" s="512"/>
      <c r="AM56" s="512"/>
      <c r="AN56" s="512"/>
      <c r="AO56" s="511">
        <v>0</v>
      </c>
      <c r="AP56" s="511"/>
      <c r="AQ56" s="511"/>
      <c r="AR56" s="511"/>
      <c r="AS56" s="512">
        <v>0</v>
      </c>
      <c r="AT56" s="512"/>
      <c r="AU56" s="512"/>
      <c r="AV56" s="512"/>
      <c r="AW56" s="512"/>
      <c r="AX56" s="511">
        <v>0</v>
      </c>
      <c r="AY56" s="511"/>
      <c r="AZ56" s="511"/>
      <c r="BA56" s="511"/>
      <c r="BB56" s="730">
        <v>386000</v>
      </c>
      <c r="BC56" s="730"/>
      <c r="BD56" s="730"/>
      <c r="BE56" s="730"/>
      <c r="BF56" s="730"/>
      <c r="BG56" s="732" t="s">
        <v>693</v>
      </c>
      <c r="BH56" s="732"/>
      <c r="BI56" s="732"/>
      <c r="BJ56" s="732"/>
    </row>
    <row r="57" spans="3:62" s="6" customFormat="1" ht="10.5" customHeight="1">
      <c r="C57" s="219"/>
      <c r="D57"/>
      <c r="E57"/>
      <c r="F57"/>
      <c r="G57"/>
      <c r="H57"/>
      <c r="I57"/>
      <c r="J57"/>
      <c r="K57"/>
      <c r="L57"/>
      <c r="M57"/>
      <c r="N57"/>
      <c r="O57"/>
      <c r="P57" s="85"/>
      <c r="Q57"/>
      <c r="R57"/>
      <c r="S57"/>
      <c r="T57"/>
      <c r="U57"/>
      <c r="V57"/>
      <c r="W57"/>
      <c r="X57" s="218"/>
      <c r="Y57" s="218"/>
      <c r="Z57"/>
      <c r="AA57"/>
      <c r="AB57"/>
      <c r="AC57"/>
      <c r="AD57"/>
      <c r="AE57"/>
      <c r="AF57" s="218"/>
      <c r="AG57" s="218"/>
      <c r="AH57"/>
      <c r="AI57"/>
      <c r="AJ57"/>
      <c r="AK57"/>
      <c r="AL57"/>
      <c r="AM57"/>
      <c r="AN57" s="218"/>
      <c r="AO57" s="218"/>
      <c r="AP57"/>
      <c r="AQ57"/>
      <c r="AR57"/>
      <c r="AS57"/>
      <c r="AT57"/>
      <c r="AU57"/>
      <c r="AV57" s="218"/>
      <c r="AW57" s="218"/>
      <c r="AX57"/>
      <c r="AY57"/>
      <c r="AZ57"/>
      <c r="BA57"/>
      <c r="BB57" s="301"/>
      <c r="BC57" s="301"/>
      <c r="BD57" s="87"/>
      <c r="BE57" s="87"/>
      <c r="BF57" s="87"/>
      <c r="BG57" s="87"/>
      <c r="BH57" s="87"/>
      <c r="BI57" s="87"/>
      <c r="BJ57" s="301"/>
    </row>
    <row r="58" spans="3:62" s="6" customFormat="1">
      <c r="C58" s="640" t="s">
        <v>280</v>
      </c>
      <c r="D58" s="640"/>
      <c r="E58" s="640"/>
      <c r="F58" s="640"/>
      <c r="G58" s="640"/>
      <c r="H58" s="640"/>
      <c r="I58" s="640"/>
      <c r="J58" s="640"/>
      <c r="K58" s="640"/>
      <c r="L58" s="640"/>
      <c r="M58" s="640"/>
      <c r="N58" s="640"/>
      <c r="O58" s="640"/>
      <c r="P58" s="85"/>
      <c r="Q58" s="725">
        <v>322000</v>
      </c>
      <c r="R58" s="726"/>
      <c r="S58" s="727"/>
      <c r="T58" s="727"/>
      <c r="U58" s="727"/>
      <c r="V58" s="727"/>
      <c r="W58" s="728">
        <v>-5.3</v>
      </c>
      <c r="X58" s="728"/>
      <c r="Y58" s="728"/>
      <c r="Z58" s="728"/>
      <c r="AA58" s="727">
        <v>320000</v>
      </c>
      <c r="AB58" s="727"/>
      <c r="AC58" s="727"/>
      <c r="AD58" s="727"/>
      <c r="AE58" s="727"/>
      <c r="AF58" s="728">
        <v>-0.6</v>
      </c>
      <c r="AG58" s="728"/>
      <c r="AH58" s="728"/>
      <c r="AI58" s="728"/>
      <c r="AJ58" s="727">
        <v>318000</v>
      </c>
      <c r="AK58" s="727"/>
      <c r="AL58" s="727"/>
      <c r="AM58" s="727"/>
      <c r="AN58" s="727"/>
      <c r="AO58" s="728">
        <v>-0.6</v>
      </c>
      <c r="AP58" s="728"/>
      <c r="AQ58" s="728"/>
      <c r="AR58" s="728"/>
      <c r="AS58" s="727">
        <v>318000</v>
      </c>
      <c r="AT58" s="727"/>
      <c r="AU58" s="727"/>
      <c r="AV58" s="727"/>
      <c r="AW58" s="727"/>
      <c r="AX58" s="728">
        <v>0</v>
      </c>
      <c r="AY58" s="728"/>
      <c r="AZ58" s="728"/>
      <c r="BA58" s="728"/>
      <c r="BB58" s="730">
        <v>324000</v>
      </c>
      <c r="BC58" s="730"/>
      <c r="BD58" s="730"/>
      <c r="BE58" s="730"/>
      <c r="BF58" s="730"/>
      <c r="BG58" s="731">
        <v>1.9</v>
      </c>
      <c r="BH58" s="731"/>
      <c r="BI58" s="731"/>
      <c r="BJ58" s="731"/>
    </row>
    <row r="59" spans="3:62" s="6" customFormat="1">
      <c r="C59" s="640" t="s">
        <v>279</v>
      </c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85"/>
      <c r="Q59" s="725">
        <v>320000</v>
      </c>
      <c r="R59" s="726"/>
      <c r="S59" s="727"/>
      <c r="T59" s="727"/>
      <c r="U59" s="727"/>
      <c r="V59" s="727"/>
      <c r="W59" s="728">
        <v>-4.5</v>
      </c>
      <c r="X59" s="728"/>
      <c r="Y59" s="728"/>
      <c r="Z59" s="728"/>
      <c r="AA59" s="727">
        <v>317000</v>
      </c>
      <c r="AB59" s="727"/>
      <c r="AC59" s="727"/>
      <c r="AD59" s="727"/>
      <c r="AE59" s="727"/>
      <c r="AF59" s="728">
        <v>-0.9</v>
      </c>
      <c r="AG59" s="728"/>
      <c r="AH59" s="728"/>
      <c r="AI59" s="728"/>
      <c r="AJ59" s="727">
        <v>315000</v>
      </c>
      <c r="AK59" s="727"/>
      <c r="AL59" s="727"/>
      <c r="AM59" s="727"/>
      <c r="AN59" s="727"/>
      <c r="AO59" s="728">
        <v>-0.6</v>
      </c>
      <c r="AP59" s="728"/>
      <c r="AQ59" s="728"/>
      <c r="AR59" s="728"/>
      <c r="AS59" s="727">
        <v>315000</v>
      </c>
      <c r="AT59" s="727"/>
      <c r="AU59" s="727"/>
      <c r="AV59" s="727"/>
      <c r="AW59" s="727"/>
      <c r="AX59" s="728">
        <v>0</v>
      </c>
      <c r="AY59" s="728"/>
      <c r="AZ59" s="728"/>
      <c r="BA59" s="728"/>
      <c r="BB59" s="730">
        <v>321000</v>
      </c>
      <c r="BC59" s="730"/>
      <c r="BD59" s="730"/>
      <c r="BE59" s="730"/>
      <c r="BF59" s="730"/>
      <c r="BG59" s="731">
        <v>1.9</v>
      </c>
      <c r="BH59" s="731"/>
      <c r="BI59" s="731"/>
      <c r="BJ59" s="731"/>
    </row>
    <row r="60" spans="3:62" s="6" customFormat="1">
      <c r="C60" s="640" t="s">
        <v>278</v>
      </c>
      <c r="D60" s="640"/>
      <c r="E60" s="640"/>
      <c r="F60" s="640"/>
      <c r="G60" s="640"/>
      <c r="H60" s="640"/>
      <c r="I60" s="640"/>
      <c r="J60" s="640"/>
      <c r="K60" s="640"/>
      <c r="L60" s="640"/>
      <c r="M60" s="640"/>
      <c r="N60" s="640"/>
      <c r="O60" s="640"/>
      <c r="P60" s="85"/>
      <c r="Q60" s="725">
        <v>350000</v>
      </c>
      <c r="R60" s="726"/>
      <c r="S60" s="727"/>
      <c r="T60" s="727"/>
      <c r="U60" s="727"/>
      <c r="V60" s="727"/>
      <c r="W60" s="728">
        <v>-5.7</v>
      </c>
      <c r="X60" s="728"/>
      <c r="Y60" s="728"/>
      <c r="Z60" s="728"/>
      <c r="AA60" s="727">
        <v>348000</v>
      </c>
      <c r="AB60" s="727"/>
      <c r="AC60" s="727"/>
      <c r="AD60" s="727"/>
      <c r="AE60" s="727"/>
      <c r="AF60" s="728">
        <v>-0.6</v>
      </c>
      <c r="AG60" s="728"/>
      <c r="AH60" s="728"/>
      <c r="AI60" s="728"/>
      <c r="AJ60" s="727">
        <v>346000</v>
      </c>
      <c r="AK60" s="727"/>
      <c r="AL60" s="727"/>
      <c r="AM60" s="727"/>
      <c r="AN60" s="727"/>
      <c r="AO60" s="728">
        <v>-0.6</v>
      </c>
      <c r="AP60" s="728"/>
      <c r="AQ60" s="728"/>
      <c r="AR60" s="728"/>
      <c r="AS60" s="727">
        <v>346000</v>
      </c>
      <c r="AT60" s="727"/>
      <c r="AU60" s="727"/>
      <c r="AV60" s="727"/>
      <c r="AW60" s="727"/>
      <c r="AX60" s="728">
        <v>0</v>
      </c>
      <c r="AY60" s="728"/>
      <c r="AZ60" s="728"/>
      <c r="BA60" s="728"/>
      <c r="BB60" s="730">
        <v>353000</v>
      </c>
      <c r="BC60" s="730"/>
      <c r="BD60" s="730"/>
      <c r="BE60" s="730"/>
      <c r="BF60" s="730"/>
      <c r="BG60" s="731">
        <v>2</v>
      </c>
      <c r="BH60" s="731"/>
      <c r="BI60" s="731"/>
      <c r="BJ60" s="731"/>
    </row>
    <row r="61" spans="3:62" s="6" customFormat="1">
      <c r="C61" s="640" t="s">
        <v>277</v>
      </c>
      <c r="D61" s="640"/>
      <c r="E61" s="640"/>
      <c r="F61" s="640"/>
      <c r="G61" s="640"/>
      <c r="H61" s="640"/>
      <c r="I61" s="640"/>
      <c r="J61" s="640"/>
      <c r="K61" s="640"/>
      <c r="L61" s="640"/>
      <c r="M61" s="640"/>
      <c r="N61" s="640"/>
      <c r="O61" s="640"/>
      <c r="P61" s="85"/>
      <c r="Q61" s="517">
        <v>0</v>
      </c>
      <c r="R61" s="512"/>
      <c r="S61" s="512"/>
      <c r="T61" s="512"/>
      <c r="U61" s="512"/>
      <c r="V61" s="512"/>
      <c r="W61" s="512">
        <v>0</v>
      </c>
      <c r="X61" s="512"/>
      <c r="Y61" s="512"/>
      <c r="Z61" s="512"/>
      <c r="AA61" s="512">
        <v>0</v>
      </c>
      <c r="AB61" s="512"/>
      <c r="AC61" s="512"/>
      <c r="AD61" s="512"/>
      <c r="AE61" s="512"/>
      <c r="AF61" s="512">
        <v>0</v>
      </c>
      <c r="AG61" s="512"/>
      <c r="AH61" s="512"/>
      <c r="AI61" s="512"/>
      <c r="AJ61" s="727">
        <v>466000</v>
      </c>
      <c r="AK61" s="727"/>
      <c r="AL61" s="727"/>
      <c r="AM61" s="727"/>
      <c r="AN61" s="727"/>
      <c r="AO61" s="732" t="s">
        <v>693</v>
      </c>
      <c r="AP61" s="732"/>
      <c r="AQ61" s="732"/>
      <c r="AR61" s="732"/>
      <c r="AS61" s="727">
        <v>466000</v>
      </c>
      <c r="AT61" s="727"/>
      <c r="AU61" s="727"/>
      <c r="AV61" s="727"/>
      <c r="AW61" s="727"/>
      <c r="AX61" s="728">
        <v>0</v>
      </c>
      <c r="AY61" s="728"/>
      <c r="AZ61" s="728"/>
      <c r="BA61" s="728"/>
      <c r="BB61" s="730">
        <v>480000</v>
      </c>
      <c r="BC61" s="730"/>
      <c r="BD61" s="730"/>
      <c r="BE61" s="730"/>
      <c r="BF61" s="730"/>
      <c r="BG61" s="731">
        <v>3</v>
      </c>
      <c r="BH61" s="731"/>
      <c r="BI61" s="731"/>
      <c r="BJ61" s="731"/>
    </row>
    <row r="62" spans="3:62" s="6" customFormat="1">
      <c r="C62" s="640" t="s">
        <v>276</v>
      </c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85"/>
      <c r="Q62" s="725">
        <v>303000</v>
      </c>
      <c r="R62" s="726"/>
      <c r="S62" s="727"/>
      <c r="T62" s="727"/>
      <c r="U62" s="727"/>
      <c r="V62" s="727"/>
      <c r="W62" s="728">
        <v>-5</v>
      </c>
      <c r="X62" s="728"/>
      <c r="Y62" s="728"/>
      <c r="Z62" s="728"/>
      <c r="AA62" s="727">
        <v>301000</v>
      </c>
      <c r="AB62" s="727"/>
      <c r="AC62" s="727"/>
      <c r="AD62" s="727"/>
      <c r="AE62" s="727"/>
      <c r="AF62" s="728">
        <v>-0.7</v>
      </c>
      <c r="AG62" s="728"/>
      <c r="AH62" s="728"/>
      <c r="AI62" s="728"/>
      <c r="AJ62" s="727">
        <v>299000</v>
      </c>
      <c r="AK62" s="727"/>
      <c r="AL62" s="727"/>
      <c r="AM62" s="727"/>
      <c r="AN62" s="727"/>
      <c r="AO62" s="728">
        <v>-0.7</v>
      </c>
      <c r="AP62" s="728"/>
      <c r="AQ62" s="728"/>
      <c r="AR62" s="728"/>
      <c r="AS62" s="727">
        <v>299000</v>
      </c>
      <c r="AT62" s="727"/>
      <c r="AU62" s="727"/>
      <c r="AV62" s="727"/>
      <c r="AW62" s="727"/>
      <c r="AX62" s="728">
        <v>0</v>
      </c>
      <c r="AY62" s="728"/>
      <c r="AZ62" s="728"/>
      <c r="BA62" s="728"/>
      <c r="BB62" s="730">
        <v>304000</v>
      </c>
      <c r="BC62" s="730"/>
      <c r="BD62" s="730"/>
      <c r="BE62" s="730"/>
      <c r="BF62" s="730"/>
      <c r="BG62" s="731">
        <v>1.7</v>
      </c>
      <c r="BH62" s="731"/>
      <c r="BI62" s="731"/>
      <c r="BJ62" s="731"/>
    </row>
    <row r="63" spans="3:62" s="6" customFormat="1" ht="10.5" customHeight="1">
      <c r="C63" s="219"/>
      <c r="D63"/>
      <c r="E63"/>
      <c r="F63"/>
      <c r="G63"/>
      <c r="H63"/>
      <c r="I63"/>
      <c r="J63"/>
      <c r="K63"/>
      <c r="L63"/>
      <c r="M63"/>
      <c r="N63"/>
      <c r="O63"/>
      <c r="P63" s="85"/>
      <c r="Q63"/>
      <c r="R63"/>
      <c r="S63"/>
      <c r="T63"/>
      <c r="U63"/>
      <c r="V63"/>
      <c r="W63"/>
      <c r="X63" s="218"/>
      <c r="Y63" s="218"/>
      <c r="Z63"/>
      <c r="AA63"/>
      <c r="AB63"/>
      <c r="AC63"/>
      <c r="AD63"/>
      <c r="AE63"/>
      <c r="AF63" s="218"/>
      <c r="AG63" s="218"/>
      <c r="AH63"/>
      <c r="AI63"/>
      <c r="AJ63"/>
      <c r="AK63"/>
      <c r="AL63"/>
      <c r="AM63"/>
      <c r="AN63" s="218"/>
      <c r="AO63" s="218"/>
      <c r="AP63"/>
      <c r="AQ63"/>
      <c r="AR63"/>
      <c r="AS63"/>
      <c r="AT63"/>
      <c r="AU63"/>
      <c r="AV63" s="218"/>
      <c r="AW63" s="218"/>
      <c r="AX63"/>
      <c r="AY63"/>
      <c r="AZ63"/>
      <c r="BA63"/>
      <c r="BB63" s="301"/>
      <c r="BC63" s="301"/>
      <c r="BD63" s="87"/>
      <c r="BE63" s="87"/>
      <c r="BF63" s="87"/>
      <c r="BG63" s="87"/>
      <c r="BH63" s="87"/>
      <c r="BI63" s="87"/>
      <c r="BJ63" s="301"/>
    </row>
    <row r="64" spans="3:62" s="6" customFormat="1">
      <c r="C64" s="640" t="s">
        <v>275</v>
      </c>
      <c r="D64" s="640"/>
      <c r="E64" s="640"/>
      <c r="F64" s="640"/>
      <c r="G64" s="640"/>
      <c r="H64" s="640"/>
      <c r="I64" s="640"/>
      <c r="J64" s="640"/>
      <c r="K64" s="640"/>
      <c r="L64" s="640"/>
      <c r="M64" s="640"/>
      <c r="N64" s="640"/>
      <c r="O64" s="640"/>
      <c r="P64" s="85"/>
      <c r="Q64" s="725">
        <v>332000</v>
      </c>
      <c r="R64" s="726"/>
      <c r="S64" s="727"/>
      <c r="T64" s="727"/>
      <c r="U64" s="727"/>
      <c r="V64" s="727"/>
      <c r="W64" s="728">
        <v>-4.5999999999999996</v>
      </c>
      <c r="X64" s="728"/>
      <c r="Y64" s="728"/>
      <c r="Z64" s="728"/>
      <c r="AA64" s="727">
        <v>330000</v>
      </c>
      <c r="AB64" s="727"/>
      <c r="AC64" s="727"/>
      <c r="AD64" s="727"/>
      <c r="AE64" s="727"/>
      <c r="AF64" s="728">
        <v>-0.6</v>
      </c>
      <c r="AG64" s="728"/>
      <c r="AH64" s="728"/>
      <c r="AI64" s="728"/>
      <c r="AJ64" s="727">
        <v>328000</v>
      </c>
      <c r="AK64" s="727"/>
      <c r="AL64" s="727"/>
      <c r="AM64" s="727"/>
      <c r="AN64" s="727"/>
      <c r="AO64" s="728">
        <v>-0.6</v>
      </c>
      <c r="AP64" s="728"/>
      <c r="AQ64" s="728"/>
      <c r="AR64" s="728"/>
      <c r="AS64" s="727">
        <v>328000</v>
      </c>
      <c r="AT64" s="727"/>
      <c r="AU64" s="727"/>
      <c r="AV64" s="727"/>
      <c r="AW64" s="727"/>
      <c r="AX64" s="728">
        <v>0</v>
      </c>
      <c r="AY64" s="728"/>
      <c r="AZ64" s="728"/>
      <c r="BA64" s="728"/>
      <c r="BB64" s="730">
        <v>334000</v>
      </c>
      <c r="BC64" s="730"/>
      <c r="BD64" s="730"/>
      <c r="BE64" s="730"/>
      <c r="BF64" s="730"/>
      <c r="BG64" s="731">
        <v>1.8</v>
      </c>
      <c r="BH64" s="731"/>
      <c r="BI64" s="731"/>
      <c r="BJ64" s="731"/>
    </row>
    <row r="65" spans="2:62">
      <c r="C65" s="640" t="s">
        <v>274</v>
      </c>
      <c r="D65" s="640"/>
      <c r="E65" s="640"/>
      <c r="F65" s="640"/>
      <c r="G65" s="640"/>
      <c r="H65" s="640"/>
      <c r="I65" s="640"/>
      <c r="J65" s="640"/>
      <c r="K65" s="640"/>
      <c r="L65" s="640"/>
      <c r="M65" s="640"/>
      <c r="N65" s="640"/>
      <c r="O65" s="640"/>
      <c r="P65" s="85"/>
      <c r="Q65" s="725">
        <v>268000</v>
      </c>
      <c r="R65" s="726"/>
      <c r="S65" s="727"/>
      <c r="T65" s="727"/>
      <c r="U65" s="727"/>
      <c r="V65" s="727"/>
      <c r="W65" s="728">
        <v>-5</v>
      </c>
      <c r="X65" s="728"/>
      <c r="Y65" s="728"/>
      <c r="Z65" s="728"/>
      <c r="AA65" s="727">
        <v>265000</v>
      </c>
      <c r="AB65" s="727"/>
      <c r="AC65" s="727"/>
      <c r="AD65" s="727"/>
      <c r="AE65" s="727"/>
      <c r="AF65" s="728">
        <v>-1.1000000000000001</v>
      </c>
      <c r="AG65" s="728"/>
      <c r="AH65" s="728"/>
      <c r="AI65" s="728"/>
      <c r="AJ65" s="727">
        <v>263000</v>
      </c>
      <c r="AK65" s="727"/>
      <c r="AL65" s="727"/>
      <c r="AM65" s="727"/>
      <c r="AN65" s="727"/>
      <c r="AO65" s="728">
        <v>-0.8</v>
      </c>
      <c r="AP65" s="728"/>
      <c r="AQ65" s="728"/>
      <c r="AR65" s="728"/>
      <c r="AS65" s="727">
        <v>262000</v>
      </c>
      <c r="AT65" s="727"/>
      <c r="AU65" s="727"/>
      <c r="AV65" s="727"/>
      <c r="AW65" s="727"/>
      <c r="AX65" s="728">
        <v>-0.4</v>
      </c>
      <c r="AY65" s="728"/>
      <c r="AZ65" s="728"/>
      <c r="BA65" s="728"/>
      <c r="BB65" s="730">
        <v>266000</v>
      </c>
      <c r="BC65" s="730"/>
      <c r="BD65" s="730"/>
      <c r="BE65" s="730"/>
      <c r="BF65" s="730"/>
      <c r="BG65" s="731">
        <v>1.5</v>
      </c>
      <c r="BH65" s="731"/>
      <c r="BI65" s="731"/>
      <c r="BJ65" s="731"/>
    </row>
    <row r="66" spans="2:62">
      <c r="C66" s="640" t="s">
        <v>273</v>
      </c>
      <c r="D66" s="640"/>
      <c r="E66" s="640"/>
      <c r="F66" s="640"/>
      <c r="G66" s="640"/>
      <c r="H66" s="640"/>
      <c r="I66" s="640"/>
      <c r="J66" s="640"/>
      <c r="K66" s="640"/>
      <c r="L66" s="640"/>
      <c r="M66" s="640"/>
      <c r="N66" s="640"/>
      <c r="O66" s="640"/>
      <c r="P66" s="85"/>
      <c r="Q66" s="725">
        <v>220000</v>
      </c>
      <c r="R66" s="726"/>
      <c r="S66" s="727"/>
      <c r="T66" s="727"/>
      <c r="U66" s="727"/>
      <c r="V66" s="727"/>
      <c r="W66" s="728">
        <v>-4.8</v>
      </c>
      <c r="X66" s="728"/>
      <c r="Y66" s="728"/>
      <c r="Z66" s="728"/>
      <c r="AA66" s="727">
        <v>218000</v>
      </c>
      <c r="AB66" s="727"/>
      <c r="AC66" s="727"/>
      <c r="AD66" s="727"/>
      <c r="AE66" s="727"/>
      <c r="AF66" s="728">
        <v>-0.9</v>
      </c>
      <c r="AG66" s="728"/>
      <c r="AH66" s="728"/>
      <c r="AI66" s="728"/>
      <c r="AJ66" s="727">
        <v>217000</v>
      </c>
      <c r="AK66" s="727"/>
      <c r="AL66" s="727"/>
      <c r="AM66" s="727"/>
      <c r="AN66" s="727"/>
      <c r="AO66" s="728">
        <v>-0.5</v>
      </c>
      <c r="AP66" s="728"/>
      <c r="AQ66" s="728"/>
      <c r="AR66" s="728"/>
      <c r="AS66" s="727">
        <v>216000</v>
      </c>
      <c r="AT66" s="727"/>
      <c r="AU66" s="727"/>
      <c r="AV66" s="727"/>
      <c r="AW66" s="727"/>
      <c r="AX66" s="728">
        <v>-0.5</v>
      </c>
      <c r="AY66" s="728"/>
      <c r="AZ66" s="728"/>
      <c r="BA66" s="728"/>
      <c r="BB66" s="730">
        <v>219000</v>
      </c>
      <c r="BC66" s="730"/>
      <c r="BD66" s="730"/>
      <c r="BE66" s="730"/>
      <c r="BF66" s="730"/>
      <c r="BG66" s="731">
        <v>1.4</v>
      </c>
      <c r="BH66" s="731"/>
      <c r="BI66" s="731"/>
      <c r="BJ66" s="731"/>
    </row>
    <row r="67" spans="2:62">
      <c r="C67" s="640" t="s">
        <v>272</v>
      </c>
      <c r="D67" s="640"/>
      <c r="E67" s="640"/>
      <c r="F67" s="640"/>
      <c r="G67" s="640"/>
      <c r="H67" s="640"/>
      <c r="I67" s="640"/>
      <c r="J67" s="640"/>
      <c r="K67" s="640"/>
      <c r="L67" s="640"/>
      <c r="M67" s="640"/>
      <c r="N67" s="640"/>
      <c r="O67" s="640"/>
      <c r="P67" s="85"/>
      <c r="Q67" s="725">
        <v>387000</v>
      </c>
      <c r="R67" s="726"/>
      <c r="S67" s="727"/>
      <c r="T67" s="727"/>
      <c r="U67" s="727"/>
      <c r="V67" s="727"/>
      <c r="W67" s="728">
        <v>-5.4</v>
      </c>
      <c r="X67" s="728"/>
      <c r="Y67" s="728"/>
      <c r="Z67" s="728"/>
      <c r="AA67" s="727">
        <v>386000</v>
      </c>
      <c r="AB67" s="727"/>
      <c r="AC67" s="727"/>
      <c r="AD67" s="727"/>
      <c r="AE67" s="727"/>
      <c r="AF67" s="728">
        <v>-0.3</v>
      </c>
      <c r="AG67" s="728"/>
      <c r="AH67" s="728"/>
      <c r="AI67" s="728"/>
      <c r="AJ67" s="727">
        <v>385000</v>
      </c>
      <c r="AK67" s="727"/>
      <c r="AL67" s="727"/>
      <c r="AM67" s="727"/>
      <c r="AN67" s="727"/>
      <c r="AO67" s="728">
        <v>-0.3</v>
      </c>
      <c r="AP67" s="728"/>
      <c r="AQ67" s="728"/>
      <c r="AR67" s="728"/>
      <c r="AS67" s="727">
        <v>385000</v>
      </c>
      <c r="AT67" s="727"/>
      <c r="AU67" s="727"/>
      <c r="AV67" s="727"/>
      <c r="AW67" s="727"/>
      <c r="AX67" s="728">
        <v>0</v>
      </c>
      <c r="AY67" s="728"/>
      <c r="AZ67" s="728"/>
      <c r="BA67" s="728"/>
      <c r="BB67" s="730">
        <v>392000</v>
      </c>
      <c r="BC67" s="730"/>
      <c r="BD67" s="730"/>
      <c r="BE67" s="730"/>
      <c r="BF67" s="730"/>
      <c r="BG67" s="731">
        <v>1.8</v>
      </c>
      <c r="BH67" s="731"/>
      <c r="BI67" s="731"/>
      <c r="BJ67" s="731"/>
    </row>
    <row r="68" spans="2:62">
      <c r="B68" s="6"/>
      <c r="C68" s="736" t="s">
        <v>271</v>
      </c>
      <c r="D68" s="736"/>
      <c r="E68" s="736"/>
      <c r="F68" s="736"/>
      <c r="G68" s="736"/>
      <c r="H68" s="736"/>
      <c r="I68" s="736"/>
      <c r="J68" s="736"/>
      <c r="K68" s="736"/>
      <c r="L68" s="736"/>
      <c r="M68" s="736"/>
      <c r="N68" s="736"/>
      <c r="O68" s="736"/>
      <c r="P68" s="85"/>
      <c r="Q68" s="725">
        <v>339000</v>
      </c>
      <c r="R68" s="726"/>
      <c r="S68" s="726"/>
      <c r="T68" s="726"/>
      <c r="U68" s="726"/>
      <c r="V68" s="726"/>
      <c r="W68" s="734">
        <v>-5.3</v>
      </c>
      <c r="X68" s="734"/>
      <c r="Y68" s="734"/>
      <c r="Z68" s="734"/>
      <c r="AA68" s="726">
        <v>337000</v>
      </c>
      <c r="AB68" s="726"/>
      <c r="AC68" s="726"/>
      <c r="AD68" s="726"/>
      <c r="AE68" s="726"/>
      <c r="AF68" s="734">
        <v>-0.6</v>
      </c>
      <c r="AG68" s="734"/>
      <c r="AH68" s="734"/>
      <c r="AI68" s="734"/>
      <c r="AJ68" s="726">
        <v>335000</v>
      </c>
      <c r="AK68" s="726"/>
      <c r="AL68" s="726"/>
      <c r="AM68" s="726"/>
      <c r="AN68" s="726"/>
      <c r="AO68" s="734">
        <v>-0.6</v>
      </c>
      <c r="AP68" s="734"/>
      <c r="AQ68" s="734"/>
      <c r="AR68" s="734"/>
      <c r="AS68" s="726">
        <v>335000</v>
      </c>
      <c r="AT68" s="726"/>
      <c r="AU68" s="726"/>
      <c r="AV68" s="726"/>
      <c r="AW68" s="726"/>
      <c r="AX68" s="734">
        <v>0</v>
      </c>
      <c r="AY68" s="734"/>
      <c r="AZ68" s="734"/>
      <c r="BA68" s="734"/>
      <c r="BB68" s="735">
        <v>341000</v>
      </c>
      <c r="BC68" s="735"/>
      <c r="BD68" s="735"/>
      <c r="BE68" s="735"/>
      <c r="BF68" s="735"/>
      <c r="BG68" s="733">
        <v>1.8</v>
      </c>
      <c r="BH68" s="733"/>
      <c r="BI68" s="733"/>
      <c r="BJ68" s="733"/>
    </row>
    <row r="69" spans="2:62" ht="10.5" customHeight="1">
      <c r="B69" s="2"/>
      <c r="C69" s="217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9"/>
      <c r="Q69" s="2"/>
      <c r="R69" s="2"/>
      <c r="S69" s="2"/>
      <c r="T69" s="2"/>
      <c r="U69" s="2"/>
      <c r="V69" s="2"/>
      <c r="W69" s="2"/>
      <c r="X69" s="216"/>
      <c r="Y69" s="216"/>
      <c r="Z69" s="2"/>
      <c r="AA69" s="2"/>
      <c r="AB69" s="2"/>
      <c r="AC69" s="2"/>
      <c r="AD69" s="2"/>
      <c r="AE69" s="2"/>
      <c r="AF69" s="216"/>
      <c r="AG69" s="216"/>
      <c r="AH69" s="2"/>
      <c r="AI69" s="2"/>
      <c r="AJ69" s="2"/>
      <c r="AK69" s="2"/>
      <c r="AL69" s="2"/>
      <c r="AM69" s="2"/>
      <c r="AN69" s="216"/>
      <c r="AO69" s="216"/>
      <c r="AP69" s="2"/>
      <c r="AQ69" s="2"/>
      <c r="AR69" s="2"/>
      <c r="AS69" s="2"/>
      <c r="AT69" s="2"/>
      <c r="AU69" s="2"/>
      <c r="AV69" s="216"/>
      <c r="AW69" s="216"/>
      <c r="AX69" s="2"/>
      <c r="AY69" s="2"/>
      <c r="AZ69" s="2"/>
      <c r="BA69" s="2"/>
      <c r="BB69" s="216"/>
      <c r="BC69" s="216"/>
      <c r="BD69" s="2"/>
      <c r="BE69" s="2"/>
      <c r="BF69" s="2"/>
      <c r="BG69" s="2"/>
      <c r="BH69" s="2"/>
      <c r="BI69" s="2"/>
      <c r="BJ69" s="216"/>
    </row>
    <row r="70" spans="2:62" s="6" customFormat="1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</row>
    <row r="71" spans="2:62" s="6" customFormat="1">
      <c r="F71" s="79"/>
      <c r="G71" s="79"/>
      <c r="H71" s="79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</row>
  </sheetData>
  <mergeCells count="550">
    <mergeCell ref="C65:O65"/>
    <mergeCell ref="AJ67:AN67"/>
    <mergeCell ref="AJ66:AN66"/>
    <mergeCell ref="C66:O66"/>
    <mergeCell ref="Q66:V66"/>
    <mergeCell ref="W66:Z66"/>
    <mergeCell ref="AA66:AE66"/>
    <mergeCell ref="AF66:AI66"/>
    <mergeCell ref="AF68:AI68"/>
    <mergeCell ref="C67:O67"/>
    <mergeCell ref="Q67:V67"/>
    <mergeCell ref="W67:Z67"/>
    <mergeCell ref="AA67:AE67"/>
    <mergeCell ref="AF67:AI67"/>
    <mergeCell ref="A1:K2"/>
    <mergeCell ref="AJ68:AN68"/>
    <mergeCell ref="AO68:AR68"/>
    <mergeCell ref="AS68:AW68"/>
    <mergeCell ref="AX68:BA68"/>
    <mergeCell ref="BB68:BF68"/>
    <mergeCell ref="C68:O68"/>
    <mergeCell ref="Q68:V68"/>
    <mergeCell ref="W68:Z68"/>
    <mergeCell ref="AA68:AE68"/>
    <mergeCell ref="Q65:V65"/>
    <mergeCell ref="W65:Z65"/>
    <mergeCell ref="AA65:AE65"/>
    <mergeCell ref="AF65:AI65"/>
    <mergeCell ref="AO62:AR62"/>
    <mergeCell ref="AS62:AW62"/>
    <mergeCell ref="AX62:BA62"/>
    <mergeCell ref="BB62:BF62"/>
    <mergeCell ref="AJ61:AN61"/>
    <mergeCell ref="AO61:AR61"/>
    <mergeCell ref="AS61:AW61"/>
    <mergeCell ref="AX61:BA61"/>
    <mergeCell ref="BB61:BF61"/>
    <mergeCell ref="AJ59:AN59"/>
    <mergeCell ref="BG68:BJ68"/>
    <mergeCell ref="AO67:AR67"/>
    <mergeCell ref="AS67:AW67"/>
    <mergeCell ref="AX67:BA67"/>
    <mergeCell ref="BB67:BF67"/>
    <mergeCell ref="BG67:BJ67"/>
    <mergeCell ref="AJ65:AN65"/>
    <mergeCell ref="AJ64:AN64"/>
    <mergeCell ref="AO64:AR64"/>
    <mergeCell ref="AS64:AW64"/>
    <mergeCell ref="AX64:BA64"/>
    <mergeCell ref="BB64:BF64"/>
    <mergeCell ref="BG64:BJ64"/>
    <mergeCell ref="BG66:BJ66"/>
    <mergeCell ref="AO65:AR65"/>
    <mergeCell ref="AS65:AW65"/>
    <mergeCell ref="AX65:BA65"/>
    <mergeCell ref="BB65:BF65"/>
    <mergeCell ref="BG65:BJ65"/>
    <mergeCell ref="AO66:AR66"/>
    <mergeCell ref="AS66:AW66"/>
    <mergeCell ref="AX66:BA66"/>
    <mergeCell ref="BB66:BF66"/>
    <mergeCell ref="BG62:BJ62"/>
    <mergeCell ref="C64:O64"/>
    <mergeCell ref="Q64:V64"/>
    <mergeCell ref="W64:Z64"/>
    <mergeCell ref="AA64:AE64"/>
    <mergeCell ref="AF64:AI64"/>
    <mergeCell ref="C62:O62"/>
    <mergeCell ref="Q62:V62"/>
    <mergeCell ref="W62:Z62"/>
    <mergeCell ref="AA62:AE62"/>
    <mergeCell ref="AF62:AI62"/>
    <mergeCell ref="AJ62:AN62"/>
    <mergeCell ref="BG61:BJ61"/>
    <mergeCell ref="AO60:AR60"/>
    <mergeCell ref="AS60:AW60"/>
    <mergeCell ref="AX60:BA60"/>
    <mergeCell ref="BB60:BF60"/>
    <mergeCell ref="BG60:BJ60"/>
    <mergeCell ref="C61:O61"/>
    <mergeCell ref="Q61:V61"/>
    <mergeCell ref="W61:Z61"/>
    <mergeCell ref="AA61:AE61"/>
    <mergeCell ref="AF61:AI61"/>
    <mergeCell ref="C60:O60"/>
    <mergeCell ref="Q60:V60"/>
    <mergeCell ref="W60:Z60"/>
    <mergeCell ref="AA60:AE60"/>
    <mergeCell ref="AF60:AI60"/>
    <mergeCell ref="AJ60:AN60"/>
    <mergeCell ref="AO59:AR59"/>
    <mergeCell ref="AS59:AW59"/>
    <mergeCell ref="AX59:BA59"/>
    <mergeCell ref="BB59:BF59"/>
    <mergeCell ref="BG59:BJ59"/>
    <mergeCell ref="AO58:AR58"/>
    <mergeCell ref="AS58:AW58"/>
    <mergeCell ref="AX58:BA58"/>
    <mergeCell ref="BB58:BF58"/>
    <mergeCell ref="BG58:BJ58"/>
    <mergeCell ref="C59:O59"/>
    <mergeCell ref="Q59:V59"/>
    <mergeCell ref="W59:Z59"/>
    <mergeCell ref="AA59:AE59"/>
    <mergeCell ref="AF59:AI59"/>
    <mergeCell ref="C58:O58"/>
    <mergeCell ref="Q58:V58"/>
    <mergeCell ref="W58:Z58"/>
    <mergeCell ref="AA58:AE58"/>
    <mergeCell ref="AF58:AI58"/>
    <mergeCell ref="AJ58:AN58"/>
    <mergeCell ref="AJ56:AN56"/>
    <mergeCell ref="AO56:AR56"/>
    <mergeCell ref="AS56:AW56"/>
    <mergeCell ref="AX56:BA56"/>
    <mergeCell ref="BB56:BF56"/>
    <mergeCell ref="BG56:BJ56"/>
    <mergeCell ref="AO55:AR55"/>
    <mergeCell ref="AS55:AW55"/>
    <mergeCell ref="AX55:BA55"/>
    <mergeCell ref="BB55:BF55"/>
    <mergeCell ref="BG55:BJ55"/>
    <mergeCell ref="AJ55:AN55"/>
    <mergeCell ref="C56:O56"/>
    <mergeCell ref="Q56:V56"/>
    <mergeCell ref="W56:Z56"/>
    <mergeCell ref="AA56:AE56"/>
    <mergeCell ref="AF56:AI56"/>
    <mergeCell ref="C55:O55"/>
    <mergeCell ref="Q55:V55"/>
    <mergeCell ref="W55:Z55"/>
    <mergeCell ref="AA55:AE55"/>
    <mergeCell ref="AF55:AI55"/>
    <mergeCell ref="AJ54:AN54"/>
    <mergeCell ref="AO54:AR54"/>
    <mergeCell ref="AS54:AW54"/>
    <mergeCell ref="AX54:BA54"/>
    <mergeCell ref="BB54:BF54"/>
    <mergeCell ref="BG54:BJ54"/>
    <mergeCell ref="AO53:AR53"/>
    <mergeCell ref="AS53:AW53"/>
    <mergeCell ref="AX53:BA53"/>
    <mergeCell ref="BB53:BF53"/>
    <mergeCell ref="BG53:BJ53"/>
    <mergeCell ref="AJ53:AN53"/>
    <mergeCell ref="C54:O54"/>
    <mergeCell ref="Q54:V54"/>
    <mergeCell ref="W54:Z54"/>
    <mergeCell ref="AA54:AE54"/>
    <mergeCell ref="AF54:AI54"/>
    <mergeCell ref="C53:O53"/>
    <mergeCell ref="Q53:V53"/>
    <mergeCell ref="W53:Z53"/>
    <mergeCell ref="AA53:AE53"/>
    <mergeCell ref="AF53:AI53"/>
    <mergeCell ref="AJ52:AN52"/>
    <mergeCell ref="AO52:AR52"/>
    <mergeCell ref="AS52:AW52"/>
    <mergeCell ref="AX52:BA52"/>
    <mergeCell ref="BB52:BF52"/>
    <mergeCell ref="BG52:BJ52"/>
    <mergeCell ref="AO50:AR50"/>
    <mergeCell ref="AS50:AW50"/>
    <mergeCell ref="AX50:BA50"/>
    <mergeCell ref="BB50:BF50"/>
    <mergeCell ref="BG50:BJ50"/>
    <mergeCell ref="AJ50:AN50"/>
    <mergeCell ref="C52:O52"/>
    <mergeCell ref="Q52:V52"/>
    <mergeCell ref="W52:Z52"/>
    <mergeCell ref="AA52:AE52"/>
    <mergeCell ref="AF52:AI52"/>
    <mergeCell ref="C50:O50"/>
    <mergeCell ref="Q50:V50"/>
    <mergeCell ref="W50:Z50"/>
    <mergeCell ref="AA50:AE50"/>
    <mergeCell ref="AF50:AI50"/>
    <mergeCell ref="AJ49:AN49"/>
    <mergeCell ref="AO49:AR49"/>
    <mergeCell ref="AS49:AW49"/>
    <mergeCell ref="AX49:BA49"/>
    <mergeCell ref="BB49:BF49"/>
    <mergeCell ref="BG49:BJ49"/>
    <mergeCell ref="AO48:AR48"/>
    <mergeCell ref="AS48:AW48"/>
    <mergeCell ref="AX48:BA48"/>
    <mergeCell ref="BB48:BF48"/>
    <mergeCell ref="BG48:BJ48"/>
    <mergeCell ref="AJ48:AN48"/>
    <mergeCell ref="C49:O49"/>
    <mergeCell ref="Q49:V49"/>
    <mergeCell ref="W49:Z49"/>
    <mergeCell ref="AA49:AE49"/>
    <mergeCell ref="AF49:AI49"/>
    <mergeCell ref="C48:O48"/>
    <mergeCell ref="Q48:V48"/>
    <mergeCell ref="W48:Z48"/>
    <mergeCell ref="AA48:AE48"/>
    <mergeCell ref="AF48:AI48"/>
    <mergeCell ref="AJ47:AN47"/>
    <mergeCell ref="AO47:AR47"/>
    <mergeCell ref="AS47:AW47"/>
    <mergeCell ref="AX47:BA47"/>
    <mergeCell ref="BB47:BF47"/>
    <mergeCell ref="BG47:BJ47"/>
    <mergeCell ref="AO46:AR46"/>
    <mergeCell ref="AS46:AW46"/>
    <mergeCell ref="AX46:BA46"/>
    <mergeCell ref="BB46:BF46"/>
    <mergeCell ref="BG46:BJ46"/>
    <mergeCell ref="AJ46:AN46"/>
    <mergeCell ref="C47:O47"/>
    <mergeCell ref="Q47:V47"/>
    <mergeCell ref="W47:Z47"/>
    <mergeCell ref="AA47:AE47"/>
    <mergeCell ref="AF47:AI47"/>
    <mergeCell ref="C46:O46"/>
    <mergeCell ref="Q46:V46"/>
    <mergeCell ref="W46:Z46"/>
    <mergeCell ref="AA46:AE46"/>
    <mergeCell ref="AF46:AI46"/>
    <mergeCell ref="AJ44:AN44"/>
    <mergeCell ref="AO44:AR44"/>
    <mergeCell ref="AS44:AW44"/>
    <mergeCell ref="AX44:BA44"/>
    <mergeCell ref="BB44:BF44"/>
    <mergeCell ref="BG44:BJ44"/>
    <mergeCell ref="AO43:AR43"/>
    <mergeCell ref="AS43:AW43"/>
    <mergeCell ref="AX43:BA43"/>
    <mergeCell ref="BB43:BF43"/>
    <mergeCell ref="BG43:BJ43"/>
    <mergeCell ref="AJ43:AN43"/>
    <mergeCell ref="C44:O44"/>
    <mergeCell ref="Q44:V44"/>
    <mergeCell ref="W44:Z44"/>
    <mergeCell ref="AA44:AE44"/>
    <mergeCell ref="AF44:AI44"/>
    <mergeCell ref="C43:O43"/>
    <mergeCell ref="Q43:V43"/>
    <mergeCell ref="W43:Z43"/>
    <mergeCell ref="AA43:AE43"/>
    <mergeCell ref="AF43:AI43"/>
    <mergeCell ref="AJ42:AN42"/>
    <mergeCell ref="AO42:AR42"/>
    <mergeCell ref="AS42:AW42"/>
    <mergeCell ref="AX42:BA42"/>
    <mergeCell ref="BB42:BF42"/>
    <mergeCell ref="BG42:BJ42"/>
    <mergeCell ref="AO41:AR41"/>
    <mergeCell ref="AS41:AW41"/>
    <mergeCell ref="AX41:BA41"/>
    <mergeCell ref="BB41:BF41"/>
    <mergeCell ref="BG41:BJ41"/>
    <mergeCell ref="AJ41:AN41"/>
    <mergeCell ref="C42:O42"/>
    <mergeCell ref="Q42:V42"/>
    <mergeCell ref="W42:Z42"/>
    <mergeCell ref="AA42:AE42"/>
    <mergeCell ref="AF42:AI42"/>
    <mergeCell ref="C41:O41"/>
    <mergeCell ref="Q41:V41"/>
    <mergeCell ref="W41:Z41"/>
    <mergeCell ref="AA41:AE41"/>
    <mergeCell ref="AF41:AI41"/>
    <mergeCell ref="AJ40:AN40"/>
    <mergeCell ref="AO40:AR40"/>
    <mergeCell ref="AS40:AW40"/>
    <mergeCell ref="AX40:BA40"/>
    <mergeCell ref="BB40:BF40"/>
    <mergeCell ref="BG40:BJ40"/>
    <mergeCell ref="AO38:AR38"/>
    <mergeCell ref="AS38:AW38"/>
    <mergeCell ref="AX38:BA38"/>
    <mergeCell ref="BB38:BF38"/>
    <mergeCell ref="BG38:BJ38"/>
    <mergeCell ref="AJ38:AN38"/>
    <mergeCell ref="C40:O40"/>
    <mergeCell ref="Q40:V40"/>
    <mergeCell ref="W40:Z40"/>
    <mergeCell ref="AA40:AE40"/>
    <mergeCell ref="AF40:AI40"/>
    <mergeCell ref="C38:O38"/>
    <mergeCell ref="Q38:V38"/>
    <mergeCell ref="W38:Z38"/>
    <mergeCell ref="AA38:AE38"/>
    <mergeCell ref="AF38:AI38"/>
    <mergeCell ref="AJ37:AN37"/>
    <mergeCell ref="AO37:AR37"/>
    <mergeCell ref="AS37:AW37"/>
    <mergeCell ref="AX37:BA37"/>
    <mergeCell ref="BB37:BF37"/>
    <mergeCell ref="BG37:BJ37"/>
    <mergeCell ref="AO36:AR36"/>
    <mergeCell ref="AS36:AW36"/>
    <mergeCell ref="AX36:BA36"/>
    <mergeCell ref="BB36:BF36"/>
    <mergeCell ref="BG36:BJ36"/>
    <mergeCell ref="AJ36:AN36"/>
    <mergeCell ref="C37:O37"/>
    <mergeCell ref="Q37:V37"/>
    <mergeCell ref="W37:Z37"/>
    <mergeCell ref="AA37:AE37"/>
    <mergeCell ref="AF37:AI37"/>
    <mergeCell ref="C36:O36"/>
    <mergeCell ref="Q36:V36"/>
    <mergeCell ref="W36:Z36"/>
    <mergeCell ref="AA36:AE36"/>
    <mergeCell ref="AF36:AI36"/>
    <mergeCell ref="AJ35:AN35"/>
    <mergeCell ref="AO35:AR35"/>
    <mergeCell ref="AS35:AW35"/>
    <mergeCell ref="AX35:BA35"/>
    <mergeCell ref="BB35:BF35"/>
    <mergeCell ref="BG35:BJ35"/>
    <mergeCell ref="AO34:AR34"/>
    <mergeCell ref="AS34:AW34"/>
    <mergeCell ref="AX34:BA34"/>
    <mergeCell ref="BB34:BF34"/>
    <mergeCell ref="BG34:BJ34"/>
    <mergeCell ref="AJ34:AN34"/>
    <mergeCell ref="C35:O35"/>
    <mergeCell ref="Q35:V35"/>
    <mergeCell ref="W35:Z35"/>
    <mergeCell ref="AA35:AE35"/>
    <mergeCell ref="AF35:AI35"/>
    <mergeCell ref="C34:O34"/>
    <mergeCell ref="Q34:V34"/>
    <mergeCell ref="W34:Z34"/>
    <mergeCell ref="AA34:AE34"/>
    <mergeCell ref="AF34:AI34"/>
    <mergeCell ref="AJ32:AN32"/>
    <mergeCell ref="AO32:AR32"/>
    <mergeCell ref="AS32:AW32"/>
    <mergeCell ref="AX32:BA32"/>
    <mergeCell ref="BB32:BF32"/>
    <mergeCell ref="BG32:BJ32"/>
    <mergeCell ref="AO31:AR31"/>
    <mergeCell ref="AS31:AW31"/>
    <mergeCell ref="AX31:BA31"/>
    <mergeCell ref="BB31:BF31"/>
    <mergeCell ref="BG31:BJ31"/>
    <mergeCell ref="AJ31:AN31"/>
    <mergeCell ref="C32:O32"/>
    <mergeCell ref="Q32:V32"/>
    <mergeCell ref="W32:Z32"/>
    <mergeCell ref="AA32:AE32"/>
    <mergeCell ref="AF32:AI32"/>
    <mergeCell ref="C31:O31"/>
    <mergeCell ref="Q31:V31"/>
    <mergeCell ref="W31:Z31"/>
    <mergeCell ref="AA31:AE31"/>
    <mergeCell ref="AF31:AI31"/>
    <mergeCell ref="AJ30:AN30"/>
    <mergeCell ref="AO30:AR30"/>
    <mergeCell ref="AS30:AW30"/>
    <mergeCell ref="AX30:BA30"/>
    <mergeCell ref="BB30:BF30"/>
    <mergeCell ref="BG30:BJ30"/>
    <mergeCell ref="AO29:AR29"/>
    <mergeCell ref="AS29:AW29"/>
    <mergeCell ref="AX29:BA29"/>
    <mergeCell ref="BB29:BF29"/>
    <mergeCell ref="BG29:BJ29"/>
    <mergeCell ref="AJ29:AN29"/>
    <mergeCell ref="C30:O30"/>
    <mergeCell ref="Q30:V30"/>
    <mergeCell ref="W30:Z30"/>
    <mergeCell ref="AA30:AE30"/>
    <mergeCell ref="AF30:AI30"/>
    <mergeCell ref="C29:O29"/>
    <mergeCell ref="Q29:V29"/>
    <mergeCell ref="W29:Z29"/>
    <mergeCell ref="AA29:AE29"/>
    <mergeCell ref="AF29:AI29"/>
    <mergeCell ref="BG24:BJ24"/>
    <mergeCell ref="AJ24:AN24"/>
    <mergeCell ref="C28:O28"/>
    <mergeCell ref="Q28:V28"/>
    <mergeCell ref="W28:Z28"/>
    <mergeCell ref="AA28:AE28"/>
    <mergeCell ref="AF28:AI28"/>
    <mergeCell ref="C26:O26"/>
    <mergeCell ref="Q26:V26"/>
    <mergeCell ref="W26:Z26"/>
    <mergeCell ref="AA26:AE26"/>
    <mergeCell ref="AF26:AI26"/>
    <mergeCell ref="AJ28:AN28"/>
    <mergeCell ref="AO28:AR28"/>
    <mergeCell ref="AS28:AW28"/>
    <mergeCell ref="AX28:BA28"/>
    <mergeCell ref="BB28:BF28"/>
    <mergeCell ref="BG28:BJ28"/>
    <mergeCell ref="AO26:AR26"/>
    <mergeCell ref="AS26:AW26"/>
    <mergeCell ref="AX26:BA26"/>
    <mergeCell ref="BB26:BF26"/>
    <mergeCell ref="BG26:BJ26"/>
    <mergeCell ref="AJ26:AN26"/>
    <mergeCell ref="AX22:BA22"/>
    <mergeCell ref="BB22:BF22"/>
    <mergeCell ref="BG22:BJ22"/>
    <mergeCell ref="AJ22:AN22"/>
    <mergeCell ref="C25:O25"/>
    <mergeCell ref="Q25:V25"/>
    <mergeCell ref="W25:Z25"/>
    <mergeCell ref="AA25:AE25"/>
    <mergeCell ref="AF25:AI25"/>
    <mergeCell ref="C24:O24"/>
    <mergeCell ref="Q24:V24"/>
    <mergeCell ref="W24:Z24"/>
    <mergeCell ref="AA24:AE24"/>
    <mergeCell ref="AF24:AI24"/>
    <mergeCell ref="AJ25:AN25"/>
    <mergeCell ref="AO25:AR25"/>
    <mergeCell ref="AS25:AW25"/>
    <mergeCell ref="AX25:BA25"/>
    <mergeCell ref="BB25:BF25"/>
    <mergeCell ref="BG25:BJ25"/>
    <mergeCell ref="AO24:AR24"/>
    <mergeCell ref="AS24:AW24"/>
    <mergeCell ref="AX24:BA24"/>
    <mergeCell ref="BB24:BF24"/>
    <mergeCell ref="BG20:BJ20"/>
    <mergeCell ref="AO19:AR19"/>
    <mergeCell ref="AS19:AW19"/>
    <mergeCell ref="AX19:BA19"/>
    <mergeCell ref="BB19:BF19"/>
    <mergeCell ref="BG19:BJ19"/>
    <mergeCell ref="C23:O23"/>
    <mergeCell ref="Q23:V23"/>
    <mergeCell ref="W23:Z23"/>
    <mergeCell ref="AA23:AE23"/>
    <mergeCell ref="AF23:AI23"/>
    <mergeCell ref="C22:O22"/>
    <mergeCell ref="Q22:V22"/>
    <mergeCell ref="W22:Z22"/>
    <mergeCell ref="AA22:AE22"/>
    <mergeCell ref="AF22:AI22"/>
    <mergeCell ref="AJ23:AN23"/>
    <mergeCell ref="AO23:AR23"/>
    <mergeCell ref="AS23:AW23"/>
    <mergeCell ref="AX23:BA23"/>
    <mergeCell ref="BB23:BF23"/>
    <mergeCell ref="BG23:BJ23"/>
    <mergeCell ref="AO22:AR22"/>
    <mergeCell ref="AS22:AW22"/>
    <mergeCell ref="AJ19:AN19"/>
    <mergeCell ref="AJ18:AN18"/>
    <mergeCell ref="AO18:AR18"/>
    <mergeCell ref="AS18:AW18"/>
    <mergeCell ref="AX18:BA18"/>
    <mergeCell ref="BB18:BF18"/>
    <mergeCell ref="C20:O20"/>
    <mergeCell ref="Q20:V20"/>
    <mergeCell ref="W20:Z20"/>
    <mergeCell ref="AA20:AE20"/>
    <mergeCell ref="AF20:AI20"/>
    <mergeCell ref="C19:O19"/>
    <mergeCell ref="Q19:V19"/>
    <mergeCell ref="W19:Z19"/>
    <mergeCell ref="AA19:AE19"/>
    <mergeCell ref="AF19:AI19"/>
    <mergeCell ref="AJ20:AN20"/>
    <mergeCell ref="AO20:AR20"/>
    <mergeCell ref="AS20:AW20"/>
    <mergeCell ref="AX20:BA20"/>
    <mergeCell ref="BB20:BF20"/>
    <mergeCell ref="BG18:BJ18"/>
    <mergeCell ref="AJ14:AN14"/>
    <mergeCell ref="AO14:AR14"/>
    <mergeCell ref="AS14:AW14"/>
    <mergeCell ref="C17:O17"/>
    <mergeCell ref="Q17:V17"/>
    <mergeCell ref="W17:Z17"/>
    <mergeCell ref="AA17:AE17"/>
    <mergeCell ref="AF17:AI17"/>
    <mergeCell ref="AJ17:AN17"/>
    <mergeCell ref="AO17:AR17"/>
    <mergeCell ref="AX16:BA16"/>
    <mergeCell ref="BB16:BF16"/>
    <mergeCell ref="BG16:BJ16"/>
    <mergeCell ref="AS16:AW16"/>
    <mergeCell ref="C14:I14"/>
    <mergeCell ref="J14:O14"/>
    <mergeCell ref="Q14:V14"/>
    <mergeCell ref="W14:Z14"/>
    <mergeCell ref="AS17:AW17"/>
    <mergeCell ref="AX17:BA17"/>
    <mergeCell ref="BB17:BF17"/>
    <mergeCell ref="BG17:BJ17"/>
    <mergeCell ref="C16:O16"/>
    <mergeCell ref="Q16:V16"/>
    <mergeCell ref="W16:Z16"/>
    <mergeCell ref="AA16:AE16"/>
    <mergeCell ref="AF16:AI16"/>
    <mergeCell ref="AJ16:AN16"/>
    <mergeCell ref="AO16:AR16"/>
    <mergeCell ref="C18:O18"/>
    <mergeCell ref="Q18:V18"/>
    <mergeCell ref="W18:Z18"/>
    <mergeCell ref="AA18:AE18"/>
    <mergeCell ref="AF18:AI18"/>
    <mergeCell ref="AS13:AW13"/>
    <mergeCell ref="AX13:BA13"/>
    <mergeCell ref="BB13:BF13"/>
    <mergeCell ref="BG13:BJ13"/>
    <mergeCell ref="AS12:AW12"/>
    <mergeCell ref="AX12:BA12"/>
    <mergeCell ref="BB12:BF12"/>
    <mergeCell ref="BG12:BJ12"/>
    <mergeCell ref="AA14:AE14"/>
    <mergeCell ref="AF14:AI14"/>
    <mergeCell ref="AX14:BA14"/>
    <mergeCell ref="BB14:BF14"/>
    <mergeCell ref="BG14:BJ14"/>
    <mergeCell ref="C13:I13"/>
    <mergeCell ref="J13:O13"/>
    <mergeCell ref="Q13:V13"/>
    <mergeCell ref="W13:Z13"/>
    <mergeCell ref="AA13:AE13"/>
    <mergeCell ref="AF13:AI13"/>
    <mergeCell ref="BG8:BJ8"/>
    <mergeCell ref="B10:I10"/>
    <mergeCell ref="C12:I12"/>
    <mergeCell ref="J12:O12"/>
    <mergeCell ref="Q12:V12"/>
    <mergeCell ref="W12:Z12"/>
    <mergeCell ref="AA12:AE12"/>
    <mergeCell ref="AF12:AI12"/>
    <mergeCell ref="AJ12:AN12"/>
    <mergeCell ref="AO12:AR12"/>
    <mergeCell ref="AF8:AI8"/>
    <mergeCell ref="AJ8:AN8"/>
    <mergeCell ref="AO8:AR8"/>
    <mergeCell ref="AS8:AW8"/>
    <mergeCell ref="AX8:BA8"/>
    <mergeCell ref="BB8:BF8"/>
    <mergeCell ref="AJ13:AN13"/>
    <mergeCell ref="AO13:AR13"/>
    <mergeCell ref="B5:BJ5"/>
    <mergeCell ref="B7:P8"/>
    <mergeCell ref="Q7:Z7"/>
    <mergeCell ref="AA7:AI7"/>
    <mergeCell ref="AJ7:AR7"/>
    <mergeCell ref="AS7:BA7"/>
    <mergeCell ref="BB7:BJ7"/>
    <mergeCell ref="Q8:V8"/>
    <mergeCell ref="W8:Z8"/>
    <mergeCell ref="AA8:AE8"/>
  </mergeCells>
  <phoneticPr fontId="24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P71"/>
  <sheetViews>
    <sheetView view="pageBreakPreview" zoomScaleNormal="100" zoomScaleSheetLayoutView="100" workbookViewId="0"/>
  </sheetViews>
  <sheetFormatPr defaultRowHeight="13.5"/>
  <cols>
    <col min="1" max="62" width="1.625" customWidth="1"/>
    <col min="63" max="63" width="1.625" style="6" customWidth="1"/>
  </cols>
  <sheetData>
    <row r="1" spans="1:63" ht="10.5" customHeight="1">
      <c r="AZ1" s="498">
        <f>'154'!A1+1</f>
        <v>155</v>
      </c>
      <c r="BA1" s="720"/>
      <c r="BB1" s="720"/>
      <c r="BC1" s="720"/>
      <c r="BD1" s="720"/>
      <c r="BE1" s="720"/>
      <c r="BF1" s="720"/>
      <c r="BG1" s="720"/>
      <c r="BH1" s="720"/>
      <c r="BI1" s="720"/>
      <c r="BJ1" s="720"/>
      <c r="BK1" s="720"/>
    </row>
    <row r="2" spans="1:63" ht="10.5" customHeight="1">
      <c r="AZ2" s="720"/>
      <c r="BA2" s="720"/>
      <c r="BB2" s="720"/>
      <c r="BC2" s="720"/>
      <c r="BD2" s="720"/>
      <c r="BE2" s="720"/>
      <c r="BF2" s="720"/>
      <c r="BG2" s="720"/>
      <c r="BH2" s="720"/>
      <c r="BI2" s="720"/>
      <c r="BJ2" s="720"/>
      <c r="BK2" s="720"/>
    </row>
    <row r="3" spans="1:63" ht="11.1" customHeight="1"/>
    <row r="4" spans="1:63" ht="11.1" customHeight="1"/>
    <row r="5" spans="1:63" ht="18" customHeight="1">
      <c r="B5" s="737" t="s">
        <v>383</v>
      </c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7"/>
      <c r="AT5" s="737"/>
      <c r="AU5" s="737"/>
      <c r="AV5" s="737"/>
      <c r="AW5" s="737"/>
      <c r="AX5" s="737"/>
      <c r="AY5" s="737"/>
      <c r="AZ5" s="737"/>
      <c r="BA5" s="737"/>
      <c r="BB5" s="737"/>
      <c r="BC5" s="737"/>
      <c r="BD5" s="737"/>
      <c r="BE5" s="737"/>
      <c r="BF5" s="737"/>
      <c r="BG5" s="737"/>
      <c r="BH5" s="737"/>
      <c r="BI5" s="737"/>
      <c r="BJ5" s="737"/>
    </row>
    <row r="6" spans="1:63" ht="12.95" customHeight="1">
      <c r="B6" s="222"/>
      <c r="BJ6" s="1" t="s">
        <v>382</v>
      </c>
    </row>
    <row r="7" spans="1:63" ht="16.5" customHeight="1">
      <c r="B7" s="564" t="s">
        <v>331</v>
      </c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5" t="s">
        <v>330</v>
      </c>
      <c r="R7" s="565"/>
      <c r="S7" s="565"/>
      <c r="T7" s="565"/>
      <c r="U7" s="565"/>
      <c r="V7" s="565"/>
      <c r="W7" s="565"/>
      <c r="X7" s="565"/>
      <c r="Y7" s="565"/>
      <c r="Z7" s="565"/>
      <c r="AA7" s="565" t="s">
        <v>329</v>
      </c>
      <c r="AB7" s="565"/>
      <c r="AC7" s="565"/>
      <c r="AD7" s="565"/>
      <c r="AE7" s="565"/>
      <c r="AF7" s="565"/>
      <c r="AG7" s="565"/>
      <c r="AH7" s="565"/>
      <c r="AI7" s="565"/>
      <c r="AJ7" s="565" t="s">
        <v>328</v>
      </c>
      <c r="AK7" s="565"/>
      <c r="AL7" s="565"/>
      <c r="AM7" s="565"/>
      <c r="AN7" s="565"/>
      <c r="AO7" s="565"/>
      <c r="AP7" s="565"/>
      <c r="AQ7" s="565"/>
      <c r="AR7" s="565"/>
      <c r="AS7" s="565" t="s">
        <v>327</v>
      </c>
      <c r="AT7" s="565"/>
      <c r="AU7" s="565"/>
      <c r="AV7" s="565"/>
      <c r="AW7" s="565"/>
      <c r="AX7" s="565"/>
      <c r="AY7" s="565"/>
      <c r="AZ7" s="565"/>
      <c r="BA7" s="565"/>
      <c r="BB7" s="738" t="s">
        <v>326</v>
      </c>
      <c r="BC7" s="738"/>
      <c r="BD7" s="738"/>
      <c r="BE7" s="738"/>
      <c r="BF7" s="738"/>
      <c r="BG7" s="738"/>
      <c r="BH7" s="738"/>
      <c r="BI7" s="738"/>
      <c r="BJ7" s="739"/>
    </row>
    <row r="8" spans="1:63" ht="16.5" customHeight="1">
      <c r="B8" s="566"/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7" t="s">
        <v>324</v>
      </c>
      <c r="R8" s="567"/>
      <c r="S8" s="567"/>
      <c r="T8" s="567"/>
      <c r="U8" s="567"/>
      <c r="V8" s="567"/>
      <c r="W8" s="567" t="s">
        <v>325</v>
      </c>
      <c r="X8" s="567"/>
      <c r="Y8" s="567"/>
      <c r="Z8" s="567"/>
      <c r="AA8" s="567" t="s">
        <v>324</v>
      </c>
      <c r="AB8" s="567"/>
      <c r="AC8" s="567"/>
      <c r="AD8" s="567"/>
      <c r="AE8" s="567"/>
      <c r="AF8" s="567" t="s">
        <v>325</v>
      </c>
      <c r="AG8" s="567"/>
      <c r="AH8" s="567"/>
      <c r="AI8" s="567"/>
      <c r="AJ8" s="567" t="s">
        <v>324</v>
      </c>
      <c r="AK8" s="567"/>
      <c r="AL8" s="567"/>
      <c r="AM8" s="567"/>
      <c r="AN8" s="567"/>
      <c r="AO8" s="567" t="s">
        <v>325</v>
      </c>
      <c r="AP8" s="567"/>
      <c r="AQ8" s="567"/>
      <c r="AR8" s="567"/>
      <c r="AS8" s="567" t="s">
        <v>324</v>
      </c>
      <c r="AT8" s="567"/>
      <c r="AU8" s="567"/>
      <c r="AV8" s="567"/>
      <c r="AW8" s="567"/>
      <c r="AX8" s="567" t="s">
        <v>325</v>
      </c>
      <c r="AY8" s="567"/>
      <c r="AZ8" s="567"/>
      <c r="BA8" s="567"/>
      <c r="BB8" s="740" t="s">
        <v>324</v>
      </c>
      <c r="BC8" s="740"/>
      <c r="BD8" s="740"/>
      <c r="BE8" s="740"/>
      <c r="BF8" s="740"/>
      <c r="BG8" s="740" t="s">
        <v>325</v>
      </c>
      <c r="BH8" s="740"/>
      <c r="BI8" s="740"/>
      <c r="BJ8" s="741"/>
    </row>
    <row r="9" spans="1:63">
      <c r="P9" s="17"/>
      <c r="Q9" s="122"/>
      <c r="R9" s="122"/>
      <c r="S9" s="122"/>
      <c r="T9" s="122"/>
      <c r="U9" s="122"/>
      <c r="V9" s="220" t="s">
        <v>381</v>
      </c>
      <c r="W9" s="122"/>
      <c r="X9" s="221"/>
      <c r="Y9" s="221"/>
      <c r="Z9" s="220" t="s">
        <v>380</v>
      </c>
      <c r="AA9" s="122"/>
      <c r="AB9" s="122"/>
      <c r="AC9" s="122"/>
      <c r="AD9" s="122"/>
      <c r="AE9" s="220" t="s">
        <v>381</v>
      </c>
      <c r="AF9" s="122"/>
      <c r="AG9" s="221"/>
      <c r="AH9" s="221"/>
      <c r="AI9" s="220" t="s">
        <v>380</v>
      </c>
      <c r="AJ9" s="122"/>
      <c r="AK9" s="122"/>
      <c r="AL9" s="122"/>
      <c r="AM9" s="122"/>
      <c r="AN9" s="220" t="s">
        <v>381</v>
      </c>
      <c r="AO9" s="122"/>
      <c r="AP9" s="221"/>
      <c r="AQ9" s="221"/>
      <c r="AR9" s="220" t="s">
        <v>380</v>
      </c>
      <c r="AS9" s="122"/>
      <c r="AT9" s="122"/>
      <c r="AU9" s="122"/>
      <c r="AV9" s="122"/>
      <c r="AW9" s="220" t="s">
        <v>381</v>
      </c>
      <c r="AX9" s="122"/>
      <c r="AY9" s="221"/>
      <c r="AZ9" s="221"/>
      <c r="BA9" s="220" t="s">
        <v>380</v>
      </c>
      <c r="BB9" s="122"/>
      <c r="BC9" s="122"/>
      <c r="BD9" s="122"/>
      <c r="BE9" s="122"/>
      <c r="BF9" s="220" t="s">
        <v>381</v>
      </c>
      <c r="BG9" s="122"/>
      <c r="BH9" s="221"/>
      <c r="BI9" s="221"/>
      <c r="BJ9" s="220" t="s">
        <v>380</v>
      </c>
      <c r="BK9"/>
    </row>
    <row r="10" spans="1:63" s="6" customFormat="1" ht="10.5" customHeight="1">
      <c r="A10"/>
      <c r="B10"/>
      <c r="C10" s="219"/>
      <c r="D10"/>
      <c r="E10"/>
      <c r="F10"/>
      <c r="G10"/>
      <c r="H10"/>
      <c r="I10"/>
      <c r="J10"/>
      <c r="K10"/>
      <c r="L10"/>
      <c r="M10"/>
      <c r="N10"/>
      <c r="O10"/>
      <c r="P10" s="85"/>
      <c r="Q10" s="122"/>
      <c r="R10" s="122"/>
      <c r="S10" s="122"/>
      <c r="T10" s="122"/>
      <c r="U10" s="122"/>
      <c r="V10" s="122"/>
      <c r="W10" s="122"/>
      <c r="X10" s="218"/>
      <c r="Y10" s="218"/>
      <c r="Z10" s="122"/>
      <c r="AA10" s="122"/>
      <c r="AB10" s="122"/>
      <c r="AC10" s="122"/>
      <c r="AD10" s="122"/>
      <c r="AE10" s="122"/>
      <c r="AF10" s="218"/>
      <c r="AG10" s="218"/>
      <c r="AH10" s="122"/>
      <c r="AI10" s="122"/>
      <c r="AJ10" s="122"/>
      <c r="AK10" s="122"/>
      <c r="AL10" s="122"/>
      <c r="AM10" s="122"/>
      <c r="AN10" s="218"/>
      <c r="AO10" s="218"/>
      <c r="AP10" s="122"/>
      <c r="AQ10" s="122"/>
      <c r="AR10" s="122"/>
      <c r="AS10" s="122"/>
      <c r="AT10" s="122"/>
      <c r="AU10" s="122"/>
      <c r="AV10" s="218"/>
      <c r="AW10" s="218"/>
      <c r="AX10" s="122"/>
      <c r="AY10" s="122"/>
      <c r="AZ10" s="122"/>
      <c r="BA10" s="122"/>
      <c r="BB10" s="218"/>
      <c r="BC10" s="218"/>
      <c r="BD10" s="122"/>
      <c r="BE10" s="122"/>
      <c r="BF10" s="122"/>
      <c r="BG10" s="122"/>
      <c r="BH10" s="122"/>
      <c r="BI10" s="122"/>
      <c r="BJ10" s="218"/>
    </row>
    <row r="11" spans="1:63" s="6" customFormat="1">
      <c r="A11"/>
      <c r="B11"/>
      <c r="C11" s="640" t="s">
        <v>379</v>
      </c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85"/>
      <c r="Q11" s="725">
        <v>393000</v>
      </c>
      <c r="R11" s="726"/>
      <c r="S11" s="727"/>
      <c r="T11" s="727"/>
      <c r="U11" s="727"/>
      <c r="V11" s="727"/>
      <c r="W11" s="728">
        <v>-5.3</v>
      </c>
      <c r="X11" s="728"/>
      <c r="Y11" s="728"/>
      <c r="Z11" s="728"/>
      <c r="AA11" s="727">
        <v>391000</v>
      </c>
      <c r="AB11" s="727"/>
      <c r="AC11" s="727"/>
      <c r="AD11" s="727"/>
      <c r="AE11" s="727"/>
      <c r="AF11" s="728">
        <v>-0.5</v>
      </c>
      <c r="AG11" s="728"/>
      <c r="AH11" s="728"/>
      <c r="AI11" s="728"/>
      <c r="AJ11" s="727">
        <v>390000</v>
      </c>
      <c r="AK11" s="727"/>
      <c r="AL11" s="727"/>
      <c r="AM11" s="727"/>
      <c r="AN11" s="727"/>
      <c r="AO11" s="728">
        <v>-0.3</v>
      </c>
      <c r="AP11" s="728"/>
      <c r="AQ11" s="728"/>
      <c r="AR11" s="728"/>
      <c r="AS11" s="727">
        <v>390000</v>
      </c>
      <c r="AT11" s="727"/>
      <c r="AU11" s="727"/>
      <c r="AV11" s="727"/>
      <c r="AW11" s="727"/>
      <c r="AX11" s="728">
        <v>0</v>
      </c>
      <c r="AY11" s="728"/>
      <c r="AZ11" s="728"/>
      <c r="BA11" s="728"/>
      <c r="BB11" s="730">
        <v>397000</v>
      </c>
      <c r="BC11" s="730"/>
      <c r="BD11" s="730"/>
      <c r="BE11" s="730"/>
      <c r="BF11" s="730"/>
      <c r="BG11" s="731">
        <v>1.8</v>
      </c>
      <c r="BH11" s="731"/>
      <c r="BI11" s="731"/>
      <c r="BJ11" s="731"/>
    </row>
    <row r="12" spans="1:63" s="6" customFormat="1">
      <c r="A12"/>
      <c r="B12"/>
      <c r="C12" s="640" t="s">
        <v>378</v>
      </c>
      <c r="D12" s="640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85"/>
      <c r="Q12" s="725">
        <v>350000</v>
      </c>
      <c r="R12" s="726"/>
      <c r="S12" s="727"/>
      <c r="T12" s="727"/>
      <c r="U12" s="727"/>
      <c r="V12" s="727"/>
      <c r="W12" s="728">
        <v>-5.7</v>
      </c>
      <c r="X12" s="728"/>
      <c r="Y12" s="728"/>
      <c r="Z12" s="728"/>
      <c r="AA12" s="727">
        <v>347000</v>
      </c>
      <c r="AB12" s="727"/>
      <c r="AC12" s="727"/>
      <c r="AD12" s="727"/>
      <c r="AE12" s="727"/>
      <c r="AF12" s="728">
        <v>-0.9</v>
      </c>
      <c r="AG12" s="728"/>
      <c r="AH12" s="728"/>
      <c r="AI12" s="728"/>
      <c r="AJ12" s="727">
        <v>346000</v>
      </c>
      <c r="AK12" s="727"/>
      <c r="AL12" s="727"/>
      <c r="AM12" s="727"/>
      <c r="AN12" s="727"/>
      <c r="AO12" s="728">
        <v>-0.3</v>
      </c>
      <c r="AP12" s="728"/>
      <c r="AQ12" s="728"/>
      <c r="AR12" s="728"/>
      <c r="AS12" s="727">
        <v>346000</v>
      </c>
      <c r="AT12" s="727"/>
      <c r="AU12" s="727"/>
      <c r="AV12" s="727"/>
      <c r="AW12" s="727"/>
      <c r="AX12" s="728">
        <v>0</v>
      </c>
      <c r="AY12" s="728"/>
      <c r="AZ12" s="728"/>
      <c r="BA12" s="728"/>
      <c r="BB12" s="730">
        <v>352000</v>
      </c>
      <c r="BC12" s="730"/>
      <c r="BD12" s="730"/>
      <c r="BE12" s="730"/>
      <c r="BF12" s="730"/>
      <c r="BG12" s="731">
        <v>1.7</v>
      </c>
      <c r="BH12" s="731"/>
      <c r="BI12" s="731"/>
      <c r="BJ12" s="731"/>
    </row>
    <row r="13" spans="1:63" s="6" customFormat="1">
      <c r="A13"/>
      <c r="B13"/>
      <c r="C13" s="640" t="s">
        <v>377</v>
      </c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85"/>
      <c r="Q13" s="725">
        <v>351000</v>
      </c>
      <c r="R13" s="726"/>
      <c r="S13" s="727"/>
      <c r="T13" s="727"/>
      <c r="U13" s="727"/>
      <c r="V13" s="727"/>
      <c r="W13" s="728">
        <v>-5.6</v>
      </c>
      <c r="X13" s="728"/>
      <c r="Y13" s="728"/>
      <c r="Z13" s="728"/>
      <c r="AA13" s="727">
        <v>348000</v>
      </c>
      <c r="AB13" s="727"/>
      <c r="AC13" s="727"/>
      <c r="AD13" s="727"/>
      <c r="AE13" s="727"/>
      <c r="AF13" s="728">
        <v>-0.9</v>
      </c>
      <c r="AG13" s="728"/>
      <c r="AH13" s="728"/>
      <c r="AI13" s="728"/>
      <c r="AJ13" s="727">
        <v>346000</v>
      </c>
      <c r="AK13" s="727"/>
      <c r="AL13" s="727"/>
      <c r="AM13" s="727"/>
      <c r="AN13" s="727"/>
      <c r="AO13" s="728">
        <v>-0.6</v>
      </c>
      <c r="AP13" s="728"/>
      <c r="AQ13" s="728"/>
      <c r="AR13" s="728"/>
      <c r="AS13" s="727">
        <v>346000</v>
      </c>
      <c r="AT13" s="727"/>
      <c r="AU13" s="727"/>
      <c r="AV13" s="727"/>
      <c r="AW13" s="727"/>
      <c r="AX13" s="728">
        <v>0</v>
      </c>
      <c r="AY13" s="728"/>
      <c r="AZ13" s="728"/>
      <c r="BA13" s="728"/>
      <c r="BB13" s="730">
        <v>352000</v>
      </c>
      <c r="BC13" s="730"/>
      <c r="BD13" s="730"/>
      <c r="BE13" s="730"/>
      <c r="BF13" s="730"/>
      <c r="BG13" s="731">
        <v>1.7</v>
      </c>
      <c r="BH13" s="731"/>
      <c r="BI13" s="731"/>
      <c r="BJ13" s="731"/>
    </row>
    <row r="14" spans="1:63" s="6" customFormat="1">
      <c r="A14"/>
      <c r="B14"/>
      <c r="C14" s="640" t="s">
        <v>376</v>
      </c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85"/>
      <c r="Q14" s="517">
        <v>0</v>
      </c>
      <c r="R14" s="512"/>
      <c r="S14" s="512"/>
      <c r="T14" s="512"/>
      <c r="U14" s="512"/>
      <c r="V14" s="512"/>
      <c r="W14" s="511">
        <v>0</v>
      </c>
      <c r="X14" s="511"/>
      <c r="Y14" s="511"/>
      <c r="Z14" s="511"/>
      <c r="AA14" s="511">
        <v>0</v>
      </c>
      <c r="AB14" s="511"/>
      <c r="AC14" s="511"/>
      <c r="AD14" s="511"/>
      <c r="AE14" s="511"/>
      <c r="AF14" s="511">
        <v>0</v>
      </c>
      <c r="AG14" s="511"/>
      <c r="AH14" s="511"/>
      <c r="AI14" s="511"/>
      <c r="AJ14" s="727">
        <v>420000</v>
      </c>
      <c r="AK14" s="727"/>
      <c r="AL14" s="727"/>
      <c r="AM14" s="727"/>
      <c r="AN14" s="727"/>
      <c r="AO14" s="732" t="s">
        <v>693</v>
      </c>
      <c r="AP14" s="732"/>
      <c r="AQ14" s="732"/>
      <c r="AR14" s="732"/>
      <c r="AS14" s="727">
        <v>420000</v>
      </c>
      <c r="AT14" s="727"/>
      <c r="AU14" s="727"/>
      <c r="AV14" s="727"/>
      <c r="AW14" s="727"/>
      <c r="AX14" s="728">
        <v>0</v>
      </c>
      <c r="AY14" s="728"/>
      <c r="AZ14" s="728"/>
      <c r="BA14" s="728"/>
      <c r="BB14" s="730">
        <v>428000</v>
      </c>
      <c r="BC14" s="730"/>
      <c r="BD14" s="730"/>
      <c r="BE14" s="730"/>
      <c r="BF14" s="730"/>
      <c r="BG14" s="731">
        <v>1.9</v>
      </c>
      <c r="BH14" s="731"/>
      <c r="BI14" s="731"/>
      <c r="BJ14" s="731"/>
    </row>
    <row r="15" spans="1:63" s="6" customFormat="1">
      <c r="A15"/>
      <c r="B15"/>
      <c r="C15" s="640" t="s">
        <v>375</v>
      </c>
      <c r="D15" s="640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85"/>
      <c r="Q15" s="725">
        <v>331000</v>
      </c>
      <c r="R15" s="726"/>
      <c r="S15" s="727"/>
      <c r="T15" s="727"/>
      <c r="U15" s="727"/>
      <c r="V15" s="727"/>
      <c r="W15" s="728">
        <v>-5.7</v>
      </c>
      <c r="X15" s="728"/>
      <c r="Y15" s="728"/>
      <c r="Z15" s="728"/>
      <c r="AA15" s="727">
        <v>329000</v>
      </c>
      <c r="AB15" s="727"/>
      <c r="AC15" s="727"/>
      <c r="AD15" s="727"/>
      <c r="AE15" s="727"/>
      <c r="AF15" s="728">
        <v>-0.6</v>
      </c>
      <c r="AG15" s="728"/>
      <c r="AH15" s="728"/>
      <c r="AI15" s="728"/>
      <c r="AJ15" s="727">
        <v>327000</v>
      </c>
      <c r="AK15" s="727"/>
      <c r="AL15" s="727"/>
      <c r="AM15" s="727"/>
      <c r="AN15" s="727"/>
      <c r="AO15" s="728">
        <v>-0.6</v>
      </c>
      <c r="AP15" s="728"/>
      <c r="AQ15" s="728"/>
      <c r="AR15" s="728"/>
      <c r="AS15" s="727">
        <v>327000</v>
      </c>
      <c r="AT15" s="727"/>
      <c r="AU15" s="727"/>
      <c r="AV15" s="727"/>
      <c r="AW15" s="727"/>
      <c r="AX15" s="728">
        <v>0</v>
      </c>
      <c r="AY15" s="728"/>
      <c r="AZ15" s="728"/>
      <c r="BA15" s="728"/>
      <c r="BB15" s="730">
        <v>333000</v>
      </c>
      <c r="BC15" s="730"/>
      <c r="BD15" s="730"/>
      <c r="BE15" s="730"/>
      <c r="BF15" s="730"/>
      <c r="BG15" s="731">
        <v>1.8</v>
      </c>
      <c r="BH15" s="731"/>
      <c r="BI15" s="731"/>
      <c r="BJ15" s="731"/>
    </row>
    <row r="16" spans="1:63" s="6" customFormat="1" ht="10.5" customHeight="1">
      <c r="A16"/>
      <c r="B16"/>
      <c r="C16" s="219"/>
      <c r="D16"/>
      <c r="E16"/>
      <c r="F16"/>
      <c r="G16"/>
      <c r="H16"/>
      <c r="I16"/>
      <c r="J16"/>
      <c r="K16"/>
      <c r="L16"/>
      <c r="M16"/>
      <c r="N16"/>
      <c r="O16"/>
      <c r="P16" s="85"/>
      <c r="Q16"/>
      <c r="R16"/>
      <c r="S16"/>
      <c r="T16"/>
      <c r="U16"/>
      <c r="V16"/>
      <c r="W16"/>
      <c r="X16" s="218"/>
      <c r="Y16" s="218"/>
      <c r="Z16"/>
      <c r="AA16"/>
      <c r="AB16"/>
      <c r="AC16"/>
      <c r="AD16"/>
      <c r="AE16"/>
      <c r="AF16" s="218"/>
      <c r="AG16" s="218"/>
      <c r="AH16"/>
      <c r="AI16"/>
      <c r="AJ16"/>
      <c r="AK16"/>
      <c r="AL16"/>
      <c r="AM16"/>
      <c r="AN16" s="218"/>
      <c r="AO16" s="218"/>
      <c r="AP16"/>
      <c r="AQ16"/>
      <c r="AR16"/>
      <c r="AS16"/>
      <c r="AT16"/>
      <c r="AU16"/>
      <c r="AV16" s="218"/>
      <c r="AW16" s="218"/>
      <c r="AX16"/>
      <c r="AY16"/>
      <c r="AZ16"/>
      <c r="BA16"/>
      <c r="BB16" s="305"/>
      <c r="BC16" s="305"/>
      <c r="BD16" s="303"/>
      <c r="BE16" s="303"/>
      <c r="BF16" s="303"/>
      <c r="BG16" s="303"/>
      <c r="BH16" s="303"/>
      <c r="BI16" s="303"/>
      <c r="BJ16" s="305"/>
    </row>
    <row r="17" spans="1:62" s="6" customFormat="1">
      <c r="A17"/>
      <c r="B17"/>
      <c r="C17" s="640" t="s">
        <v>374</v>
      </c>
      <c r="D17" s="640"/>
      <c r="E17" s="640"/>
      <c r="F17" s="640"/>
      <c r="G17" s="640"/>
      <c r="H17" s="640"/>
      <c r="I17" s="640"/>
      <c r="J17" s="640"/>
      <c r="K17" s="640"/>
      <c r="L17" s="640"/>
      <c r="M17" s="640"/>
      <c r="N17" s="640"/>
      <c r="O17" s="640"/>
      <c r="P17" s="85"/>
      <c r="Q17" s="725">
        <v>362000</v>
      </c>
      <c r="R17" s="726"/>
      <c r="S17" s="727"/>
      <c r="T17" s="727"/>
      <c r="U17" s="727"/>
      <c r="V17" s="727"/>
      <c r="W17" s="728">
        <v>-5</v>
      </c>
      <c r="X17" s="728"/>
      <c r="Y17" s="728"/>
      <c r="Z17" s="728"/>
      <c r="AA17" s="727">
        <v>360000</v>
      </c>
      <c r="AB17" s="727"/>
      <c r="AC17" s="727"/>
      <c r="AD17" s="727"/>
      <c r="AE17" s="727"/>
      <c r="AF17" s="728">
        <v>-0.6</v>
      </c>
      <c r="AG17" s="728"/>
      <c r="AH17" s="728"/>
      <c r="AI17" s="728"/>
      <c r="AJ17" s="727">
        <v>359000</v>
      </c>
      <c r="AK17" s="727"/>
      <c r="AL17" s="727"/>
      <c r="AM17" s="727"/>
      <c r="AN17" s="727"/>
      <c r="AO17" s="728">
        <v>-0.3</v>
      </c>
      <c r="AP17" s="728"/>
      <c r="AQ17" s="728"/>
      <c r="AR17" s="728"/>
      <c r="AS17" s="727">
        <v>359000</v>
      </c>
      <c r="AT17" s="727"/>
      <c r="AU17" s="727"/>
      <c r="AV17" s="727"/>
      <c r="AW17" s="727"/>
      <c r="AX17" s="728">
        <v>0</v>
      </c>
      <c r="AY17" s="728"/>
      <c r="AZ17" s="728"/>
      <c r="BA17" s="728"/>
      <c r="BB17" s="730">
        <v>365000</v>
      </c>
      <c r="BC17" s="730"/>
      <c r="BD17" s="730"/>
      <c r="BE17" s="730"/>
      <c r="BF17" s="730"/>
      <c r="BG17" s="731">
        <v>1.7</v>
      </c>
      <c r="BH17" s="731"/>
      <c r="BI17" s="731"/>
      <c r="BJ17" s="731"/>
    </row>
    <row r="18" spans="1:62" s="6" customFormat="1">
      <c r="A18"/>
      <c r="B18"/>
      <c r="C18" s="640" t="s">
        <v>373</v>
      </c>
      <c r="D18" s="640"/>
      <c r="E18" s="640"/>
      <c r="F18" s="640"/>
      <c r="G18" s="640"/>
      <c r="H18" s="640"/>
      <c r="I18" s="640"/>
      <c r="J18" s="640"/>
      <c r="K18" s="640"/>
      <c r="L18" s="640"/>
      <c r="M18" s="640"/>
      <c r="N18" s="640"/>
      <c r="O18" s="640"/>
      <c r="P18" s="85"/>
      <c r="Q18" s="725">
        <v>298000</v>
      </c>
      <c r="R18" s="726"/>
      <c r="S18" s="727"/>
      <c r="T18" s="727"/>
      <c r="U18" s="727"/>
      <c r="V18" s="727"/>
      <c r="W18" s="728">
        <v>-5.4</v>
      </c>
      <c r="X18" s="728"/>
      <c r="Y18" s="728"/>
      <c r="Z18" s="728"/>
      <c r="AA18" s="727">
        <v>296000</v>
      </c>
      <c r="AB18" s="727"/>
      <c r="AC18" s="727"/>
      <c r="AD18" s="727"/>
      <c r="AE18" s="727"/>
      <c r="AF18" s="728">
        <v>-0.7</v>
      </c>
      <c r="AG18" s="728"/>
      <c r="AH18" s="728"/>
      <c r="AI18" s="728"/>
      <c r="AJ18" s="727">
        <v>294000</v>
      </c>
      <c r="AK18" s="727"/>
      <c r="AL18" s="727"/>
      <c r="AM18" s="727"/>
      <c r="AN18" s="727"/>
      <c r="AO18" s="728">
        <v>-0.7</v>
      </c>
      <c r="AP18" s="728"/>
      <c r="AQ18" s="728"/>
      <c r="AR18" s="728"/>
      <c r="AS18" s="727">
        <v>294000</v>
      </c>
      <c r="AT18" s="727"/>
      <c r="AU18" s="727"/>
      <c r="AV18" s="727"/>
      <c r="AW18" s="727"/>
      <c r="AX18" s="728">
        <v>0</v>
      </c>
      <c r="AY18" s="728"/>
      <c r="AZ18" s="728"/>
      <c r="BA18" s="728"/>
      <c r="BB18" s="730">
        <v>299000</v>
      </c>
      <c r="BC18" s="730"/>
      <c r="BD18" s="730"/>
      <c r="BE18" s="730"/>
      <c r="BF18" s="730"/>
      <c r="BG18" s="731">
        <v>1.7</v>
      </c>
      <c r="BH18" s="731"/>
      <c r="BI18" s="731"/>
      <c r="BJ18" s="731"/>
    </row>
    <row r="19" spans="1:62" s="6" customFormat="1">
      <c r="A19"/>
      <c r="B19"/>
      <c r="C19" s="640" t="s">
        <v>372</v>
      </c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85"/>
      <c r="Q19" s="725">
        <v>295000</v>
      </c>
      <c r="R19" s="726"/>
      <c r="S19" s="727"/>
      <c r="T19" s="727"/>
      <c r="U19" s="727"/>
      <c r="V19" s="727"/>
      <c r="W19" s="728">
        <v>-4.8</v>
      </c>
      <c r="X19" s="728"/>
      <c r="Y19" s="728"/>
      <c r="Z19" s="728"/>
      <c r="AA19" s="727">
        <v>292000</v>
      </c>
      <c r="AB19" s="727"/>
      <c r="AC19" s="727"/>
      <c r="AD19" s="727"/>
      <c r="AE19" s="727"/>
      <c r="AF19" s="728">
        <v>-1</v>
      </c>
      <c r="AG19" s="728"/>
      <c r="AH19" s="728"/>
      <c r="AI19" s="728"/>
      <c r="AJ19" s="727">
        <v>290000</v>
      </c>
      <c r="AK19" s="727"/>
      <c r="AL19" s="727"/>
      <c r="AM19" s="727"/>
      <c r="AN19" s="727"/>
      <c r="AO19" s="728">
        <v>-0.7</v>
      </c>
      <c r="AP19" s="728"/>
      <c r="AQ19" s="728"/>
      <c r="AR19" s="728"/>
      <c r="AS19" s="727">
        <v>290000</v>
      </c>
      <c r="AT19" s="727"/>
      <c r="AU19" s="727"/>
      <c r="AV19" s="727"/>
      <c r="AW19" s="727"/>
      <c r="AX19" s="728">
        <v>0</v>
      </c>
      <c r="AY19" s="728"/>
      <c r="AZ19" s="728"/>
      <c r="BA19" s="728"/>
      <c r="BB19" s="730">
        <v>295000</v>
      </c>
      <c r="BC19" s="730"/>
      <c r="BD19" s="730"/>
      <c r="BE19" s="730"/>
      <c r="BF19" s="730"/>
      <c r="BG19" s="731">
        <v>1.7</v>
      </c>
      <c r="BH19" s="731"/>
      <c r="BI19" s="731"/>
      <c r="BJ19" s="731"/>
    </row>
    <row r="20" spans="1:62" s="6" customFormat="1">
      <c r="A20"/>
      <c r="B20"/>
      <c r="C20" s="640" t="s">
        <v>371</v>
      </c>
      <c r="D20" s="640"/>
      <c r="E20" s="640"/>
      <c r="F20" s="640"/>
      <c r="G20" s="640"/>
      <c r="H20" s="640"/>
      <c r="I20" s="640"/>
      <c r="J20" s="640"/>
      <c r="K20" s="640"/>
      <c r="L20" s="640"/>
      <c r="M20" s="640"/>
      <c r="N20" s="640"/>
      <c r="O20" s="640"/>
      <c r="P20" s="85"/>
      <c r="Q20" s="517">
        <v>0</v>
      </c>
      <c r="R20" s="512"/>
      <c r="S20" s="512"/>
      <c r="T20" s="512"/>
      <c r="U20" s="512"/>
      <c r="V20" s="512"/>
      <c r="W20" s="511">
        <v>0</v>
      </c>
      <c r="X20" s="511"/>
      <c r="Y20" s="511"/>
      <c r="Z20" s="511"/>
      <c r="AA20" s="511">
        <v>0</v>
      </c>
      <c r="AB20" s="511"/>
      <c r="AC20" s="511"/>
      <c r="AD20" s="511"/>
      <c r="AE20" s="511"/>
      <c r="AF20" s="511">
        <v>0</v>
      </c>
      <c r="AG20" s="511"/>
      <c r="AH20" s="511"/>
      <c r="AI20" s="511"/>
      <c r="AJ20" s="727">
        <v>345000</v>
      </c>
      <c r="AK20" s="727"/>
      <c r="AL20" s="727"/>
      <c r="AM20" s="727"/>
      <c r="AN20" s="727"/>
      <c r="AO20" s="732" t="s">
        <v>693</v>
      </c>
      <c r="AP20" s="732"/>
      <c r="AQ20" s="732"/>
      <c r="AR20" s="732"/>
      <c r="AS20" s="727">
        <v>345000</v>
      </c>
      <c r="AT20" s="727"/>
      <c r="AU20" s="727"/>
      <c r="AV20" s="727"/>
      <c r="AW20" s="727"/>
      <c r="AX20" s="728">
        <v>0</v>
      </c>
      <c r="AY20" s="728"/>
      <c r="AZ20" s="728"/>
      <c r="BA20" s="728"/>
      <c r="BB20" s="730">
        <v>351000</v>
      </c>
      <c r="BC20" s="730"/>
      <c r="BD20" s="730"/>
      <c r="BE20" s="730"/>
      <c r="BF20" s="730"/>
      <c r="BG20" s="731">
        <v>1.7</v>
      </c>
      <c r="BH20" s="731"/>
      <c r="BI20" s="731"/>
      <c r="BJ20" s="731"/>
    </row>
    <row r="21" spans="1:62" s="6" customFormat="1">
      <c r="A21"/>
      <c r="B21"/>
      <c r="C21" s="640" t="s">
        <v>370</v>
      </c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85"/>
      <c r="Q21" s="725">
        <v>404000</v>
      </c>
      <c r="R21" s="726"/>
      <c r="S21" s="727"/>
      <c r="T21" s="727"/>
      <c r="U21" s="727"/>
      <c r="V21" s="727"/>
      <c r="W21" s="728">
        <v>-4.5</v>
      </c>
      <c r="X21" s="728"/>
      <c r="Y21" s="728"/>
      <c r="Z21" s="728"/>
      <c r="AA21" s="727">
        <v>403000</v>
      </c>
      <c r="AB21" s="727"/>
      <c r="AC21" s="727"/>
      <c r="AD21" s="727"/>
      <c r="AE21" s="727"/>
      <c r="AF21" s="728">
        <v>-0.2</v>
      </c>
      <c r="AG21" s="728"/>
      <c r="AH21" s="728"/>
      <c r="AI21" s="728"/>
      <c r="AJ21" s="727">
        <v>403000</v>
      </c>
      <c r="AK21" s="727"/>
      <c r="AL21" s="727"/>
      <c r="AM21" s="727"/>
      <c r="AN21" s="727"/>
      <c r="AO21" s="728">
        <v>0</v>
      </c>
      <c r="AP21" s="728"/>
      <c r="AQ21" s="728"/>
      <c r="AR21" s="728"/>
      <c r="AS21" s="727">
        <v>406000</v>
      </c>
      <c r="AT21" s="727"/>
      <c r="AU21" s="727"/>
      <c r="AV21" s="727"/>
      <c r="AW21" s="727"/>
      <c r="AX21" s="728">
        <v>0.7</v>
      </c>
      <c r="AY21" s="728"/>
      <c r="AZ21" s="728"/>
      <c r="BA21" s="728"/>
      <c r="BB21" s="730">
        <v>436000</v>
      </c>
      <c r="BC21" s="730"/>
      <c r="BD21" s="730"/>
      <c r="BE21" s="730"/>
      <c r="BF21" s="730"/>
      <c r="BG21" s="731">
        <v>7.4</v>
      </c>
      <c r="BH21" s="731"/>
      <c r="BI21" s="731"/>
      <c r="BJ21" s="731"/>
    </row>
    <row r="22" spans="1:62" s="6" customFormat="1" ht="10.5" customHeight="1">
      <c r="A22"/>
      <c r="B22"/>
      <c r="C22" s="219"/>
      <c r="D22"/>
      <c r="E22"/>
      <c r="F22"/>
      <c r="G22"/>
      <c r="H22"/>
      <c r="I22"/>
      <c r="J22"/>
      <c r="K22"/>
      <c r="L22"/>
      <c r="M22"/>
      <c r="N22"/>
      <c r="O22"/>
      <c r="P22" s="85"/>
      <c r="Q22"/>
      <c r="R22"/>
      <c r="S22"/>
      <c r="T22"/>
      <c r="U22"/>
      <c r="V22"/>
      <c r="W22"/>
      <c r="X22" s="218"/>
      <c r="Y22" s="218"/>
      <c r="Z22"/>
      <c r="AA22"/>
      <c r="AB22"/>
      <c r="AC22"/>
      <c r="AD22"/>
      <c r="AE22"/>
      <c r="AF22" s="218"/>
      <c r="AG22" s="218"/>
      <c r="AH22"/>
      <c r="AI22"/>
      <c r="AJ22"/>
      <c r="AK22"/>
      <c r="AL22"/>
      <c r="AM22"/>
      <c r="AN22" s="218"/>
      <c r="AO22" s="218"/>
      <c r="AP22"/>
      <c r="AQ22"/>
      <c r="AR22"/>
      <c r="AS22"/>
      <c r="AT22"/>
      <c r="AU22"/>
      <c r="AV22" s="218"/>
      <c r="AW22" s="218"/>
      <c r="AX22"/>
      <c r="AY22"/>
      <c r="AZ22"/>
      <c r="BA22"/>
      <c r="BB22" s="305"/>
      <c r="BC22" s="305"/>
      <c r="BD22" s="303"/>
      <c r="BE22" s="303"/>
      <c r="BF22" s="303"/>
      <c r="BG22" s="303"/>
      <c r="BH22" s="303"/>
      <c r="BI22" s="303"/>
      <c r="BJ22" s="305"/>
    </row>
    <row r="23" spans="1:62" s="6" customFormat="1">
      <c r="A23"/>
      <c r="B23"/>
      <c r="C23" s="640" t="s">
        <v>369</v>
      </c>
      <c r="D23" s="640"/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85"/>
      <c r="Q23" s="725">
        <v>345000</v>
      </c>
      <c r="R23" s="726"/>
      <c r="S23" s="727"/>
      <c r="T23" s="727"/>
      <c r="U23" s="727"/>
      <c r="V23" s="727"/>
      <c r="W23" s="728">
        <v>-5.2</v>
      </c>
      <c r="X23" s="728"/>
      <c r="Y23" s="728"/>
      <c r="Z23" s="728"/>
      <c r="AA23" s="727">
        <v>342000</v>
      </c>
      <c r="AB23" s="727"/>
      <c r="AC23" s="727"/>
      <c r="AD23" s="727"/>
      <c r="AE23" s="727"/>
      <c r="AF23" s="728">
        <v>-0.9</v>
      </c>
      <c r="AG23" s="728"/>
      <c r="AH23" s="728"/>
      <c r="AI23" s="728"/>
      <c r="AJ23" s="727">
        <v>340000</v>
      </c>
      <c r="AK23" s="727"/>
      <c r="AL23" s="727"/>
      <c r="AM23" s="727"/>
      <c r="AN23" s="727"/>
      <c r="AO23" s="728">
        <v>-0.6</v>
      </c>
      <c r="AP23" s="728"/>
      <c r="AQ23" s="728"/>
      <c r="AR23" s="728"/>
      <c r="AS23" s="727">
        <v>340000</v>
      </c>
      <c r="AT23" s="727"/>
      <c r="AU23" s="727"/>
      <c r="AV23" s="727"/>
      <c r="AW23" s="727"/>
      <c r="AX23" s="728">
        <v>0</v>
      </c>
      <c r="AY23" s="728"/>
      <c r="AZ23" s="728"/>
      <c r="BA23" s="728"/>
      <c r="BB23" s="730">
        <v>346000</v>
      </c>
      <c r="BC23" s="730"/>
      <c r="BD23" s="730"/>
      <c r="BE23" s="730"/>
      <c r="BF23" s="730"/>
      <c r="BG23" s="731">
        <v>1.8</v>
      </c>
      <c r="BH23" s="731"/>
      <c r="BI23" s="731"/>
      <c r="BJ23" s="731"/>
    </row>
    <row r="24" spans="1:62" s="6" customFormat="1">
      <c r="A24"/>
      <c r="B24"/>
      <c r="C24" s="640" t="s">
        <v>368</v>
      </c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85"/>
      <c r="Q24" s="725">
        <v>343000</v>
      </c>
      <c r="R24" s="726"/>
      <c r="S24" s="727"/>
      <c r="T24" s="727"/>
      <c r="U24" s="727"/>
      <c r="V24" s="727"/>
      <c r="W24" s="728">
        <v>-5.2</v>
      </c>
      <c r="X24" s="728"/>
      <c r="Y24" s="728"/>
      <c r="Z24" s="728"/>
      <c r="AA24" s="727">
        <v>341000</v>
      </c>
      <c r="AB24" s="727"/>
      <c r="AC24" s="727"/>
      <c r="AD24" s="727"/>
      <c r="AE24" s="727"/>
      <c r="AF24" s="728">
        <v>-0.6</v>
      </c>
      <c r="AG24" s="728"/>
      <c r="AH24" s="728"/>
      <c r="AI24" s="728"/>
      <c r="AJ24" s="727">
        <v>339000</v>
      </c>
      <c r="AK24" s="727"/>
      <c r="AL24" s="727"/>
      <c r="AM24" s="727"/>
      <c r="AN24" s="727"/>
      <c r="AO24" s="728">
        <v>-0.6</v>
      </c>
      <c r="AP24" s="728"/>
      <c r="AQ24" s="728"/>
      <c r="AR24" s="728"/>
      <c r="AS24" s="727">
        <v>339000</v>
      </c>
      <c r="AT24" s="727"/>
      <c r="AU24" s="727"/>
      <c r="AV24" s="727"/>
      <c r="AW24" s="727"/>
      <c r="AX24" s="728">
        <v>0</v>
      </c>
      <c r="AY24" s="728"/>
      <c r="AZ24" s="728"/>
      <c r="BA24" s="728"/>
      <c r="BB24" s="730">
        <v>346000</v>
      </c>
      <c r="BC24" s="730"/>
      <c r="BD24" s="730"/>
      <c r="BE24" s="730"/>
      <c r="BF24" s="730"/>
      <c r="BG24" s="731">
        <v>2.1</v>
      </c>
      <c r="BH24" s="731"/>
      <c r="BI24" s="731"/>
      <c r="BJ24" s="731"/>
    </row>
    <row r="25" spans="1:62" s="6" customFormat="1">
      <c r="A25"/>
      <c r="B25"/>
      <c r="C25" s="640" t="s">
        <v>367</v>
      </c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85"/>
      <c r="Q25" s="517">
        <v>0</v>
      </c>
      <c r="R25" s="512"/>
      <c r="S25" s="512"/>
      <c r="T25" s="512"/>
      <c r="U25" s="512"/>
      <c r="V25" s="512"/>
      <c r="W25" s="511">
        <v>0</v>
      </c>
      <c r="X25" s="511"/>
      <c r="Y25" s="511"/>
      <c r="Z25" s="511"/>
      <c r="AA25" s="511">
        <v>0</v>
      </c>
      <c r="AB25" s="511"/>
      <c r="AC25" s="511"/>
      <c r="AD25" s="511"/>
      <c r="AE25" s="511"/>
      <c r="AF25" s="511">
        <v>0</v>
      </c>
      <c r="AG25" s="511"/>
      <c r="AH25" s="511"/>
      <c r="AI25" s="511"/>
      <c r="AJ25" s="727">
        <v>408000</v>
      </c>
      <c r="AK25" s="727"/>
      <c r="AL25" s="727"/>
      <c r="AM25" s="727"/>
      <c r="AN25" s="727"/>
      <c r="AO25" s="732" t="s">
        <v>693</v>
      </c>
      <c r="AP25" s="732"/>
      <c r="AQ25" s="732"/>
      <c r="AR25" s="732"/>
      <c r="AS25" s="727">
        <v>408000</v>
      </c>
      <c r="AT25" s="727"/>
      <c r="AU25" s="727"/>
      <c r="AV25" s="727"/>
      <c r="AW25" s="727"/>
      <c r="AX25" s="728">
        <v>0</v>
      </c>
      <c r="AY25" s="728"/>
      <c r="AZ25" s="728"/>
      <c r="BA25" s="728"/>
      <c r="BB25" s="730">
        <v>417000</v>
      </c>
      <c r="BC25" s="730"/>
      <c r="BD25" s="730"/>
      <c r="BE25" s="730"/>
      <c r="BF25" s="730"/>
      <c r="BG25" s="731">
        <v>2.2000000000000002</v>
      </c>
      <c r="BH25" s="731"/>
      <c r="BI25" s="731"/>
      <c r="BJ25" s="731"/>
    </row>
    <row r="26" spans="1:62" s="6" customFormat="1">
      <c r="A26"/>
      <c r="B26"/>
      <c r="C26" s="640" t="s">
        <v>366</v>
      </c>
      <c r="D26" s="640"/>
      <c r="E26" s="640"/>
      <c r="F26" s="640"/>
      <c r="G26" s="640"/>
      <c r="H26" s="640"/>
      <c r="I26" s="640"/>
      <c r="J26" s="640"/>
      <c r="K26" s="640"/>
      <c r="L26" s="640"/>
      <c r="M26" s="640"/>
      <c r="N26" s="640"/>
      <c r="O26" s="640"/>
      <c r="P26" s="85"/>
      <c r="Q26" s="725">
        <v>236000</v>
      </c>
      <c r="R26" s="726"/>
      <c r="S26" s="727"/>
      <c r="T26" s="727"/>
      <c r="U26" s="727"/>
      <c r="V26" s="727"/>
      <c r="W26" s="728">
        <v>-4.0999999999999996</v>
      </c>
      <c r="X26" s="728"/>
      <c r="Y26" s="728"/>
      <c r="Z26" s="728"/>
      <c r="AA26" s="727">
        <v>233000</v>
      </c>
      <c r="AB26" s="727"/>
      <c r="AC26" s="727"/>
      <c r="AD26" s="727"/>
      <c r="AE26" s="727"/>
      <c r="AF26" s="728">
        <v>-1.3</v>
      </c>
      <c r="AG26" s="728"/>
      <c r="AH26" s="728"/>
      <c r="AI26" s="728"/>
      <c r="AJ26" s="727">
        <v>231000</v>
      </c>
      <c r="AK26" s="727"/>
      <c r="AL26" s="727"/>
      <c r="AM26" s="727"/>
      <c r="AN26" s="727"/>
      <c r="AO26" s="728">
        <v>-0.9</v>
      </c>
      <c r="AP26" s="728"/>
      <c r="AQ26" s="728"/>
      <c r="AR26" s="728"/>
      <c r="AS26" s="727">
        <v>231000</v>
      </c>
      <c r="AT26" s="727"/>
      <c r="AU26" s="727"/>
      <c r="AV26" s="727"/>
      <c r="AW26" s="727"/>
      <c r="AX26" s="728">
        <v>0</v>
      </c>
      <c r="AY26" s="728"/>
      <c r="AZ26" s="728"/>
      <c r="BA26" s="728"/>
      <c r="BB26" s="730">
        <v>235000</v>
      </c>
      <c r="BC26" s="730"/>
      <c r="BD26" s="730"/>
      <c r="BE26" s="730"/>
      <c r="BF26" s="730"/>
      <c r="BG26" s="731">
        <v>1.7</v>
      </c>
      <c r="BH26" s="731"/>
      <c r="BI26" s="731"/>
      <c r="BJ26" s="731"/>
    </row>
    <row r="27" spans="1:62" s="6" customFormat="1">
      <c r="A27"/>
      <c r="B27"/>
      <c r="C27" s="640" t="s">
        <v>365</v>
      </c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85"/>
      <c r="Q27" s="725">
        <v>402000</v>
      </c>
      <c r="R27" s="726"/>
      <c r="S27" s="727"/>
      <c r="T27" s="727"/>
      <c r="U27" s="727"/>
      <c r="V27" s="727"/>
      <c r="W27" s="728">
        <v>-5.4</v>
      </c>
      <c r="X27" s="728"/>
      <c r="Y27" s="728"/>
      <c r="Z27" s="728"/>
      <c r="AA27" s="727">
        <v>399000</v>
      </c>
      <c r="AB27" s="727"/>
      <c r="AC27" s="727"/>
      <c r="AD27" s="727"/>
      <c r="AE27" s="727"/>
      <c r="AF27" s="728">
        <v>-0.7</v>
      </c>
      <c r="AG27" s="728"/>
      <c r="AH27" s="728"/>
      <c r="AI27" s="728"/>
      <c r="AJ27" s="727">
        <v>397000</v>
      </c>
      <c r="AK27" s="727"/>
      <c r="AL27" s="727"/>
      <c r="AM27" s="727"/>
      <c r="AN27" s="727"/>
      <c r="AO27" s="728">
        <v>-0.5</v>
      </c>
      <c r="AP27" s="728"/>
      <c r="AQ27" s="728"/>
      <c r="AR27" s="728"/>
      <c r="AS27" s="727">
        <v>397000</v>
      </c>
      <c r="AT27" s="727"/>
      <c r="AU27" s="727"/>
      <c r="AV27" s="727"/>
      <c r="AW27" s="727"/>
      <c r="AX27" s="728">
        <v>0</v>
      </c>
      <c r="AY27" s="728"/>
      <c r="AZ27" s="728"/>
      <c r="BA27" s="728"/>
      <c r="BB27" s="730">
        <v>405000</v>
      </c>
      <c r="BC27" s="730"/>
      <c r="BD27" s="730"/>
      <c r="BE27" s="730"/>
      <c r="BF27" s="730"/>
      <c r="BG27" s="731">
        <v>2</v>
      </c>
      <c r="BH27" s="731"/>
      <c r="BI27" s="731"/>
      <c r="BJ27" s="731"/>
    </row>
    <row r="28" spans="1:62" s="6" customFormat="1" ht="10.5" customHeight="1">
      <c r="A28"/>
      <c r="B28"/>
      <c r="C28" s="219"/>
      <c r="D28"/>
      <c r="E28"/>
      <c r="F28"/>
      <c r="G28"/>
      <c r="H28"/>
      <c r="I28"/>
      <c r="J28"/>
      <c r="K28"/>
      <c r="L28"/>
      <c r="M28"/>
      <c r="N28"/>
      <c r="O28"/>
      <c r="P28" s="85"/>
      <c r="Q28"/>
      <c r="R28"/>
      <c r="S28"/>
      <c r="T28"/>
      <c r="U28"/>
      <c r="V28"/>
      <c r="W28"/>
      <c r="X28" s="218"/>
      <c r="Y28" s="218"/>
      <c r="Z28"/>
      <c r="AA28"/>
      <c r="AB28"/>
      <c r="AC28"/>
      <c r="AD28"/>
      <c r="AE28"/>
      <c r="AF28" s="218"/>
      <c r="AG28" s="218"/>
      <c r="AH28"/>
      <c r="AI28"/>
      <c r="AJ28"/>
      <c r="AK28"/>
      <c r="AL28"/>
      <c r="AM28"/>
      <c r="AN28" s="218"/>
      <c r="AO28" s="218"/>
      <c r="AP28"/>
      <c r="AQ28"/>
      <c r="AR28"/>
      <c r="AS28"/>
      <c r="AT28"/>
      <c r="AU28"/>
      <c r="AV28" s="218"/>
      <c r="AW28" s="218"/>
      <c r="AX28"/>
      <c r="AY28"/>
      <c r="AZ28"/>
      <c r="BA28"/>
      <c r="BB28" s="305"/>
      <c r="BC28" s="305"/>
      <c r="BD28" s="303"/>
      <c r="BE28" s="303"/>
      <c r="BF28" s="303"/>
      <c r="BG28" s="303"/>
      <c r="BH28" s="303"/>
      <c r="BI28" s="303"/>
      <c r="BJ28" s="305"/>
    </row>
    <row r="29" spans="1:62" s="6" customFormat="1">
      <c r="A29"/>
      <c r="B29"/>
      <c r="C29" s="640" t="s">
        <v>364</v>
      </c>
      <c r="D29" s="640"/>
      <c r="E29" s="640"/>
      <c r="F29" s="640"/>
      <c r="G29" s="640"/>
      <c r="H29" s="640"/>
      <c r="I29" s="640"/>
      <c r="J29" s="640"/>
      <c r="K29" s="640"/>
      <c r="L29" s="640"/>
      <c r="M29" s="640"/>
      <c r="N29" s="640"/>
      <c r="O29" s="640"/>
      <c r="P29" s="85"/>
      <c r="Q29" s="725">
        <v>283000</v>
      </c>
      <c r="R29" s="726"/>
      <c r="S29" s="727"/>
      <c r="T29" s="727"/>
      <c r="U29" s="727"/>
      <c r="V29" s="727"/>
      <c r="W29" s="728">
        <v>-4.7</v>
      </c>
      <c r="X29" s="728"/>
      <c r="Y29" s="728"/>
      <c r="Z29" s="728"/>
      <c r="AA29" s="727">
        <v>280000</v>
      </c>
      <c r="AB29" s="727"/>
      <c r="AC29" s="727"/>
      <c r="AD29" s="727"/>
      <c r="AE29" s="727"/>
      <c r="AF29" s="728">
        <v>-1.1000000000000001</v>
      </c>
      <c r="AG29" s="728"/>
      <c r="AH29" s="728"/>
      <c r="AI29" s="728"/>
      <c r="AJ29" s="727">
        <v>278000</v>
      </c>
      <c r="AK29" s="727"/>
      <c r="AL29" s="727"/>
      <c r="AM29" s="727"/>
      <c r="AN29" s="727"/>
      <c r="AO29" s="728">
        <v>-0.7</v>
      </c>
      <c r="AP29" s="728"/>
      <c r="AQ29" s="728"/>
      <c r="AR29" s="728"/>
      <c r="AS29" s="727">
        <v>278000</v>
      </c>
      <c r="AT29" s="727"/>
      <c r="AU29" s="727"/>
      <c r="AV29" s="727"/>
      <c r="AW29" s="727"/>
      <c r="AX29" s="728">
        <v>0</v>
      </c>
      <c r="AY29" s="728"/>
      <c r="AZ29" s="728"/>
      <c r="BA29" s="728"/>
      <c r="BB29" s="730">
        <v>282000</v>
      </c>
      <c r="BC29" s="730"/>
      <c r="BD29" s="730"/>
      <c r="BE29" s="730"/>
      <c r="BF29" s="730"/>
      <c r="BG29" s="731">
        <v>1.4</v>
      </c>
      <c r="BH29" s="731"/>
      <c r="BI29" s="731"/>
      <c r="BJ29" s="731"/>
    </row>
    <row r="30" spans="1:62" s="6" customFormat="1">
      <c r="A30"/>
      <c r="B30"/>
      <c r="C30" s="640" t="s">
        <v>363</v>
      </c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85"/>
      <c r="Q30" s="725">
        <v>360000</v>
      </c>
      <c r="R30" s="726"/>
      <c r="S30" s="727"/>
      <c r="T30" s="727"/>
      <c r="U30" s="727"/>
      <c r="V30" s="727"/>
      <c r="W30" s="728">
        <v>-5</v>
      </c>
      <c r="X30" s="728"/>
      <c r="Y30" s="728"/>
      <c r="Z30" s="728"/>
      <c r="AA30" s="727">
        <v>359000</v>
      </c>
      <c r="AB30" s="727"/>
      <c r="AC30" s="727"/>
      <c r="AD30" s="727"/>
      <c r="AE30" s="727"/>
      <c r="AF30" s="728">
        <v>-0.3</v>
      </c>
      <c r="AG30" s="728"/>
      <c r="AH30" s="728"/>
      <c r="AI30" s="728"/>
      <c r="AJ30" s="727">
        <v>357000</v>
      </c>
      <c r="AK30" s="727"/>
      <c r="AL30" s="727"/>
      <c r="AM30" s="727"/>
      <c r="AN30" s="727"/>
      <c r="AO30" s="728">
        <v>-0.6</v>
      </c>
      <c r="AP30" s="728"/>
      <c r="AQ30" s="728"/>
      <c r="AR30" s="728"/>
      <c r="AS30" s="727">
        <v>357000</v>
      </c>
      <c r="AT30" s="727"/>
      <c r="AU30" s="727"/>
      <c r="AV30" s="727"/>
      <c r="AW30" s="727"/>
      <c r="AX30" s="728">
        <v>0</v>
      </c>
      <c r="AY30" s="728"/>
      <c r="AZ30" s="728"/>
      <c r="BA30" s="728"/>
      <c r="BB30" s="730">
        <v>364000</v>
      </c>
      <c r="BC30" s="730"/>
      <c r="BD30" s="730"/>
      <c r="BE30" s="730"/>
      <c r="BF30" s="730"/>
      <c r="BG30" s="731">
        <v>2</v>
      </c>
      <c r="BH30" s="731"/>
      <c r="BI30" s="731"/>
      <c r="BJ30" s="731"/>
    </row>
    <row r="31" spans="1:62" s="6" customFormat="1">
      <c r="A31"/>
      <c r="B31"/>
      <c r="C31" s="640" t="s">
        <v>362</v>
      </c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40"/>
      <c r="O31" s="640"/>
      <c r="P31" s="85"/>
      <c r="Q31" s="725">
        <v>227000</v>
      </c>
      <c r="R31" s="726"/>
      <c r="S31" s="727"/>
      <c r="T31" s="727"/>
      <c r="U31" s="727"/>
      <c r="V31" s="727"/>
      <c r="W31" s="728">
        <v>-4.5999999999999996</v>
      </c>
      <c r="X31" s="728"/>
      <c r="Y31" s="728"/>
      <c r="Z31" s="728"/>
      <c r="AA31" s="727">
        <v>225000</v>
      </c>
      <c r="AB31" s="727"/>
      <c r="AC31" s="727"/>
      <c r="AD31" s="727"/>
      <c r="AE31" s="727"/>
      <c r="AF31" s="728">
        <v>-0.9</v>
      </c>
      <c r="AG31" s="728"/>
      <c r="AH31" s="728"/>
      <c r="AI31" s="728"/>
      <c r="AJ31" s="727">
        <v>223000</v>
      </c>
      <c r="AK31" s="727"/>
      <c r="AL31" s="727"/>
      <c r="AM31" s="727"/>
      <c r="AN31" s="727"/>
      <c r="AO31" s="728">
        <v>-0.9</v>
      </c>
      <c r="AP31" s="728"/>
      <c r="AQ31" s="728"/>
      <c r="AR31" s="728"/>
      <c r="AS31" s="727">
        <v>223000</v>
      </c>
      <c r="AT31" s="727"/>
      <c r="AU31" s="727"/>
      <c r="AV31" s="727"/>
      <c r="AW31" s="727"/>
      <c r="AX31" s="728">
        <v>0</v>
      </c>
      <c r="AY31" s="728"/>
      <c r="AZ31" s="728"/>
      <c r="BA31" s="728"/>
      <c r="BB31" s="730">
        <v>226000</v>
      </c>
      <c r="BC31" s="730"/>
      <c r="BD31" s="730"/>
      <c r="BE31" s="730"/>
      <c r="BF31" s="730"/>
      <c r="BG31" s="731">
        <v>1.3</v>
      </c>
      <c r="BH31" s="731"/>
      <c r="BI31" s="731"/>
      <c r="BJ31" s="731"/>
    </row>
    <row r="32" spans="1:62" s="6" customFormat="1">
      <c r="A32"/>
      <c r="B32"/>
      <c r="C32" s="640" t="s">
        <v>361</v>
      </c>
      <c r="D32" s="640"/>
      <c r="E32" s="640"/>
      <c r="F32" s="640"/>
      <c r="G32" s="640"/>
      <c r="H32" s="640"/>
      <c r="I32" s="640"/>
      <c r="J32" s="640"/>
      <c r="K32" s="640"/>
      <c r="L32" s="640"/>
      <c r="M32" s="640"/>
      <c r="N32" s="640"/>
      <c r="O32" s="640"/>
      <c r="P32" s="85"/>
      <c r="Q32" s="725">
        <v>361000</v>
      </c>
      <c r="R32" s="726"/>
      <c r="S32" s="727"/>
      <c r="T32" s="727"/>
      <c r="U32" s="727"/>
      <c r="V32" s="727"/>
      <c r="W32" s="728">
        <v>-5.2</v>
      </c>
      <c r="X32" s="728"/>
      <c r="Y32" s="728"/>
      <c r="Z32" s="728"/>
      <c r="AA32" s="727">
        <v>359000</v>
      </c>
      <c r="AB32" s="727"/>
      <c r="AC32" s="727"/>
      <c r="AD32" s="727"/>
      <c r="AE32" s="727"/>
      <c r="AF32" s="728">
        <v>-0.6</v>
      </c>
      <c r="AG32" s="728"/>
      <c r="AH32" s="728"/>
      <c r="AI32" s="728"/>
      <c r="AJ32" s="727">
        <v>358000</v>
      </c>
      <c r="AK32" s="727"/>
      <c r="AL32" s="727"/>
      <c r="AM32" s="727"/>
      <c r="AN32" s="727"/>
      <c r="AO32" s="728">
        <v>-0.3</v>
      </c>
      <c r="AP32" s="728"/>
      <c r="AQ32" s="728"/>
      <c r="AR32" s="728"/>
      <c r="AS32" s="727">
        <v>358000</v>
      </c>
      <c r="AT32" s="727"/>
      <c r="AU32" s="727"/>
      <c r="AV32" s="727"/>
      <c r="AW32" s="727"/>
      <c r="AX32" s="728">
        <v>0</v>
      </c>
      <c r="AY32" s="728"/>
      <c r="AZ32" s="728"/>
      <c r="BA32" s="728"/>
      <c r="BB32" s="730">
        <v>365000</v>
      </c>
      <c r="BC32" s="730"/>
      <c r="BD32" s="730"/>
      <c r="BE32" s="730"/>
      <c r="BF32" s="730"/>
      <c r="BG32" s="731">
        <v>2</v>
      </c>
      <c r="BH32" s="731"/>
      <c r="BI32" s="731"/>
      <c r="BJ32" s="731"/>
    </row>
    <row r="33" spans="1:62" s="6" customFormat="1">
      <c r="A33"/>
      <c r="B33"/>
      <c r="C33" s="640" t="s">
        <v>360</v>
      </c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85"/>
      <c r="Q33" s="725">
        <v>323000</v>
      </c>
      <c r="R33" s="726"/>
      <c r="S33" s="727"/>
      <c r="T33" s="727"/>
      <c r="U33" s="727"/>
      <c r="V33" s="727"/>
      <c r="W33" s="728">
        <v>-5</v>
      </c>
      <c r="X33" s="728"/>
      <c r="Y33" s="728"/>
      <c r="Z33" s="728"/>
      <c r="AA33" s="727">
        <v>321000</v>
      </c>
      <c r="AB33" s="727"/>
      <c r="AC33" s="727"/>
      <c r="AD33" s="727"/>
      <c r="AE33" s="727"/>
      <c r="AF33" s="728">
        <v>-0.6</v>
      </c>
      <c r="AG33" s="728"/>
      <c r="AH33" s="728"/>
      <c r="AI33" s="728"/>
      <c r="AJ33" s="727">
        <v>319000</v>
      </c>
      <c r="AK33" s="727"/>
      <c r="AL33" s="727"/>
      <c r="AM33" s="727"/>
      <c r="AN33" s="727"/>
      <c r="AO33" s="728">
        <v>-0.6</v>
      </c>
      <c r="AP33" s="728"/>
      <c r="AQ33" s="728"/>
      <c r="AR33" s="728"/>
      <c r="AS33" s="727">
        <v>319000</v>
      </c>
      <c r="AT33" s="727"/>
      <c r="AU33" s="727"/>
      <c r="AV33" s="727"/>
      <c r="AW33" s="727"/>
      <c r="AX33" s="728">
        <v>0</v>
      </c>
      <c r="AY33" s="728"/>
      <c r="AZ33" s="728"/>
      <c r="BA33" s="728"/>
      <c r="BB33" s="730">
        <v>325000</v>
      </c>
      <c r="BC33" s="730"/>
      <c r="BD33" s="730"/>
      <c r="BE33" s="730"/>
      <c r="BF33" s="730"/>
      <c r="BG33" s="731">
        <v>1.9</v>
      </c>
      <c r="BH33" s="731"/>
      <c r="BI33" s="731"/>
      <c r="BJ33" s="731"/>
    </row>
    <row r="34" spans="1:62" s="6" customFormat="1" ht="10.5" customHeight="1">
      <c r="A34"/>
      <c r="B34"/>
      <c r="C34" s="219"/>
      <c r="D34"/>
      <c r="E34"/>
      <c r="F34"/>
      <c r="G34"/>
      <c r="H34"/>
      <c r="I34"/>
      <c r="J34"/>
      <c r="K34"/>
      <c r="L34"/>
      <c r="M34"/>
      <c r="N34"/>
      <c r="O34"/>
      <c r="P34" s="85"/>
      <c r="Q34"/>
      <c r="R34"/>
      <c r="S34"/>
      <c r="T34"/>
      <c r="U34"/>
      <c r="V34"/>
      <c r="W34"/>
      <c r="X34" s="218"/>
      <c r="Y34" s="218"/>
      <c r="Z34"/>
      <c r="AA34"/>
      <c r="AB34"/>
      <c r="AC34"/>
      <c r="AD34"/>
      <c r="AE34"/>
      <c r="AF34" s="218"/>
      <c r="AG34" s="218"/>
      <c r="AH34"/>
      <c r="AI34"/>
      <c r="AJ34"/>
      <c r="AK34"/>
      <c r="AL34"/>
      <c r="AM34"/>
      <c r="AN34" s="218"/>
      <c r="AO34" s="218"/>
      <c r="AP34"/>
      <c r="AQ34"/>
      <c r="AR34"/>
      <c r="AS34"/>
      <c r="AT34"/>
      <c r="AU34"/>
      <c r="AV34" s="218"/>
      <c r="AW34" s="218"/>
      <c r="AX34"/>
      <c r="AY34"/>
      <c r="AZ34"/>
      <c r="BA34"/>
      <c r="BB34" s="305"/>
      <c r="BC34" s="305"/>
      <c r="BD34" s="303"/>
      <c r="BE34" s="303"/>
      <c r="BF34" s="303"/>
      <c r="BG34" s="303"/>
      <c r="BH34" s="303"/>
      <c r="BI34" s="303"/>
      <c r="BJ34" s="305"/>
    </row>
    <row r="35" spans="1:62" s="6" customFormat="1">
      <c r="A35"/>
      <c r="B35"/>
      <c r="C35" s="640" t="s">
        <v>359</v>
      </c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85"/>
      <c r="Q35" s="725">
        <v>304000</v>
      </c>
      <c r="R35" s="726"/>
      <c r="S35" s="727"/>
      <c r="T35" s="727"/>
      <c r="U35" s="727"/>
      <c r="V35" s="727"/>
      <c r="W35" s="728">
        <v>-5.3</v>
      </c>
      <c r="X35" s="728"/>
      <c r="Y35" s="728"/>
      <c r="Z35" s="728"/>
      <c r="AA35" s="727">
        <v>302000</v>
      </c>
      <c r="AB35" s="727"/>
      <c r="AC35" s="727"/>
      <c r="AD35" s="727"/>
      <c r="AE35" s="727"/>
      <c r="AF35" s="728">
        <v>-0.7</v>
      </c>
      <c r="AG35" s="728"/>
      <c r="AH35" s="728"/>
      <c r="AI35" s="728"/>
      <c r="AJ35" s="727">
        <v>300000</v>
      </c>
      <c r="AK35" s="727"/>
      <c r="AL35" s="727"/>
      <c r="AM35" s="727"/>
      <c r="AN35" s="727"/>
      <c r="AO35" s="728">
        <v>-0.7</v>
      </c>
      <c r="AP35" s="728"/>
      <c r="AQ35" s="728"/>
      <c r="AR35" s="728"/>
      <c r="AS35" s="727">
        <v>300000</v>
      </c>
      <c r="AT35" s="727"/>
      <c r="AU35" s="727"/>
      <c r="AV35" s="727"/>
      <c r="AW35" s="727"/>
      <c r="AX35" s="728">
        <v>0</v>
      </c>
      <c r="AY35" s="728"/>
      <c r="AZ35" s="728"/>
      <c r="BA35" s="728"/>
      <c r="BB35" s="730">
        <v>305000</v>
      </c>
      <c r="BC35" s="730"/>
      <c r="BD35" s="730"/>
      <c r="BE35" s="730"/>
      <c r="BF35" s="730"/>
      <c r="BG35" s="731">
        <v>1.7</v>
      </c>
      <c r="BH35" s="731"/>
      <c r="BI35" s="731"/>
      <c r="BJ35" s="731"/>
    </row>
    <row r="36" spans="1:62" s="6" customFormat="1">
      <c r="A36"/>
      <c r="B36"/>
      <c r="C36" s="640" t="s">
        <v>358</v>
      </c>
      <c r="D36" s="640"/>
      <c r="E36" s="640"/>
      <c r="F36" s="640"/>
      <c r="G36" s="640"/>
      <c r="H36" s="640"/>
      <c r="I36" s="640"/>
      <c r="J36" s="640"/>
      <c r="K36" s="640"/>
      <c r="L36" s="640"/>
      <c r="M36" s="640"/>
      <c r="N36" s="640"/>
      <c r="O36" s="640"/>
      <c r="P36" s="85"/>
      <c r="Q36" s="725">
        <v>423000</v>
      </c>
      <c r="R36" s="726"/>
      <c r="S36" s="727"/>
      <c r="T36" s="727"/>
      <c r="U36" s="727"/>
      <c r="V36" s="727"/>
      <c r="W36" s="728">
        <v>0</v>
      </c>
      <c r="X36" s="728"/>
      <c r="Y36" s="728"/>
      <c r="Z36" s="728"/>
      <c r="AA36" s="727">
        <v>422000</v>
      </c>
      <c r="AB36" s="727"/>
      <c r="AC36" s="727"/>
      <c r="AD36" s="727"/>
      <c r="AE36" s="727"/>
      <c r="AF36" s="728">
        <v>-0.2</v>
      </c>
      <c r="AG36" s="728"/>
      <c r="AH36" s="728"/>
      <c r="AI36" s="728"/>
      <c r="AJ36" s="727">
        <v>421000</v>
      </c>
      <c r="AK36" s="727"/>
      <c r="AL36" s="727"/>
      <c r="AM36" s="727"/>
      <c r="AN36" s="727"/>
      <c r="AO36" s="728">
        <v>-0.2</v>
      </c>
      <c r="AP36" s="728"/>
      <c r="AQ36" s="728"/>
      <c r="AR36" s="728"/>
      <c r="AS36" s="727">
        <v>421000</v>
      </c>
      <c r="AT36" s="727"/>
      <c r="AU36" s="727"/>
      <c r="AV36" s="727"/>
      <c r="AW36" s="727"/>
      <c r="AX36" s="728">
        <v>0</v>
      </c>
      <c r="AY36" s="728"/>
      <c r="AZ36" s="728"/>
      <c r="BA36" s="728"/>
      <c r="BB36" s="730">
        <v>430000</v>
      </c>
      <c r="BC36" s="730"/>
      <c r="BD36" s="730"/>
      <c r="BE36" s="730"/>
      <c r="BF36" s="730"/>
      <c r="BG36" s="731">
        <v>2.1</v>
      </c>
      <c r="BH36" s="731"/>
      <c r="BI36" s="731"/>
      <c r="BJ36" s="731"/>
    </row>
    <row r="37" spans="1:62" s="6" customFormat="1">
      <c r="A37"/>
      <c r="B37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85"/>
      <c r="Q37" s="228"/>
      <c r="R37" s="227"/>
      <c r="S37" s="226"/>
      <c r="T37" s="226"/>
      <c r="U37" s="226"/>
      <c r="V37" s="226"/>
      <c r="W37" s="225"/>
      <c r="X37" s="225"/>
      <c r="Y37" s="225"/>
      <c r="Z37" s="225"/>
      <c r="AA37" s="226"/>
      <c r="AB37" s="226"/>
      <c r="AC37" s="226"/>
      <c r="AD37" s="226"/>
      <c r="AE37" s="226"/>
      <c r="AF37" s="225"/>
      <c r="AG37" s="225"/>
      <c r="AH37" s="225"/>
      <c r="AI37" s="225"/>
      <c r="AJ37" s="226"/>
      <c r="AK37" s="226"/>
      <c r="AL37" s="226"/>
      <c r="AM37" s="226"/>
      <c r="AN37" s="226"/>
      <c r="AO37" s="225"/>
      <c r="AP37" s="225"/>
      <c r="AQ37" s="225"/>
      <c r="AR37" s="225"/>
      <c r="AS37" s="226"/>
      <c r="AT37" s="226"/>
      <c r="AU37" s="226"/>
      <c r="AV37" s="226"/>
      <c r="AW37" s="226"/>
      <c r="AX37" s="225"/>
      <c r="AY37" s="225"/>
      <c r="AZ37" s="225"/>
      <c r="BA37" s="225"/>
      <c r="BB37" s="306"/>
      <c r="BC37" s="306"/>
      <c r="BD37" s="306"/>
      <c r="BE37" s="306"/>
      <c r="BF37" s="306"/>
      <c r="BG37" s="307"/>
      <c r="BH37" s="307"/>
      <c r="BI37" s="307"/>
      <c r="BJ37" s="307"/>
    </row>
    <row r="38" spans="1:62" s="6" customFormat="1">
      <c r="A38"/>
      <c r="B38" s="724" t="s">
        <v>357</v>
      </c>
      <c r="C38" s="729"/>
      <c r="D38" s="729"/>
      <c r="E38" s="729"/>
      <c r="F38" s="729"/>
      <c r="G38" s="729"/>
      <c r="H38" s="729"/>
      <c r="I38" s="729"/>
      <c r="J38"/>
      <c r="K38"/>
      <c r="L38"/>
      <c r="M38"/>
      <c r="N38"/>
      <c r="O38"/>
      <c r="P38" s="85"/>
      <c r="Q38"/>
      <c r="R38"/>
      <c r="S38"/>
      <c r="T38"/>
      <c r="U38"/>
      <c r="V38"/>
      <c r="W38"/>
      <c r="X38" s="218"/>
      <c r="Y38" s="218"/>
      <c r="Z38"/>
      <c r="AA38"/>
      <c r="AB38"/>
      <c r="AC38"/>
      <c r="AD38"/>
      <c r="AE38"/>
      <c r="AF38" s="218"/>
      <c r="AG38" s="218"/>
      <c r="AH38"/>
      <c r="AI38"/>
      <c r="AJ38"/>
      <c r="AK38"/>
      <c r="AL38"/>
      <c r="AM38"/>
      <c r="AN38" s="218"/>
      <c r="AO38" s="218"/>
      <c r="AP38"/>
      <c r="AQ38"/>
      <c r="AR38"/>
      <c r="AS38"/>
      <c r="AT38"/>
      <c r="AU38"/>
      <c r="AV38" s="218"/>
      <c r="AW38" s="218"/>
      <c r="AX38"/>
      <c r="AY38"/>
      <c r="AZ38"/>
      <c r="BA38"/>
      <c r="BB38" s="305"/>
      <c r="BC38" s="305"/>
      <c r="BD38" s="303"/>
      <c r="BE38" s="303"/>
      <c r="BF38" s="303"/>
      <c r="BG38" s="303"/>
      <c r="BH38" s="303"/>
      <c r="BI38" s="303"/>
      <c r="BJ38" s="305"/>
    </row>
    <row r="39" spans="1:62" s="6" customFormat="1" ht="10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85"/>
      <c r="Q39"/>
      <c r="R39"/>
      <c r="S39"/>
      <c r="T39"/>
      <c r="U39"/>
      <c r="V39"/>
      <c r="W39"/>
      <c r="X39" s="218"/>
      <c r="Y39" s="218"/>
      <c r="Z39"/>
      <c r="AA39"/>
      <c r="AB39"/>
      <c r="AC39"/>
      <c r="AD39"/>
      <c r="AE39"/>
      <c r="AF39" s="218"/>
      <c r="AG39" s="218"/>
      <c r="AH39"/>
      <c r="AI39"/>
      <c r="AJ39"/>
      <c r="AK39"/>
      <c r="AL39"/>
      <c r="AM39"/>
      <c r="AN39" s="218"/>
      <c r="AO39" s="218"/>
      <c r="AP39"/>
      <c r="AQ39"/>
      <c r="AR39"/>
      <c r="AS39"/>
      <c r="AT39"/>
      <c r="AU39"/>
      <c r="AV39" s="218"/>
      <c r="AW39" s="218"/>
      <c r="AX39"/>
      <c r="AY39"/>
      <c r="AZ39"/>
      <c r="BA39"/>
      <c r="BB39" s="305"/>
      <c r="BC39" s="305"/>
      <c r="BD39" s="303"/>
      <c r="BE39" s="303"/>
      <c r="BF39" s="303"/>
      <c r="BG39" s="303"/>
      <c r="BH39" s="303"/>
      <c r="BI39" s="303"/>
      <c r="BJ39" s="305"/>
    </row>
    <row r="40" spans="1:62" s="6" customFormat="1">
      <c r="A40"/>
      <c r="B40"/>
      <c r="C40" s="724" t="s">
        <v>319</v>
      </c>
      <c r="D40" s="724"/>
      <c r="E40" s="724"/>
      <c r="F40" s="724"/>
      <c r="G40" s="724"/>
      <c r="H40" s="724"/>
      <c r="I40" s="724"/>
      <c r="J40" s="724" t="s">
        <v>356</v>
      </c>
      <c r="K40" s="724"/>
      <c r="L40" s="724"/>
      <c r="M40" s="724"/>
      <c r="N40" s="724"/>
      <c r="O40" s="724"/>
      <c r="P40" s="304"/>
      <c r="Q40" s="725">
        <v>1764800</v>
      </c>
      <c r="R40" s="726"/>
      <c r="S40" s="727"/>
      <c r="T40" s="727"/>
      <c r="U40" s="727"/>
      <c r="V40" s="727"/>
      <c r="W40" s="728">
        <v>-9</v>
      </c>
      <c r="X40" s="728"/>
      <c r="Y40" s="728"/>
      <c r="Z40" s="728"/>
      <c r="AA40" s="727">
        <v>1717800</v>
      </c>
      <c r="AB40" s="727"/>
      <c r="AC40" s="727"/>
      <c r="AD40" s="727"/>
      <c r="AE40" s="727"/>
      <c r="AF40" s="728">
        <v>-2.8</v>
      </c>
      <c r="AG40" s="728"/>
      <c r="AH40" s="728"/>
      <c r="AI40" s="728"/>
      <c r="AJ40" s="727">
        <v>1676300</v>
      </c>
      <c r="AK40" s="727"/>
      <c r="AL40" s="727"/>
      <c r="AM40" s="727"/>
      <c r="AN40" s="727"/>
      <c r="AO40" s="728">
        <v>-1.9</v>
      </c>
      <c r="AP40" s="728"/>
      <c r="AQ40" s="728"/>
      <c r="AR40" s="728"/>
      <c r="AS40" s="727">
        <v>1650400</v>
      </c>
      <c r="AT40" s="727"/>
      <c r="AU40" s="727"/>
      <c r="AV40" s="727"/>
      <c r="AW40" s="727"/>
      <c r="AX40" s="728">
        <v>-0.4</v>
      </c>
      <c r="AY40" s="728"/>
      <c r="AZ40" s="728"/>
      <c r="BA40" s="728"/>
      <c r="BB40" s="730">
        <v>1750500</v>
      </c>
      <c r="BC40" s="730"/>
      <c r="BD40" s="730"/>
      <c r="BE40" s="730"/>
      <c r="BF40" s="730"/>
      <c r="BG40" s="731">
        <v>2.2999999999999998</v>
      </c>
      <c r="BH40" s="731"/>
      <c r="BI40" s="731"/>
      <c r="BJ40" s="731"/>
    </row>
    <row r="41" spans="1:62" s="6" customFormat="1">
      <c r="A41"/>
      <c r="B41"/>
      <c r="C41" s="724" t="s">
        <v>318</v>
      </c>
      <c r="D41" s="724"/>
      <c r="E41" s="724"/>
      <c r="F41" s="724"/>
      <c r="G41" s="724"/>
      <c r="H41" s="724"/>
      <c r="I41" s="724"/>
      <c r="J41" s="724" t="s">
        <v>356</v>
      </c>
      <c r="K41" s="724"/>
      <c r="L41" s="724"/>
      <c r="M41" s="724"/>
      <c r="N41" s="724"/>
      <c r="O41" s="724"/>
      <c r="P41" s="304"/>
      <c r="Q41" s="725">
        <v>2075300</v>
      </c>
      <c r="R41" s="726"/>
      <c r="S41" s="727"/>
      <c r="T41" s="727"/>
      <c r="U41" s="727"/>
      <c r="V41" s="727"/>
      <c r="W41" s="728">
        <v>-9.8000000000000007</v>
      </c>
      <c r="X41" s="728"/>
      <c r="Y41" s="728"/>
      <c r="Z41" s="728"/>
      <c r="AA41" s="727">
        <v>2023900</v>
      </c>
      <c r="AB41" s="727"/>
      <c r="AC41" s="727"/>
      <c r="AD41" s="727"/>
      <c r="AE41" s="727"/>
      <c r="AF41" s="728">
        <v>-3</v>
      </c>
      <c r="AG41" s="728"/>
      <c r="AH41" s="728"/>
      <c r="AI41" s="728"/>
      <c r="AJ41" s="727">
        <v>1972800</v>
      </c>
      <c r="AK41" s="727"/>
      <c r="AL41" s="727"/>
      <c r="AM41" s="727"/>
      <c r="AN41" s="727"/>
      <c r="AO41" s="728">
        <v>-2.1</v>
      </c>
      <c r="AP41" s="728"/>
      <c r="AQ41" s="728"/>
      <c r="AR41" s="728"/>
      <c r="AS41" s="727">
        <v>1948900</v>
      </c>
      <c r="AT41" s="727"/>
      <c r="AU41" s="727"/>
      <c r="AV41" s="727"/>
      <c r="AW41" s="727"/>
      <c r="AX41" s="728">
        <v>-0.4</v>
      </c>
      <c r="AY41" s="728"/>
      <c r="AZ41" s="728"/>
      <c r="BA41" s="728"/>
      <c r="BB41" s="730">
        <v>2101000</v>
      </c>
      <c r="BC41" s="730"/>
      <c r="BD41" s="730"/>
      <c r="BE41" s="730"/>
      <c r="BF41" s="730"/>
      <c r="BG41" s="731">
        <v>2.7</v>
      </c>
      <c r="BH41" s="731"/>
      <c r="BI41" s="731"/>
      <c r="BJ41" s="731"/>
    </row>
    <row r="42" spans="1:62" s="6" customFormat="1">
      <c r="A42"/>
      <c r="B42"/>
      <c r="C42" s="724" t="s">
        <v>317</v>
      </c>
      <c r="D42" s="724"/>
      <c r="E42" s="724"/>
      <c r="F42" s="724"/>
      <c r="G42" s="724"/>
      <c r="H42" s="724"/>
      <c r="I42" s="724"/>
      <c r="J42" s="724" t="s">
        <v>356</v>
      </c>
      <c r="K42" s="724"/>
      <c r="L42" s="724"/>
      <c r="M42" s="724"/>
      <c r="N42" s="724"/>
      <c r="O42" s="724"/>
      <c r="P42" s="304"/>
      <c r="Q42" s="725">
        <v>602800</v>
      </c>
      <c r="R42" s="726"/>
      <c r="S42" s="727"/>
      <c r="T42" s="727"/>
      <c r="U42" s="727"/>
      <c r="V42" s="727"/>
      <c r="W42" s="728">
        <v>-5.4</v>
      </c>
      <c r="X42" s="728"/>
      <c r="Y42" s="728"/>
      <c r="Z42" s="728"/>
      <c r="AA42" s="727">
        <v>597800</v>
      </c>
      <c r="AB42" s="727"/>
      <c r="AC42" s="727"/>
      <c r="AD42" s="727"/>
      <c r="AE42" s="727"/>
      <c r="AF42" s="728">
        <v>-0.8</v>
      </c>
      <c r="AG42" s="728"/>
      <c r="AH42" s="728"/>
      <c r="AI42" s="728"/>
      <c r="AJ42" s="727">
        <v>592800</v>
      </c>
      <c r="AK42" s="727"/>
      <c r="AL42" s="727"/>
      <c r="AM42" s="727"/>
      <c r="AN42" s="727"/>
      <c r="AO42" s="728">
        <v>-0.9</v>
      </c>
      <c r="AP42" s="728"/>
      <c r="AQ42" s="728"/>
      <c r="AR42" s="728"/>
      <c r="AS42" s="727">
        <v>592200</v>
      </c>
      <c r="AT42" s="727"/>
      <c r="AU42" s="727"/>
      <c r="AV42" s="727"/>
      <c r="AW42" s="727"/>
      <c r="AX42" s="728">
        <v>-0.1</v>
      </c>
      <c r="AY42" s="728"/>
      <c r="AZ42" s="728"/>
      <c r="BA42" s="728"/>
      <c r="BB42" s="730">
        <v>605600</v>
      </c>
      <c r="BC42" s="730"/>
      <c r="BD42" s="730"/>
      <c r="BE42" s="730"/>
      <c r="BF42" s="730"/>
      <c r="BG42" s="731">
        <v>2</v>
      </c>
      <c r="BH42" s="731"/>
      <c r="BI42" s="731"/>
      <c r="BJ42" s="731"/>
    </row>
    <row r="43" spans="1:62" s="6" customFormat="1" ht="10.5" customHeight="1">
      <c r="A43"/>
      <c r="B43"/>
      <c r="C43" s="219"/>
      <c r="D43"/>
      <c r="E43"/>
      <c r="F43"/>
      <c r="G43"/>
      <c r="H43"/>
      <c r="I43"/>
      <c r="J43"/>
      <c r="K43"/>
      <c r="L43"/>
      <c r="M43"/>
      <c r="N43"/>
      <c r="O43"/>
      <c r="P43" s="85"/>
      <c r="Q43"/>
      <c r="R43"/>
      <c r="S43"/>
      <c r="T43"/>
      <c r="U43"/>
      <c r="V43"/>
      <c r="W43"/>
      <c r="X43" s="218"/>
      <c r="Y43" s="218"/>
      <c r="Z43"/>
      <c r="AA43"/>
      <c r="AB43"/>
      <c r="AC43"/>
      <c r="AD43"/>
      <c r="AE43"/>
      <c r="AF43" s="218"/>
      <c r="AG43" s="218"/>
      <c r="AH43"/>
      <c r="AI43"/>
      <c r="AJ43"/>
      <c r="AK43"/>
      <c r="AL43"/>
      <c r="AM43"/>
      <c r="AN43" s="218"/>
      <c r="AO43" s="218"/>
      <c r="AP43"/>
      <c r="AQ43"/>
      <c r="AR43"/>
      <c r="AS43"/>
      <c r="AT43"/>
      <c r="AU43"/>
      <c r="AV43" s="218"/>
      <c r="AW43" s="218"/>
      <c r="AX43"/>
      <c r="AY43"/>
      <c r="AZ43"/>
      <c r="BA43"/>
      <c r="BB43" s="305"/>
      <c r="BC43" s="305"/>
      <c r="BD43" s="303"/>
      <c r="BE43" s="303"/>
      <c r="BF43" s="303"/>
      <c r="BG43" s="303"/>
      <c r="BH43" s="303"/>
      <c r="BI43" s="303"/>
      <c r="BJ43" s="305"/>
    </row>
    <row r="44" spans="1:62" s="6" customFormat="1">
      <c r="A44"/>
      <c r="B44"/>
      <c r="C44" s="640" t="s">
        <v>355</v>
      </c>
      <c r="D44" s="640"/>
      <c r="E44" s="640"/>
      <c r="F44" s="640"/>
      <c r="G44" s="640"/>
      <c r="H44" s="640"/>
      <c r="I44" s="640"/>
      <c r="J44" s="640"/>
      <c r="K44" s="640"/>
      <c r="L44" s="640"/>
      <c r="M44" s="640"/>
      <c r="N44" s="640"/>
      <c r="O44" s="640"/>
      <c r="P44" s="85"/>
      <c r="Q44" s="725">
        <v>1010000</v>
      </c>
      <c r="R44" s="726"/>
      <c r="S44" s="727"/>
      <c r="T44" s="727"/>
      <c r="U44" s="727"/>
      <c r="V44" s="727"/>
      <c r="W44" s="728">
        <v>-6.5</v>
      </c>
      <c r="X44" s="728"/>
      <c r="Y44" s="728"/>
      <c r="Z44" s="728"/>
      <c r="AA44" s="727">
        <v>1000000</v>
      </c>
      <c r="AB44" s="727"/>
      <c r="AC44" s="727"/>
      <c r="AD44" s="727"/>
      <c r="AE44" s="727"/>
      <c r="AF44" s="728">
        <v>-1</v>
      </c>
      <c r="AG44" s="728"/>
      <c r="AH44" s="728"/>
      <c r="AI44" s="728"/>
      <c r="AJ44" s="727">
        <v>993000</v>
      </c>
      <c r="AK44" s="727"/>
      <c r="AL44" s="727"/>
      <c r="AM44" s="727"/>
      <c r="AN44" s="727"/>
      <c r="AO44" s="728">
        <v>-0.7</v>
      </c>
      <c r="AP44" s="728"/>
      <c r="AQ44" s="728"/>
      <c r="AR44" s="728"/>
      <c r="AS44" s="727">
        <v>993000</v>
      </c>
      <c r="AT44" s="727"/>
      <c r="AU44" s="727"/>
      <c r="AV44" s="727"/>
      <c r="AW44" s="727"/>
      <c r="AX44" s="728">
        <v>0</v>
      </c>
      <c r="AY44" s="728"/>
      <c r="AZ44" s="728"/>
      <c r="BA44" s="728"/>
      <c r="BB44" s="730">
        <v>1020000</v>
      </c>
      <c r="BC44" s="730"/>
      <c r="BD44" s="730"/>
      <c r="BE44" s="730"/>
      <c r="BF44" s="730"/>
      <c r="BG44" s="731">
        <v>2.7</v>
      </c>
      <c r="BH44" s="731"/>
      <c r="BI44" s="731"/>
      <c r="BJ44" s="731"/>
    </row>
    <row r="45" spans="1:62" s="6" customFormat="1">
      <c r="A45"/>
      <c r="B45"/>
      <c r="C45" s="640" t="s">
        <v>354</v>
      </c>
      <c r="D45" s="640"/>
      <c r="E45" s="640"/>
      <c r="F45" s="640"/>
      <c r="G45" s="640"/>
      <c r="H45" s="640"/>
      <c r="I45" s="640"/>
      <c r="J45" s="640"/>
      <c r="K45" s="640"/>
      <c r="L45" s="640"/>
      <c r="M45" s="640"/>
      <c r="N45" s="640"/>
      <c r="O45" s="640"/>
      <c r="P45" s="85"/>
      <c r="Q45" s="517">
        <v>0</v>
      </c>
      <c r="R45" s="512"/>
      <c r="S45" s="512"/>
      <c r="T45" s="512"/>
      <c r="U45" s="512"/>
      <c r="V45" s="512"/>
      <c r="W45" s="511">
        <v>0</v>
      </c>
      <c r="X45" s="511"/>
      <c r="Y45" s="511"/>
      <c r="Z45" s="511"/>
      <c r="AA45" s="511">
        <v>0</v>
      </c>
      <c r="AB45" s="511"/>
      <c r="AC45" s="511"/>
      <c r="AD45" s="511"/>
      <c r="AE45" s="511"/>
      <c r="AF45" s="511">
        <v>0</v>
      </c>
      <c r="AG45" s="511"/>
      <c r="AH45" s="511"/>
      <c r="AI45" s="511"/>
      <c r="AJ45" s="511">
        <v>0</v>
      </c>
      <c r="AK45" s="511"/>
      <c r="AL45" s="511"/>
      <c r="AM45" s="511"/>
      <c r="AN45" s="511"/>
      <c r="AO45" s="511">
        <v>0</v>
      </c>
      <c r="AP45" s="511"/>
      <c r="AQ45" s="511"/>
      <c r="AR45" s="511"/>
      <c r="AS45" s="511">
        <v>0</v>
      </c>
      <c r="AT45" s="511"/>
      <c r="AU45" s="511"/>
      <c r="AV45" s="511"/>
      <c r="AW45" s="511"/>
      <c r="AX45" s="511">
        <v>0</v>
      </c>
      <c r="AY45" s="511"/>
      <c r="AZ45" s="511"/>
      <c r="BA45" s="511"/>
      <c r="BB45" s="730">
        <v>770000</v>
      </c>
      <c r="BC45" s="730"/>
      <c r="BD45" s="730"/>
      <c r="BE45" s="730"/>
      <c r="BF45" s="730"/>
      <c r="BG45" s="732" t="s">
        <v>693</v>
      </c>
      <c r="BH45" s="732"/>
      <c r="BI45" s="732"/>
      <c r="BJ45" s="732"/>
    </row>
    <row r="46" spans="1:62" s="6" customFormat="1">
      <c r="A46"/>
      <c r="B46"/>
      <c r="C46" s="640" t="s">
        <v>353</v>
      </c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85"/>
      <c r="Q46" s="725">
        <v>624000</v>
      </c>
      <c r="R46" s="726"/>
      <c r="S46" s="727"/>
      <c r="T46" s="727"/>
      <c r="U46" s="727"/>
      <c r="V46" s="727"/>
      <c r="W46" s="728">
        <v>-5.9</v>
      </c>
      <c r="X46" s="728"/>
      <c r="Y46" s="728"/>
      <c r="Z46" s="728"/>
      <c r="AA46" s="727">
        <v>618000</v>
      </c>
      <c r="AB46" s="727"/>
      <c r="AC46" s="727"/>
      <c r="AD46" s="727"/>
      <c r="AE46" s="727"/>
      <c r="AF46" s="728">
        <v>-1</v>
      </c>
      <c r="AG46" s="728"/>
      <c r="AH46" s="728"/>
      <c r="AI46" s="728"/>
      <c r="AJ46" s="727">
        <v>613000</v>
      </c>
      <c r="AK46" s="727"/>
      <c r="AL46" s="727"/>
      <c r="AM46" s="727"/>
      <c r="AN46" s="727"/>
      <c r="AO46" s="728">
        <v>-0.8</v>
      </c>
      <c r="AP46" s="728"/>
      <c r="AQ46" s="728"/>
      <c r="AR46" s="728"/>
      <c r="AS46" s="727">
        <v>613000</v>
      </c>
      <c r="AT46" s="727"/>
      <c r="AU46" s="727"/>
      <c r="AV46" s="727"/>
      <c r="AW46" s="727"/>
      <c r="AX46" s="728">
        <v>0</v>
      </c>
      <c r="AY46" s="728"/>
      <c r="AZ46" s="728"/>
      <c r="BA46" s="728"/>
      <c r="BB46" s="730">
        <v>625000</v>
      </c>
      <c r="BC46" s="730"/>
      <c r="BD46" s="730"/>
      <c r="BE46" s="730"/>
      <c r="BF46" s="730"/>
      <c r="BG46" s="731">
        <v>2</v>
      </c>
      <c r="BH46" s="731"/>
      <c r="BI46" s="731"/>
      <c r="BJ46" s="731"/>
    </row>
    <row r="47" spans="1:62" s="6" customFormat="1">
      <c r="A47"/>
      <c r="B47"/>
      <c r="C47" s="640" t="s">
        <v>352</v>
      </c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85"/>
      <c r="Q47" s="725">
        <v>698000</v>
      </c>
      <c r="R47" s="726"/>
      <c r="S47" s="727"/>
      <c r="T47" s="727"/>
      <c r="U47" s="727"/>
      <c r="V47" s="727"/>
      <c r="W47" s="728">
        <v>-6.2</v>
      </c>
      <c r="X47" s="728"/>
      <c r="Y47" s="728"/>
      <c r="Z47" s="728"/>
      <c r="AA47" s="727">
        <v>687000</v>
      </c>
      <c r="AB47" s="727"/>
      <c r="AC47" s="727"/>
      <c r="AD47" s="727"/>
      <c r="AE47" s="727"/>
      <c r="AF47" s="728">
        <v>-1.6</v>
      </c>
      <c r="AG47" s="728"/>
      <c r="AH47" s="728"/>
      <c r="AI47" s="728"/>
      <c r="AJ47" s="727">
        <v>679000</v>
      </c>
      <c r="AK47" s="727"/>
      <c r="AL47" s="727"/>
      <c r="AM47" s="727"/>
      <c r="AN47" s="727"/>
      <c r="AO47" s="728">
        <v>-1.2</v>
      </c>
      <c r="AP47" s="728"/>
      <c r="AQ47" s="728"/>
      <c r="AR47" s="728"/>
      <c r="AS47" s="727">
        <v>678000</v>
      </c>
      <c r="AT47" s="727"/>
      <c r="AU47" s="727"/>
      <c r="AV47" s="727"/>
      <c r="AW47" s="727"/>
      <c r="AX47" s="728">
        <v>-0.1</v>
      </c>
      <c r="AY47" s="728"/>
      <c r="AZ47" s="728"/>
      <c r="BA47" s="728"/>
      <c r="BB47" s="730">
        <v>690000</v>
      </c>
      <c r="BC47" s="730"/>
      <c r="BD47" s="730"/>
      <c r="BE47" s="730"/>
      <c r="BF47" s="730"/>
      <c r="BG47" s="731">
        <v>1.8</v>
      </c>
      <c r="BH47" s="731"/>
      <c r="BI47" s="731"/>
      <c r="BJ47" s="731"/>
    </row>
    <row r="48" spans="1:62" s="6" customFormat="1">
      <c r="A48"/>
      <c r="B48"/>
      <c r="C48" s="640" t="s">
        <v>351</v>
      </c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640"/>
      <c r="P48" s="85"/>
      <c r="Q48" s="725">
        <v>1050000</v>
      </c>
      <c r="R48" s="726"/>
      <c r="S48" s="727"/>
      <c r="T48" s="727"/>
      <c r="U48" s="727"/>
      <c r="V48" s="727"/>
      <c r="W48" s="728">
        <v>-6.3</v>
      </c>
      <c r="X48" s="728"/>
      <c r="Y48" s="728"/>
      <c r="Z48" s="728"/>
      <c r="AA48" s="727">
        <v>1040000</v>
      </c>
      <c r="AB48" s="727"/>
      <c r="AC48" s="727"/>
      <c r="AD48" s="727"/>
      <c r="AE48" s="727"/>
      <c r="AF48" s="728">
        <v>-1</v>
      </c>
      <c r="AG48" s="728"/>
      <c r="AH48" s="728"/>
      <c r="AI48" s="728"/>
      <c r="AJ48" s="727">
        <v>1030000</v>
      </c>
      <c r="AK48" s="727"/>
      <c r="AL48" s="727"/>
      <c r="AM48" s="727"/>
      <c r="AN48" s="727"/>
      <c r="AO48" s="728">
        <v>-1</v>
      </c>
      <c r="AP48" s="728"/>
      <c r="AQ48" s="728"/>
      <c r="AR48" s="728"/>
      <c r="AS48" s="727">
        <v>1030000</v>
      </c>
      <c r="AT48" s="727"/>
      <c r="AU48" s="727"/>
      <c r="AV48" s="727"/>
      <c r="AW48" s="727"/>
      <c r="AX48" s="728">
        <v>0</v>
      </c>
      <c r="AY48" s="728"/>
      <c r="AZ48" s="728"/>
      <c r="BA48" s="728"/>
      <c r="BB48" s="730">
        <v>1050000</v>
      </c>
      <c r="BC48" s="730"/>
      <c r="BD48" s="730"/>
      <c r="BE48" s="730"/>
      <c r="BF48" s="730"/>
      <c r="BG48" s="731">
        <v>1.9</v>
      </c>
      <c r="BH48" s="731"/>
      <c r="BI48" s="731"/>
      <c r="BJ48" s="731"/>
    </row>
    <row r="49" spans="1:62" s="6" customFormat="1" ht="10.5" customHeight="1">
      <c r="A49"/>
      <c r="B49"/>
      <c r="C49" s="219"/>
      <c r="D49"/>
      <c r="E49"/>
      <c r="F49"/>
      <c r="G49"/>
      <c r="H49"/>
      <c r="I49"/>
      <c r="J49"/>
      <c r="K49"/>
      <c r="L49"/>
      <c r="M49"/>
      <c r="N49"/>
      <c r="O49"/>
      <c r="P49" s="85"/>
      <c r="Q49"/>
      <c r="R49"/>
      <c r="S49"/>
      <c r="T49"/>
      <c r="U49"/>
      <c r="V49"/>
      <c r="W49"/>
      <c r="X49" s="218"/>
      <c r="Y49" s="218"/>
      <c r="Z49"/>
      <c r="AA49"/>
      <c r="AB49"/>
      <c r="AC49"/>
      <c r="AD49"/>
      <c r="AE49"/>
      <c r="AF49" s="218"/>
      <c r="AG49" s="218"/>
      <c r="AH49"/>
      <c r="AI49"/>
      <c r="AJ49"/>
      <c r="AK49"/>
      <c r="AL49"/>
      <c r="AM49"/>
      <c r="AN49" s="218"/>
      <c r="AO49" s="218"/>
      <c r="AP49"/>
      <c r="AQ49"/>
      <c r="AR49"/>
      <c r="AS49"/>
      <c r="AT49"/>
      <c r="AU49"/>
      <c r="AV49" s="218"/>
      <c r="AW49" s="218"/>
      <c r="AX49"/>
      <c r="AY49"/>
      <c r="AZ49"/>
      <c r="BA49"/>
      <c r="BB49" s="305"/>
      <c r="BC49" s="305"/>
      <c r="BD49" s="303"/>
      <c r="BE49" s="303"/>
      <c r="BF49" s="303"/>
      <c r="BG49" s="303"/>
      <c r="BH49" s="303"/>
      <c r="BI49" s="303"/>
      <c r="BJ49" s="305"/>
    </row>
    <row r="50" spans="1:62" s="6" customFormat="1">
      <c r="A50"/>
      <c r="B50"/>
      <c r="C50" s="640" t="s">
        <v>350</v>
      </c>
      <c r="D50" s="640"/>
      <c r="E50" s="640"/>
      <c r="F50" s="640"/>
      <c r="G50" s="640"/>
      <c r="H50" s="640"/>
      <c r="I50" s="640"/>
      <c r="J50" s="640"/>
      <c r="K50" s="640"/>
      <c r="L50" s="640"/>
      <c r="M50" s="640"/>
      <c r="N50" s="640"/>
      <c r="O50" s="640"/>
      <c r="P50" s="85"/>
      <c r="Q50" s="725">
        <v>431000</v>
      </c>
      <c r="R50" s="726"/>
      <c r="S50" s="727"/>
      <c r="T50" s="727"/>
      <c r="U50" s="727"/>
      <c r="V50" s="727"/>
      <c r="W50" s="728">
        <v>-5.3</v>
      </c>
      <c r="X50" s="728"/>
      <c r="Y50" s="728"/>
      <c r="Z50" s="728"/>
      <c r="AA50" s="727">
        <v>427000</v>
      </c>
      <c r="AB50" s="727"/>
      <c r="AC50" s="727"/>
      <c r="AD50" s="727"/>
      <c r="AE50" s="727"/>
      <c r="AF50" s="728">
        <v>-0.9</v>
      </c>
      <c r="AG50" s="728"/>
      <c r="AH50" s="728"/>
      <c r="AI50" s="728"/>
      <c r="AJ50" s="727">
        <v>421000</v>
      </c>
      <c r="AK50" s="727"/>
      <c r="AL50" s="727"/>
      <c r="AM50" s="727"/>
      <c r="AN50" s="727"/>
      <c r="AO50" s="728">
        <v>-1.4</v>
      </c>
      <c r="AP50" s="728"/>
      <c r="AQ50" s="728"/>
      <c r="AR50" s="728"/>
      <c r="AS50" s="727">
        <v>419000</v>
      </c>
      <c r="AT50" s="727"/>
      <c r="AU50" s="727"/>
      <c r="AV50" s="727"/>
      <c r="AW50" s="727"/>
      <c r="AX50" s="728">
        <v>-0.5</v>
      </c>
      <c r="AY50" s="728"/>
      <c r="AZ50" s="728"/>
      <c r="BA50" s="728"/>
      <c r="BB50" s="730">
        <v>423000</v>
      </c>
      <c r="BC50" s="730"/>
      <c r="BD50" s="730"/>
      <c r="BE50" s="730"/>
      <c r="BF50" s="730"/>
      <c r="BG50" s="731">
        <v>1</v>
      </c>
      <c r="BH50" s="731"/>
      <c r="BI50" s="731"/>
      <c r="BJ50" s="731"/>
    </row>
    <row r="51" spans="1:62" s="6" customFormat="1">
      <c r="A51"/>
      <c r="B51"/>
      <c r="C51" s="640" t="s">
        <v>349</v>
      </c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640"/>
      <c r="P51" s="85"/>
      <c r="Q51" s="725">
        <v>496000</v>
      </c>
      <c r="R51" s="726"/>
      <c r="S51" s="727"/>
      <c r="T51" s="727"/>
      <c r="U51" s="727"/>
      <c r="V51" s="727"/>
      <c r="W51" s="728">
        <v>-2.7</v>
      </c>
      <c r="X51" s="728"/>
      <c r="Y51" s="728"/>
      <c r="Z51" s="728"/>
      <c r="AA51" s="727">
        <v>495000</v>
      </c>
      <c r="AB51" s="727"/>
      <c r="AC51" s="727"/>
      <c r="AD51" s="727"/>
      <c r="AE51" s="727"/>
      <c r="AF51" s="728">
        <v>-0.2</v>
      </c>
      <c r="AG51" s="728"/>
      <c r="AH51" s="728"/>
      <c r="AI51" s="728"/>
      <c r="AJ51" s="727">
        <v>493000</v>
      </c>
      <c r="AK51" s="727"/>
      <c r="AL51" s="727"/>
      <c r="AM51" s="727"/>
      <c r="AN51" s="727"/>
      <c r="AO51" s="728">
        <v>-0.4</v>
      </c>
      <c r="AP51" s="728"/>
      <c r="AQ51" s="728"/>
      <c r="AR51" s="728"/>
      <c r="AS51" s="727">
        <v>496000</v>
      </c>
      <c r="AT51" s="727"/>
      <c r="AU51" s="727"/>
      <c r="AV51" s="727"/>
      <c r="AW51" s="727"/>
      <c r="AX51" s="728">
        <v>0.6</v>
      </c>
      <c r="AY51" s="728"/>
      <c r="AZ51" s="728"/>
      <c r="BA51" s="728"/>
      <c r="BB51" s="730">
        <v>515000</v>
      </c>
      <c r="BC51" s="730"/>
      <c r="BD51" s="730"/>
      <c r="BE51" s="730"/>
      <c r="BF51" s="730"/>
      <c r="BG51" s="731">
        <v>3.8</v>
      </c>
      <c r="BH51" s="731"/>
      <c r="BI51" s="731"/>
      <c r="BJ51" s="731"/>
    </row>
    <row r="52" spans="1:62" s="6" customFormat="1">
      <c r="A52"/>
      <c r="B52"/>
      <c r="C52" s="640" t="s">
        <v>348</v>
      </c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85"/>
      <c r="Q52" s="725">
        <v>430000</v>
      </c>
      <c r="R52" s="726"/>
      <c r="S52" s="727"/>
      <c r="T52" s="727"/>
      <c r="U52" s="727"/>
      <c r="V52" s="727"/>
      <c r="W52" s="728">
        <v>-5.7</v>
      </c>
      <c r="X52" s="728"/>
      <c r="Y52" s="728"/>
      <c r="Z52" s="728"/>
      <c r="AA52" s="727">
        <v>426000</v>
      </c>
      <c r="AB52" s="727"/>
      <c r="AC52" s="727"/>
      <c r="AD52" s="727"/>
      <c r="AE52" s="727"/>
      <c r="AF52" s="728">
        <v>-0.9</v>
      </c>
      <c r="AG52" s="728"/>
      <c r="AH52" s="728"/>
      <c r="AI52" s="728"/>
      <c r="AJ52" s="727">
        <v>423000</v>
      </c>
      <c r="AK52" s="727"/>
      <c r="AL52" s="727"/>
      <c r="AM52" s="727"/>
      <c r="AN52" s="727"/>
      <c r="AO52" s="728">
        <v>-0.7</v>
      </c>
      <c r="AP52" s="728"/>
      <c r="AQ52" s="728"/>
      <c r="AR52" s="728"/>
      <c r="AS52" s="727">
        <v>422000</v>
      </c>
      <c r="AT52" s="727"/>
      <c r="AU52" s="727"/>
      <c r="AV52" s="727"/>
      <c r="AW52" s="727"/>
      <c r="AX52" s="728">
        <v>-0.2</v>
      </c>
      <c r="AY52" s="728"/>
      <c r="AZ52" s="728"/>
      <c r="BA52" s="728"/>
      <c r="BB52" s="730">
        <v>430000</v>
      </c>
      <c r="BC52" s="730"/>
      <c r="BD52" s="730"/>
      <c r="BE52" s="730"/>
      <c r="BF52" s="730"/>
      <c r="BG52" s="731">
        <v>1.9</v>
      </c>
      <c r="BH52" s="731"/>
      <c r="BI52" s="731"/>
      <c r="BJ52" s="731"/>
    </row>
    <row r="53" spans="1:62" s="6" customFormat="1">
      <c r="A53"/>
      <c r="B53"/>
      <c r="C53" s="640" t="s">
        <v>347</v>
      </c>
      <c r="D53" s="640"/>
      <c r="E53" s="640"/>
      <c r="F53" s="640"/>
      <c r="G53" s="640"/>
      <c r="H53" s="640"/>
      <c r="I53" s="640"/>
      <c r="J53" s="640"/>
      <c r="K53" s="640"/>
      <c r="L53" s="640"/>
      <c r="M53" s="640"/>
      <c r="N53" s="640"/>
      <c r="O53" s="640"/>
      <c r="P53" s="85"/>
      <c r="Q53" s="725">
        <v>444000</v>
      </c>
      <c r="R53" s="726"/>
      <c r="S53" s="727"/>
      <c r="T53" s="727"/>
      <c r="U53" s="727"/>
      <c r="V53" s="727"/>
      <c r="W53" s="728">
        <v>-5.9</v>
      </c>
      <c r="X53" s="728"/>
      <c r="Y53" s="728"/>
      <c r="Z53" s="728"/>
      <c r="AA53" s="727">
        <v>440000</v>
      </c>
      <c r="AB53" s="727"/>
      <c r="AC53" s="727"/>
      <c r="AD53" s="727"/>
      <c r="AE53" s="727"/>
      <c r="AF53" s="728">
        <v>-0.9</v>
      </c>
      <c r="AG53" s="728"/>
      <c r="AH53" s="728"/>
      <c r="AI53" s="728"/>
      <c r="AJ53" s="727">
        <v>435000</v>
      </c>
      <c r="AK53" s="727"/>
      <c r="AL53" s="727"/>
      <c r="AM53" s="727"/>
      <c r="AN53" s="727"/>
      <c r="AO53" s="728">
        <v>-1.1000000000000001</v>
      </c>
      <c r="AP53" s="728"/>
      <c r="AQ53" s="728"/>
      <c r="AR53" s="728"/>
      <c r="AS53" s="727">
        <v>433000</v>
      </c>
      <c r="AT53" s="727"/>
      <c r="AU53" s="727"/>
      <c r="AV53" s="727"/>
      <c r="AW53" s="727"/>
      <c r="AX53" s="728">
        <v>-0.5</v>
      </c>
      <c r="AY53" s="728"/>
      <c r="AZ53" s="728"/>
      <c r="BA53" s="728"/>
      <c r="BB53" s="730">
        <v>435000</v>
      </c>
      <c r="BC53" s="730"/>
      <c r="BD53" s="730"/>
      <c r="BE53" s="730"/>
      <c r="BF53" s="730"/>
      <c r="BG53" s="731">
        <v>0.5</v>
      </c>
      <c r="BH53" s="731"/>
      <c r="BI53" s="731"/>
      <c r="BJ53" s="731"/>
    </row>
    <row r="54" spans="1:62" s="6" customFormat="1">
      <c r="A54"/>
      <c r="B54"/>
      <c r="C54" s="640" t="s">
        <v>346</v>
      </c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85"/>
      <c r="Q54" s="725">
        <v>494000</v>
      </c>
      <c r="R54" s="726"/>
      <c r="S54" s="727"/>
      <c r="T54" s="727"/>
      <c r="U54" s="727"/>
      <c r="V54" s="727"/>
      <c r="W54" s="728">
        <v>-5</v>
      </c>
      <c r="X54" s="728"/>
      <c r="Y54" s="728"/>
      <c r="Z54" s="728"/>
      <c r="AA54" s="727">
        <v>491000</v>
      </c>
      <c r="AB54" s="727"/>
      <c r="AC54" s="727"/>
      <c r="AD54" s="727"/>
      <c r="AE54" s="727"/>
      <c r="AF54" s="728">
        <v>-0.6</v>
      </c>
      <c r="AG54" s="728"/>
      <c r="AH54" s="728"/>
      <c r="AI54" s="728"/>
      <c r="AJ54" s="727">
        <v>487000</v>
      </c>
      <c r="AK54" s="727"/>
      <c r="AL54" s="727"/>
      <c r="AM54" s="727"/>
      <c r="AN54" s="727"/>
      <c r="AO54" s="728">
        <v>-0.8</v>
      </c>
      <c r="AP54" s="728"/>
      <c r="AQ54" s="728"/>
      <c r="AR54" s="728"/>
      <c r="AS54" s="727">
        <v>486000</v>
      </c>
      <c r="AT54" s="727"/>
      <c r="AU54" s="727"/>
      <c r="AV54" s="727"/>
      <c r="AW54" s="727"/>
      <c r="AX54" s="728">
        <v>-0.2</v>
      </c>
      <c r="AY54" s="728"/>
      <c r="AZ54" s="728"/>
      <c r="BA54" s="728"/>
      <c r="BB54" s="730">
        <v>496000</v>
      </c>
      <c r="BC54" s="730"/>
      <c r="BD54" s="730"/>
      <c r="BE54" s="730"/>
      <c r="BF54" s="730"/>
      <c r="BG54" s="731">
        <v>2.1</v>
      </c>
      <c r="BH54" s="731"/>
      <c r="BI54" s="731"/>
      <c r="BJ54" s="731"/>
    </row>
    <row r="55" spans="1:62" s="6" customFormat="1" ht="10.5" customHeight="1">
      <c r="A55"/>
      <c r="B55"/>
      <c r="C55" s="219"/>
      <c r="D55"/>
      <c r="E55"/>
      <c r="F55"/>
      <c r="G55"/>
      <c r="H55"/>
      <c r="I55"/>
      <c r="J55"/>
      <c r="K55"/>
      <c r="L55"/>
      <c r="M55"/>
      <c r="N55"/>
      <c r="O55"/>
      <c r="P55" s="85"/>
      <c r="Q55"/>
      <c r="R55"/>
      <c r="S55"/>
      <c r="T55"/>
      <c r="U55"/>
      <c r="V55"/>
      <c r="W55"/>
      <c r="X55" s="218"/>
      <c r="Y55" s="218"/>
      <c r="Z55"/>
      <c r="AA55"/>
      <c r="AB55"/>
      <c r="AC55"/>
      <c r="AD55"/>
      <c r="AE55"/>
      <c r="AF55" s="218"/>
      <c r="AG55" s="218"/>
      <c r="AH55"/>
      <c r="AI55"/>
      <c r="AJ55"/>
      <c r="AK55"/>
      <c r="AL55"/>
      <c r="AM55"/>
      <c r="AN55" s="218"/>
      <c r="AO55" s="218"/>
      <c r="AP55"/>
      <c r="AQ55"/>
      <c r="AR55"/>
      <c r="AS55"/>
      <c r="AT55"/>
      <c r="AU55"/>
      <c r="AV55" s="218"/>
      <c r="AW55" s="218"/>
      <c r="AX55"/>
      <c r="AY55"/>
      <c r="AZ55"/>
      <c r="BA55"/>
      <c r="BB55" s="305"/>
      <c r="BC55" s="305"/>
      <c r="BD55" s="303"/>
      <c r="BE55" s="303"/>
      <c r="BF55" s="303"/>
      <c r="BG55" s="303"/>
      <c r="BH55" s="303"/>
      <c r="BI55" s="303"/>
      <c r="BJ55" s="305"/>
    </row>
    <row r="56" spans="1:62" s="6" customFormat="1">
      <c r="A56"/>
      <c r="B56"/>
      <c r="C56" s="640" t="s">
        <v>345</v>
      </c>
      <c r="D56" s="640"/>
      <c r="E56" s="640"/>
      <c r="F56" s="640"/>
      <c r="G56" s="640"/>
      <c r="H56" s="640"/>
      <c r="I56" s="640"/>
      <c r="J56" s="640"/>
      <c r="K56" s="640"/>
      <c r="L56" s="640"/>
      <c r="M56" s="640"/>
      <c r="N56" s="640"/>
      <c r="O56" s="640"/>
      <c r="P56" s="85"/>
      <c r="Q56" s="725">
        <v>656000</v>
      </c>
      <c r="R56" s="726"/>
      <c r="S56" s="727"/>
      <c r="T56" s="727"/>
      <c r="U56" s="727"/>
      <c r="V56" s="727"/>
      <c r="W56" s="728">
        <v>-4.9000000000000004</v>
      </c>
      <c r="X56" s="728"/>
      <c r="Y56" s="728"/>
      <c r="Z56" s="728"/>
      <c r="AA56" s="727">
        <v>654000</v>
      </c>
      <c r="AB56" s="727"/>
      <c r="AC56" s="727"/>
      <c r="AD56" s="727"/>
      <c r="AE56" s="727"/>
      <c r="AF56" s="728">
        <v>-0.3</v>
      </c>
      <c r="AG56" s="728"/>
      <c r="AH56" s="728"/>
      <c r="AI56" s="728"/>
      <c r="AJ56" s="727">
        <v>649000</v>
      </c>
      <c r="AK56" s="727"/>
      <c r="AL56" s="727"/>
      <c r="AM56" s="727"/>
      <c r="AN56" s="727"/>
      <c r="AO56" s="728">
        <v>-0.8</v>
      </c>
      <c r="AP56" s="728"/>
      <c r="AQ56" s="728"/>
      <c r="AR56" s="728"/>
      <c r="AS56" s="727">
        <v>648000</v>
      </c>
      <c r="AT56" s="727"/>
      <c r="AU56" s="727"/>
      <c r="AV56" s="727"/>
      <c r="AW56" s="727"/>
      <c r="AX56" s="728">
        <v>-0.2</v>
      </c>
      <c r="AY56" s="728"/>
      <c r="AZ56" s="728"/>
      <c r="BA56" s="728"/>
      <c r="BB56" s="730">
        <v>660000</v>
      </c>
      <c r="BC56" s="730"/>
      <c r="BD56" s="730"/>
      <c r="BE56" s="730"/>
      <c r="BF56" s="730"/>
      <c r="BG56" s="731">
        <v>1.9</v>
      </c>
      <c r="BH56" s="731"/>
      <c r="BI56" s="731"/>
      <c r="BJ56" s="731"/>
    </row>
    <row r="57" spans="1:62" s="6" customFormat="1">
      <c r="A57"/>
      <c r="B57"/>
      <c r="C57" s="640" t="s">
        <v>344</v>
      </c>
      <c r="D57" s="640"/>
      <c r="E57" s="640"/>
      <c r="F57" s="640"/>
      <c r="G57" s="640"/>
      <c r="H57" s="640"/>
      <c r="I57" s="640"/>
      <c r="J57" s="640"/>
      <c r="K57" s="640"/>
      <c r="L57" s="640"/>
      <c r="M57" s="640"/>
      <c r="N57" s="640"/>
      <c r="O57" s="640"/>
      <c r="P57" s="85"/>
      <c r="Q57" s="725">
        <v>445000</v>
      </c>
      <c r="R57" s="726"/>
      <c r="S57" s="727"/>
      <c r="T57" s="727"/>
      <c r="U57" s="727"/>
      <c r="V57" s="727"/>
      <c r="W57" s="728">
        <v>-4.9000000000000004</v>
      </c>
      <c r="X57" s="728"/>
      <c r="Y57" s="728"/>
      <c r="Z57" s="728"/>
      <c r="AA57" s="727">
        <v>440000</v>
      </c>
      <c r="AB57" s="727"/>
      <c r="AC57" s="727"/>
      <c r="AD57" s="727"/>
      <c r="AE57" s="727"/>
      <c r="AF57" s="728">
        <v>-1.1000000000000001</v>
      </c>
      <c r="AG57" s="728"/>
      <c r="AH57" s="728"/>
      <c r="AI57" s="728"/>
      <c r="AJ57" s="727">
        <v>437000</v>
      </c>
      <c r="AK57" s="727"/>
      <c r="AL57" s="727"/>
      <c r="AM57" s="727"/>
      <c r="AN57" s="727"/>
      <c r="AO57" s="728">
        <v>-0.7</v>
      </c>
      <c r="AP57" s="728"/>
      <c r="AQ57" s="728"/>
      <c r="AR57" s="728"/>
      <c r="AS57" s="727">
        <v>437000</v>
      </c>
      <c r="AT57" s="727"/>
      <c r="AU57" s="727"/>
      <c r="AV57" s="727"/>
      <c r="AW57" s="727"/>
      <c r="AX57" s="728">
        <v>0</v>
      </c>
      <c r="AY57" s="728"/>
      <c r="AZ57" s="728"/>
      <c r="BA57" s="728"/>
      <c r="BB57" s="730">
        <v>446000</v>
      </c>
      <c r="BC57" s="730"/>
      <c r="BD57" s="730"/>
      <c r="BE57" s="730"/>
      <c r="BF57" s="730"/>
      <c r="BG57" s="731">
        <v>2.1</v>
      </c>
      <c r="BH57" s="731"/>
      <c r="BI57" s="731"/>
      <c r="BJ57" s="731"/>
    </row>
    <row r="58" spans="1:62" s="6" customFormat="1">
      <c r="A58"/>
      <c r="B58"/>
      <c r="C58" s="640" t="s">
        <v>343</v>
      </c>
      <c r="D58" s="640"/>
      <c r="E58" s="640"/>
      <c r="F58" s="640"/>
      <c r="G58" s="640"/>
      <c r="H58" s="640"/>
      <c r="I58" s="640"/>
      <c r="J58" s="640"/>
      <c r="K58" s="640"/>
      <c r="L58" s="640"/>
      <c r="M58" s="640"/>
      <c r="N58" s="640"/>
      <c r="O58" s="640"/>
      <c r="P58" s="85"/>
      <c r="Q58" s="725">
        <v>492000</v>
      </c>
      <c r="R58" s="726"/>
      <c r="S58" s="727"/>
      <c r="T58" s="727"/>
      <c r="U58" s="727"/>
      <c r="V58" s="727"/>
      <c r="W58" s="728">
        <v>-4.7</v>
      </c>
      <c r="X58" s="728"/>
      <c r="Y58" s="728"/>
      <c r="Z58" s="728"/>
      <c r="AA58" s="727">
        <v>490000</v>
      </c>
      <c r="AB58" s="727"/>
      <c r="AC58" s="727"/>
      <c r="AD58" s="727"/>
      <c r="AE58" s="727"/>
      <c r="AF58" s="728">
        <v>-0.4</v>
      </c>
      <c r="AG58" s="728"/>
      <c r="AH58" s="728"/>
      <c r="AI58" s="728"/>
      <c r="AJ58" s="727">
        <v>485000</v>
      </c>
      <c r="AK58" s="727"/>
      <c r="AL58" s="727"/>
      <c r="AM58" s="727"/>
      <c r="AN58" s="727"/>
      <c r="AO58" s="728">
        <v>-1</v>
      </c>
      <c r="AP58" s="728"/>
      <c r="AQ58" s="728"/>
      <c r="AR58" s="728"/>
      <c r="AS58" s="727">
        <v>485000</v>
      </c>
      <c r="AT58" s="727"/>
      <c r="AU58" s="727"/>
      <c r="AV58" s="727"/>
      <c r="AW58" s="727"/>
      <c r="AX58" s="728">
        <v>0</v>
      </c>
      <c r="AY58" s="728"/>
      <c r="AZ58" s="728"/>
      <c r="BA58" s="728"/>
      <c r="BB58" s="730">
        <v>495000</v>
      </c>
      <c r="BC58" s="730"/>
      <c r="BD58" s="730"/>
      <c r="BE58" s="730"/>
      <c r="BF58" s="730"/>
      <c r="BG58" s="731">
        <v>2.1</v>
      </c>
      <c r="BH58" s="731"/>
      <c r="BI58" s="731"/>
      <c r="BJ58" s="731"/>
    </row>
    <row r="59" spans="1:62" s="6" customFormat="1">
      <c r="A59"/>
      <c r="B59"/>
      <c r="C59" s="742" t="s">
        <v>342</v>
      </c>
      <c r="D59" s="742"/>
      <c r="E59" s="742"/>
      <c r="F59" s="742"/>
      <c r="G59" s="742"/>
      <c r="H59" s="742"/>
      <c r="I59" s="742"/>
      <c r="J59" s="742"/>
      <c r="K59" s="742"/>
      <c r="L59" s="742"/>
      <c r="M59" s="742"/>
      <c r="N59" s="742"/>
      <c r="O59" s="742"/>
      <c r="P59" s="85"/>
      <c r="Q59" s="725">
        <v>438000</v>
      </c>
      <c r="R59" s="726"/>
      <c r="S59" s="727"/>
      <c r="T59" s="727"/>
      <c r="U59" s="727"/>
      <c r="V59" s="727"/>
      <c r="W59" s="728">
        <v>-4.8</v>
      </c>
      <c r="X59" s="728"/>
      <c r="Y59" s="728"/>
      <c r="Z59" s="728"/>
      <c r="AA59" s="727">
        <v>435000</v>
      </c>
      <c r="AB59" s="727"/>
      <c r="AC59" s="727"/>
      <c r="AD59" s="727"/>
      <c r="AE59" s="727"/>
      <c r="AF59" s="728">
        <v>-0.7</v>
      </c>
      <c r="AG59" s="728"/>
      <c r="AH59" s="728"/>
      <c r="AI59" s="728"/>
      <c r="AJ59" s="727">
        <v>431000</v>
      </c>
      <c r="AK59" s="727"/>
      <c r="AL59" s="727"/>
      <c r="AM59" s="727"/>
      <c r="AN59" s="727"/>
      <c r="AO59" s="728">
        <v>-0.9</v>
      </c>
      <c r="AP59" s="728"/>
      <c r="AQ59" s="728"/>
      <c r="AR59" s="728"/>
      <c r="AS59" s="727">
        <v>429000</v>
      </c>
      <c r="AT59" s="727"/>
      <c r="AU59" s="727"/>
      <c r="AV59" s="727"/>
      <c r="AW59" s="727"/>
      <c r="AX59" s="728">
        <v>-0.5</v>
      </c>
      <c r="AY59" s="728"/>
      <c r="AZ59" s="728"/>
      <c r="BA59" s="728"/>
      <c r="BB59" s="730">
        <v>436000</v>
      </c>
      <c r="BC59" s="730"/>
      <c r="BD59" s="730"/>
      <c r="BE59" s="730"/>
      <c r="BF59" s="730"/>
      <c r="BG59" s="731">
        <v>1.6</v>
      </c>
      <c r="BH59" s="731"/>
      <c r="BI59" s="731"/>
      <c r="BJ59" s="731"/>
    </row>
    <row r="60" spans="1:62" s="6" customFormat="1">
      <c r="A60"/>
      <c r="B60"/>
      <c r="C60" s="742" t="s">
        <v>341</v>
      </c>
      <c r="D60" s="742"/>
      <c r="E60" s="742"/>
      <c r="F60" s="742"/>
      <c r="G60" s="742"/>
      <c r="H60" s="742"/>
      <c r="I60" s="742"/>
      <c r="J60" s="742"/>
      <c r="K60" s="742"/>
      <c r="L60" s="742"/>
      <c r="M60" s="742"/>
      <c r="N60" s="742"/>
      <c r="O60" s="742"/>
      <c r="P60" s="85"/>
      <c r="Q60" s="725">
        <v>693000</v>
      </c>
      <c r="R60" s="726"/>
      <c r="S60" s="727"/>
      <c r="T60" s="727"/>
      <c r="U60" s="727"/>
      <c r="V60" s="727"/>
      <c r="W60" s="728">
        <v>-5.0999999999999996</v>
      </c>
      <c r="X60" s="728"/>
      <c r="Y60" s="728"/>
      <c r="Z60" s="728"/>
      <c r="AA60" s="727">
        <v>687000</v>
      </c>
      <c r="AB60" s="727"/>
      <c r="AC60" s="727"/>
      <c r="AD60" s="727"/>
      <c r="AE60" s="727"/>
      <c r="AF60" s="728">
        <v>-0.9</v>
      </c>
      <c r="AG60" s="728"/>
      <c r="AH60" s="728"/>
      <c r="AI60" s="728"/>
      <c r="AJ60" s="727">
        <v>682000</v>
      </c>
      <c r="AK60" s="727"/>
      <c r="AL60" s="727"/>
      <c r="AM60" s="727"/>
      <c r="AN60" s="727"/>
      <c r="AO60" s="728">
        <v>-0.7</v>
      </c>
      <c r="AP60" s="728"/>
      <c r="AQ60" s="728"/>
      <c r="AR60" s="728"/>
      <c r="AS60" s="727">
        <v>682000</v>
      </c>
      <c r="AT60" s="727"/>
      <c r="AU60" s="727"/>
      <c r="AV60" s="727"/>
      <c r="AW60" s="727"/>
      <c r="AX60" s="728">
        <v>0</v>
      </c>
      <c r="AY60" s="728"/>
      <c r="AZ60" s="728"/>
      <c r="BA60" s="728"/>
      <c r="BB60" s="730">
        <v>700000</v>
      </c>
      <c r="BC60" s="730"/>
      <c r="BD60" s="730"/>
      <c r="BE60" s="730"/>
      <c r="BF60" s="730"/>
      <c r="BG60" s="731">
        <v>2.6</v>
      </c>
      <c r="BH60" s="731"/>
      <c r="BI60" s="731"/>
      <c r="BJ60" s="731"/>
    </row>
    <row r="61" spans="1:62" s="6" customFormat="1" ht="10.5" customHeight="1">
      <c r="A61"/>
      <c r="B61"/>
      <c r="C61" s="219"/>
      <c r="D61"/>
      <c r="E61"/>
      <c r="F61"/>
      <c r="G61"/>
      <c r="H61"/>
      <c r="I61"/>
      <c r="J61"/>
      <c r="K61"/>
      <c r="L61"/>
      <c r="M61"/>
      <c r="N61"/>
      <c r="O61"/>
      <c r="P61" s="85"/>
      <c r="Q61"/>
      <c r="R61"/>
      <c r="S61"/>
      <c r="T61"/>
      <c r="U61"/>
      <c r="V61"/>
      <c r="W61"/>
      <c r="X61" s="218"/>
      <c r="Y61" s="218"/>
      <c r="Z61"/>
      <c r="AA61"/>
      <c r="AB61"/>
      <c r="AC61"/>
      <c r="AD61"/>
      <c r="AE61"/>
      <c r="AF61" s="218"/>
      <c r="AG61" s="218"/>
      <c r="AH61"/>
      <c r="AI61"/>
      <c r="AJ61"/>
      <c r="AK61"/>
      <c r="AL61"/>
      <c r="AM61"/>
      <c r="AN61" s="218"/>
      <c r="AO61" s="218"/>
      <c r="AP61"/>
      <c r="AQ61"/>
      <c r="AR61"/>
      <c r="AS61"/>
      <c r="AT61"/>
      <c r="AU61"/>
      <c r="AV61" s="218"/>
      <c r="AW61" s="218"/>
      <c r="AX61"/>
      <c r="AY61"/>
      <c r="AZ61"/>
      <c r="BA61"/>
      <c r="BB61" s="305"/>
      <c r="BC61" s="305"/>
      <c r="BD61" s="303"/>
      <c r="BE61" s="303"/>
      <c r="BF61" s="303"/>
      <c r="BG61" s="303"/>
      <c r="BH61" s="303"/>
      <c r="BI61" s="303"/>
      <c r="BJ61" s="305"/>
    </row>
    <row r="62" spans="1:62" s="6" customFormat="1">
      <c r="A62"/>
      <c r="B62"/>
      <c r="C62" s="742" t="s">
        <v>340</v>
      </c>
      <c r="D62" s="742"/>
      <c r="E62" s="742"/>
      <c r="F62" s="742"/>
      <c r="G62" s="742"/>
      <c r="H62" s="742"/>
      <c r="I62" s="742"/>
      <c r="J62" s="742"/>
      <c r="K62" s="742"/>
      <c r="L62" s="742"/>
      <c r="M62" s="742"/>
      <c r="N62" s="742"/>
      <c r="O62" s="742"/>
      <c r="P62" s="85"/>
      <c r="Q62" s="725">
        <v>464000</v>
      </c>
      <c r="R62" s="726"/>
      <c r="S62" s="727"/>
      <c r="T62" s="727"/>
      <c r="U62" s="727"/>
      <c r="V62" s="727"/>
      <c r="W62" s="728">
        <v>-6.3</v>
      </c>
      <c r="X62" s="728"/>
      <c r="Y62" s="728"/>
      <c r="Z62" s="728"/>
      <c r="AA62" s="727">
        <v>460000</v>
      </c>
      <c r="AB62" s="727"/>
      <c r="AC62" s="727"/>
      <c r="AD62" s="727"/>
      <c r="AE62" s="727"/>
      <c r="AF62" s="728">
        <v>-0.9</v>
      </c>
      <c r="AG62" s="728"/>
      <c r="AH62" s="728"/>
      <c r="AI62" s="728"/>
      <c r="AJ62" s="727">
        <v>455000</v>
      </c>
      <c r="AK62" s="727"/>
      <c r="AL62" s="727"/>
      <c r="AM62" s="727"/>
      <c r="AN62" s="727"/>
      <c r="AO62" s="728">
        <v>-1.1000000000000001</v>
      </c>
      <c r="AP62" s="728"/>
      <c r="AQ62" s="728"/>
      <c r="AR62" s="728"/>
      <c r="AS62" s="727">
        <v>453000</v>
      </c>
      <c r="AT62" s="727"/>
      <c r="AU62" s="727"/>
      <c r="AV62" s="727"/>
      <c r="AW62" s="727"/>
      <c r="AX62" s="728">
        <v>-0.4</v>
      </c>
      <c r="AY62" s="728"/>
      <c r="AZ62" s="728"/>
      <c r="BA62" s="728"/>
      <c r="BB62" s="730">
        <v>460000</v>
      </c>
      <c r="BC62" s="730"/>
      <c r="BD62" s="730"/>
      <c r="BE62" s="730"/>
      <c r="BF62" s="730"/>
      <c r="BG62" s="731">
        <v>1.5</v>
      </c>
      <c r="BH62" s="731"/>
      <c r="BI62" s="731"/>
      <c r="BJ62" s="731"/>
    </row>
    <row r="63" spans="1:62" s="6" customFormat="1">
      <c r="A63"/>
      <c r="B63"/>
      <c r="C63" s="742" t="s">
        <v>339</v>
      </c>
      <c r="D63" s="742"/>
      <c r="E63" s="742"/>
      <c r="F63" s="742"/>
      <c r="G63" s="742"/>
      <c r="H63" s="742"/>
      <c r="I63" s="742"/>
      <c r="J63" s="742"/>
      <c r="K63" s="742"/>
      <c r="L63" s="742"/>
      <c r="M63" s="742"/>
      <c r="N63" s="742"/>
      <c r="O63" s="742"/>
      <c r="P63" s="85"/>
      <c r="Q63" s="725">
        <v>638000</v>
      </c>
      <c r="R63" s="726"/>
      <c r="S63" s="727"/>
      <c r="T63" s="727"/>
      <c r="U63" s="727"/>
      <c r="V63" s="727"/>
      <c r="W63" s="728">
        <v>-5.9</v>
      </c>
      <c r="X63" s="728"/>
      <c r="Y63" s="728"/>
      <c r="Z63" s="728"/>
      <c r="AA63" s="727">
        <v>633000</v>
      </c>
      <c r="AB63" s="727"/>
      <c r="AC63" s="727"/>
      <c r="AD63" s="727"/>
      <c r="AE63" s="727"/>
      <c r="AF63" s="728">
        <v>-0.8</v>
      </c>
      <c r="AG63" s="728"/>
      <c r="AH63" s="728"/>
      <c r="AI63" s="728"/>
      <c r="AJ63" s="727">
        <v>629000</v>
      </c>
      <c r="AK63" s="727"/>
      <c r="AL63" s="727"/>
      <c r="AM63" s="727"/>
      <c r="AN63" s="727"/>
      <c r="AO63" s="728">
        <v>-0.6</v>
      </c>
      <c r="AP63" s="728"/>
      <c r="AQ63" s="728"/>
      <c r="AR63" s="728"/>
      <c r="AS63" s="727">
        <v>629000</v>
      </c>
      <c r="AT63" s="727"/>
      <c r="AU63" s="727"/>
      <c r="AV63" s="727"/>
      <c r="AW63" s="727"/>
      <c r="AX63" s="728">
        <v>0</v>
      </c>
      <c r="AY63" s="728"/>
      <c r="AZ63" s="728"/>
      <c r="BA63" s="728"/>
      <c r="BB63" s="730">
        <v>645000</v>
      </c>
      <c r="BC63" s="730"/>
      <c r="BD63" s="730"/>
      <c r="BE63" s="730"/>
      <c r="BF63" s="730"/>
      <c r="BG63" s="731">
        <v>2.5</v>
      </c>
      <c r="BH63" s="731"/>
      <c r="BI63" s="731"/>
      <c r="BJ63" s="731"/>
    </row>
    <row r="64" spans="1:62" s="6" customFormat="1" ht="10.5" customHeight="1">
      <c r="A6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9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1:68" s="6" customFormat="1">
      <c r="A65"/>
      <c r="B65"/>
      <c r="C65" s="645" t="s">
        <v>19</v>
      </c>
      <c r="D65" s="645"/>
      <c r="E65" s="164" t="s">
        <v>333</v>
      </c>
      <c r="F65" s="646">
        <v>-1</v>
      </c>
      <c r="G65" s="646"/>
      <c r="H65" s="4" t="s">
        <v>338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68" s="6" customFormat="1">
      <c r="A66"/>
      <c r="B66"/>
      <c r="C66" s="186"/>
      <c r="D66" s="186"/>
      <c r="E66" s="164"/>
      <c r="F66" s="163"/>
      <c r="G66" s="163"/>
      <c r="H66" s="4" t="s">
        <v>337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8" s="6" customFormat="1">
      <c r="A67"/>
      <c r="B67"/>
      <c r="C67" s="170"/>
      <c r="D67" s="170"/>
      <c r="E67" s="164"/>
      <c r="F67" s="646">
        <v>-2</v>
      </c>
      <c r="G67" s="646"/>
      <c r="H67" s="4" t="s">
        <v>336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1:68" s="6" customFormat="1">
      <c r="A68"/>
      <c r="B68"/>
      <c r="C68"/>
      <c r="D68"/>
      <c r="E68"/>
      <c r="F68" s="647">
        <v>-3</v>
      </c>
      <c r="G68" s="647"/>
      <c r="H68" s="4" t="s">
        <v>335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1:68" s="6" customFormat="1">
      <c r="A69"/>
      <c r="B69"/>
      <c r="C69"/>
      <c r="D69"/>
      <c r="E69"/>
      <c r="F69" s="647">
        <v>-4</v>
      </c>
      <c r="G69" s="647"/>
      <c r="H69" s="4" t="s">
        <v>334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M69" s="475">
        <v>0</v>
      </c>
      <c r="BN69" s="475"/>
      <c r="BO69" s="475"/>
      <c r="BP69" s="475"/>
    </row>
    <row r="70" spans="1:68" s="6" customFormat="1">
      <c r="A70"/>
      <c r="B70"/>
      <c r="C70"/>
      <c r="D70"/>
      <c r="E70"/>
      <c r="F70" s="647">
        <v>-5</v>
      </c>
      <c r="G70" s="647"/>
      <c r="H70" s="4" t="s">
        <v>692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1:68" s="6" customFormat="1">
      <c r="A71"/>
      <c r="B71" s="651" t="s">
        <v>1</v>
      </c>
      <c r="C71" s="651"/>
      <c r="D71" s="651"/>
      <c r="E71" s="164" t="s">
        <v>333</v>
      </c>
      <c r="F71" s="4" t="s">
        <v>332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</sheetData>
  <mergeCells count="491">
    <mergeCell ref="Q63:V63"/>
    <mergeCell ref="W63:Z63"/>
    <mergeCell ref="AA63:AE63"/>
    <mergeCell ref="AF63:AI63"/>
    <mergeCell ref="AS63:AW63"/>
    <mergeCell ref="AX63:BA63"/>
    <mergeCell ref="BB63:BF63"/>
    <mergeCell ref="BG63:BJ63"/>
    <mergeCell ref="AS62:AW62"/>
    <mergeCell ref="AX62:BA62"/>
    <mergeCell ref="BB62:BF62"/>
    <mergeCell ref="BG62:BJ62"/>
    <mergeCell ref="B71:D71"/>
    <mergeCell ref="AZ1:BK2"/>
    <mergeCell ref="C65:D65"/>
    <mergeCell ref="F65:G65"/>
    <mergeCell ref="F67:G67"/>
    <mergeCell ref="F68:G68"/>
    <mergeCell ref="F69:G69"/>
    <mergeCell ref="F70:G70"/>
    <mergeCell ref="AJ63:AN63"/>
    <mergeCell ref="AO63:AR63"/>
    <mergeCell ref="C60:O60"/>
    <mergeCell ref="Q60:V60"/>
    <mergeCell ref="W60:Z60"/>
    <mergeCell ref="AA60:AE60"/>
    <mergeCell ref="AF60:AI60"/>
    <mergeCell ref="C59:O59"/>
    <mergeCell ref="Q59:V59"/>
    <mergeCell ref="AJ62:AN62"/>
    <mergeCell ref="AJ60:AN60"/>
    <mergeCell ref="C63:O63"/>
    <mergeCell ref="AS60:AW60"/>
    <mergeCell ref="AX60:BA60"/>
    <mergeCell ref="BB60:BF60"/>
    <mergeCell ref="BG60:BJ60"/>
    <mergeCell ref="AS59:AW59"/>
    <mergeCell ref="AX59:BA59"/>
    <mergeCell ref="BB59:BF59"/>
    <mergeCell ref="BG59:BJ59"/>
    <mergeCell ref="C62:O62"/>
    <mergeCell ref="Q62:V62"/>
    <mergeCell ref="W62:Z62"/>
    <mergeCell ref="AA62:AE62"/>
    <mergeCell ref="AF62:AI62"/>
    <mergeCell ref="W59:Z59"/>
    <mergeCell ref="AA59:AE59"/>
    <mergeCell ref="AF59:AI59"/>
    <mergeCell ref="AO60:AR60"/>
    <mergeCell ref="AO62:AR62"/>
    <mergeCell ref="BG58:BJ58"/>
    <mergeCell ref="AO57:AR57"/>
    <mergeCell ref="AS57:AW57"/>
    <mergeCell ref="AX57:BA57"/>
    <mergeCell ref="BB57:BF57"/>
    <mergeCell ref="BG57:BJ57"/>
    <mergeCell ref="AJ59:AN59"/>
    <mergeCell ref="C58:O58"/>
    <mergeCell ref="Q58:V58"/>
    <mergeCell ref="W58:Z58"/>
    <mergeCell ref="AA58:AE58"/>
    <mergeCell ref="AF58:AI58"/>
    <mergeCell ref="C57:O57"/>
    <mergeCell ref="Q57:V57"/>
    <mergeCell ref="W57:Z57"/>
    <mergeCell ref="AA57:AE57"/>
    <mergeCell ref="AF57:AI57"/>
    <mergeCell ref="AJ57:AN57"/>
    <mergeCell ref="AJ58:AN58"/>
    <mergeCell ref="AO58:AR58"/>
    <mergeCell ref="AS58:AW58"/>
    <mergeCell ref="AX58:BA58"/>
    <mergeCell ref="BB58:BF58"/>
    <mergeCell ref="AO59:AR59"/>
    <mergeCell ref="AJ56:AN56"/>
    <mergeCell ref="AO56:AR56"/>
    <mergeCell ref="AS56:AW56"/>
    <mergeCell ref="AX56:BA56"/>
    <mergeCell ref="BB56:BF56"/>
    <mergeCell ref="BG56:BJ56"/>
    <mergeCell ref="AO54:AR54"/>
    <mergeCell ref="AS54:AW54"/>
    <mergeCell ref="AX54:BA54"/>
    <mergeCell ref="BB54:BF54"/>
    <mergeCell ref="BG54:BJ54"/>
    <mergeCell ref="AJ54:AN54"/>
    <mergeCell ref="C56:O56"/>
    <mergeCell ref="Q56:V56"/>
    <mergeCell ref="W56:Z56"/>
    <mergeCell ref="AA56:AE56"/>
    <mergeCell ref="AF56:AI56"/>
    <mergeCell ref="C54:O54"/>
    <mergeCell ref="Q54:V54"/>
    <mergeCell ref="W54:Z54"/>
    <mergeCell ref="AA54:AE54"/>
    <mergeCell ref="AF54:AI54"/>
    <mergeCell ref="AJ53:AN53"/>
    <mergeCell ref="AO53:AR53"/>
    <mergeCell ref="AS53:AW53"/>
    <mergeCell ref="AX53:BA53"/>
    <mergeCell ref="BB53:BF53"/>
    <mergeCell ref="BG53:BJ53"/>
    <mergeCell ref="AO52:AR52"/>
    <mergeCell ref="AS52:AW52"/>
    <mergeCell ref="AX52:BA52"/>
    <mergeCell ref="BB52:BF52"/>
    <mergeCell ref="BG52:BJ52"/>
    <mergeCell ref="AJ52:AN52"/>
    <mergeCell ref="C53:O53"/>
    <mergeCell ref="Q53:V53"/>
    <mergeCell ref="W53:Z53"/>
    <mergeCell ref="AA53:AE53"/>
    <mergeCell ref="AF53:AI53"/>
    <mergeCell ref="C52:O52"/>
    <mergeCell ref="Q52:V52"/>
    <mergeCell ref="W52:Z52"/>
    <mergeCell ref="AA52:AE52"/>
    <mergeCell ref="AF52:AI52"/>
    <mergeCell ref="AJ51:AN51"/>
    <mergeCell ref="AO51:AR51"/>
    <mergeCell ref="AS51:AW51"/>
    <mergeCell ref="AX51:BA51"/>
    <mergeCell ref="BB51:BF51"/>
    <mergeCell ref="BG51:BJ51"/>
    <mergeCell ref="AO50:AR50"/>
    <mergeCell ref="AS50:AW50"/>
    <mergeCell ref="AX50:BA50"/>
    <mergeCell ref="BB50:BF50"/>
    <mergeCell ref="BG50:BJ50"/>
    <mergeCell ref="AJ50:AN50"/>
    <mergeCell ref="C51:O51"/>
    <mergeCell ref="Q51:V51"/>
    <mergeCell ref="W51:Z51"/>
    <mergeCell ref="AA51:AE51"/>
    <mergeCell ref="AF51:AI51"/>
    <mergeCell ref="C50:O50"/>
    <mergeCell ref="Q50:V50"/>
    <mergeCell ref="W50:Z50"/>
    <mergeCell ref="AA50:AE50"/>
    <mergeCell ref="AF50:AI50"/>
    <mergeCell ref="AJ48:AN48"/>
    <mergeCell ref="AO48:AR48"/>
    <mergeCell ref="AS48:AW48"/>
    <mergeCell ref="AX48:BA48"/>
    <mergeCell ref="BB48:BF48"/>
    <mergeCell ref="BG48:BJ48"/>
    <mergeCell ref="AO47:AR47"/>
    <mergeCell ref="AS47:AW47"/>
    <mergeCell ref="AX47:BA47"/>
    <mergeCell ref="BB47:BF47"/>
    <mergeCell ref="BG47:BJ47"/>
    <mergeCell ref="AJ47:AN47"/>
    <mergeCell ref="C48:O48"/>
    <mergeCell ref="Q48:V48"/>
    <mergeCell ref="W48:Z48"/>
    <mergeCell ref="AA48:AE48"/>
    <mergeCell ref="AF48:AI48"/>
    <mergeCell ref="C47:O47"/>
    <mergeCell ref="Q47:V47"/>
    <mergeCell ref="W47:Z47"/>
    <mergeCell ref="AA47:AE47"/>
    <mergeCell ref="AF47:AI47"/>
    <mergeCell ref="AJ46:AN46"/>
    <mergeCell ref="AO46:AR46"/>
    <mergeCell ref="AS46:AW46"/>
    <mergeCell ref="AX46:BA46"/>
    <mergeCell ref="BB46:BF46"/>
    <mergeCell ref="BG46:BJ46"/>
    <mergeCell ref="AO45:AR45"/>
    <mergeCell ref="AS45:AW45"/>
    <mergeCell ref="AX45:BA45"/>
    <mergeCell ref="BB45:BF45"/>
    <mergeCell ref="BG45:BJ45"/>
    <mergeCell ref="AJ45:AN45"/>
    <mergeCell ref="C46:O46"/>
    <mergeCell ref="Q46:V46"/>
    <mergeCell ref="W46:Z46"/>
    <mergeCell ref="AA46:AE46"/>
    <mergeCell ref="AF46:AI46"/>
    <mergeCell ref="C45:O45"/>
    <mergeCell ref="Q45:V45"/>
    <mergeCell ref="W45:Z45"/>
    <mergeCell ref="AA45:AE45"/>
    <mergeCell ref="AF45:AI45"/>
    <mergeCell ref="AJ44:AN44"/>
    <mergeCell ref="AO44:AR44"/>
    <mergeCell ref="AS44:AW44"/>
    <mergeCell ref="AX44:BA44"/>
    <mergeCell ref="BB44:BF44"/>
    <mergeCell ref="BG44:BJ44"/>
    <mergeCell ref="AO42:AR42"/>
    <mergeCell ref="AS42:AW42"/>
    <mergeCell ref="AX42:BA42"/>
    <mergeCell ref="BB42:BF42"/>
    <mergeCell ref="BG42:BJ42"/>
    <mergeCell ref="AJ42:AN42"/>
    <mergeCell ref="C44:O44"/>
    <mergeCell ref="Q44:V44"/>
    <mergeCell ref="W44:Z44"/>
    <mergeCell ref="AA44:AE44"/>
    <mergeCell ref="AF44:AI44"/>
    <mergeCell ref="C42:I42"/>
    <mergeCell ref="J42:O42"/>
    <mergeCell ref="Q42:V42"/>
    <mergeCell ref="W42:Z42"/>
    <mergeCell ref="AA42:AE42"/>
    <mergeCell ref="AF42:AI42"/>
    <mergeCell ref="AJ41:AN41"/>
    <mergeCell ref="AO41:AR41"/>
    <mergeCell ref="AS41:AW41"/>
    <mergeCell ref="BB41:BF41"/>
    <mergeCell ref="BG41:BJ41"/>
    <mergeCell ref="AX41:BA41"/>
    <mergeCell ref="C41:I41"/>
    <mergeCell ref="J41:O41"/>
    <mergeCell ref="Q41:V41"/>
    <mergeCell ref="W41:Z41"/>
    <mergeCell ref="AA41:AE41"/>
    <mergeCell ref="AF41:AI41"/>
    <mergeCell ref="AJ40:AN40"/>
    <mergeCell ref="AO40:AR40"/>
    <mergeCell ref="AS40:AW40"/>
    <mergeCell ref="AX40:BA40"/>
    <mergeCell ref="BB40:BF40"/>
    <mergeCell ref="BG40:BJ40"/>
    <mergeCell ref="AO35:AR35"/>
    <mergeCell ref="AS35:AW35"/>
    <mergeCell ref="AX35:BA35"/>
    <mergeCell ref="AJ35:AN35"/>
    <mergeCell ref="AJ36:AN36"/>
    <mergeCell ref="AO36:AR36"/>
    <mergeCell ref="AS36:AW36"/>
    <mergeCell ref="AX36:BA36"/>
    <mergeCell ref="BB36:BF36"/>
    <mergeCell ref="BG36:BJ36"/>
    <mergeCell ref="BB35:BF35"/>
    <mergeCell ref="BG35:BJ35"/>
    <mergeCell ref="B38:I38"/>
    <mergeCell ref="C40:I40"/>
    <mergeCell ref="J40:O40"/>
    <mergeCell ref="Q40:V40"/>
    <mergeCell ref="W40:Z40"/>
    <mergeCell ref="AA40:AE40"/>
    <mergeCell ref="AF40:AI40"/>
    <mergeCell ref="C35:O35"/>
    <mergeCell ref="Q35:V35"/>
    <mergeCell ref="W35:Z35"/>
    <mergeCell ref="AA35:AE35"/>
    <mergeCell ref="AF35:AI35"/>
    <mergeCell ref="C36:O36"/>
    <mergeCell ref="Q36:V36"/>
    <mergeCell ref="W36:Z36"/>
    <mergeCell ref="AA36:AE36"/>
    <mergeCell ref="AF36:AI36"/>
    <mergeCell ref="AX33:BA33"/>
    <mergeCell ref="BB33:BF33"/>
    <mergeCell ref="BG33:BJ33"/>
    <mergeCell ref="BB32:BF32"/>
    <mergeCell ref="BG32:BJ32"/>
    <mergeCell ref="C33:O33"/>
    <mergeCell ref="Q33:V33"/>
    <mergeCell ref="W33:Z33"/>
    <mergeCell ref="AA33:AE33"/>
    <mergeCell ref="AF33:AI33"/>
    <mergeCell ref="C32:O32"/>
    <mergeCell ref="Q32:V32"/>
    <mergeCell ref="W32:Z32"/>
    <mergeCell ref="AA32:AE32"/>
    <mergeCell ref="AF32:AI32"/>
    <mergeCell ref="AJ32:AN32"/>
    <mergeCell ref="AJ33:AN33"/>
    <mergeCell ref="AO33:AR33"/>
    <mergeCell ref="AS33:AW33"/>
    <mergeCell ref="AX31:BA31"/>
    <mergeCell ref="BB31:BF31"/>
    <mergeCell ref="BG31:BJ31"/>
    <mergeCell ref="AO32:AR32"/>
    <mergeCell ref="AS32:AW32"/>
    <mergeCell ref="AX32:BA32"/>
    <mergeCell ref="BB30:BF30"/>
    <mergeCell ref="BG30:BJ30"/>
    <mergeCell ref="C31:O31"/>
    <mergeCell ref="Q31:V31"/>
    <mergeCell ref="W31:Z31"/>
    <mergeCell ref="AA31:AE31"/>
    <mergeCell ref="AF31:AI31"/>
    <mergeCell ref="C30:O30"/>
    <mergeCell ref="Q30:V30"/>
    <mergeCell ref="W30:Z30"/>
    <mergeCell ref="AA30:AE30"/>
    <mergeCell ref="AF30:AI30"/>
    <mergeCell ref="AJ30:AN30"/>
    <mergeCell ref="AJ31:AN31"/>
    <mergeCell ref="AO31:AR31"/>
    <mergeCell ref="AS31:AW31"/>
    <mergeCell ref="AX29:BA29"/>
    <mergeCell ref="BB29:BF29"/>
    <mergeCell ref="BG29:BJ29"/>
    <mergeCell ref="AO30:AR30"/>
    <mergeCell ref="AS30:AW30"/>
    <mergeCell ref="AX30:BA30"/>
    <mergeCell ref="BB27:BF27"/>
    <mergeCell ref="BG27:BJ27"/>
    <mergeCell ref="C29:O29"/>
    <mergeCell ref="Q29:V29"/>
    <mergeCell ref="W29:Z29"/>
    <mergeCell ref="AA29:AE29"/>
    <mergeCell ref="AF29:AI29"/>
    <mergeCell ref="C27:O27"/>
    <mergeCell ref="Q27:V27"/>
    <mergeCell ref="W27:Z27"/>
    <mergeCell ref="AA27:AE27"/>
    <mergeCell ref="AF27:AI27"/>
    <mergeCell ref="AJ27:AN27"/>
    <mergeCell ref="AJ29:AN29"/>
    <mergeCell ref="AO29:AR29"/>
    <mergeCell ref="AS29:AW29"/>
    <mergeCell ref="AX26:BA26"/>
    <mergeCell ref="BB26:BF26"/>
    <mergeCell ref="BG26:BJ26"/>
    <mergeCell ref="AO27:AR27"/>
    <mergeCell ref="AS27:AW27"/>
    <mergeCell ref="AX27:BA27"/>
    <mergeCell ref="BB25:BF25"/>
    <mergeCell ref="BG25:BJ25"/>
    <mergeCell ref="C26:O26"/>
    <mergeCell ref="Q26:V26"/>
    <mergeCell ref="W26:Z26"/>
    <mergeCell ref="AA26:AE26"/>
    <mergeCell ref="AF26:AI26"/>
    <mergeCell ref="C25:O25"/>
    <mergeCell ref="Q25:V25"/>
    <mergeCell ref="W25:Z25"/>
    <mergeCell ref="AA25:AE25"/>
    <mergeCell ref="AF25:AI25"/>
    <mergeCell ref="AJ25:AN25"/>
    <mergeCell ref="AJ26:AN26"/>
    <mergeCell ref="AO26:AR26"/>
    <mergeCell ref="AS26:AW26"/>
    <mergeCell ref="AX24:BA24"/>
    <mergeCell ref="BB24:BF24"/>
    <mergeCell ref="BG24:BJ24"/>
    <mergeCell ref="AO25:AR25"/>
    <mergeCell ref="AS25:AW25"/>
    <mergeCell ref="AX25:BA25"/>
    <mergeCell ref="BB23:BF23"/>
    <mergeCell ref="BG23:BJ23"/>
    <mergeCell ref="C24:O24"/>
    <mergeCell ref="Q24:V24"/>
    <mergeCell ref="W24:Z24"/>
    <mergeCell ref="AA24:AE24"/>
    <mergeCell ref="AF24:AI24"/>
    <mergeCell ref="C23:O23"/>
    <mergeCell ref="Q23:V23"/>
    <mergeCell ref="W23:Z23"/>
    <mergeCell ref="AA23:AE23"/>
    <mergeCell ref="AF23:AI23"/>
    <mergeCell ref="AJ23:AN23"/>
    <mergeCell ref="AJ24:AN24"/>
    <mergeCell ref="AO24:AR24"/>
    <mergeCell ref="AS24:AW24"/>
    <mergeCell ref="AX21:BA21"/>
    <mergeCell ref="BB21:BF21"/>
    <mergeCell ref="BG21:BJ21"/>
    <mergeCell ref="AO23:AR23"/>
    <mergeCell ref="AS23:AW23"/>
    <mergeCell ref="AX23:BA23"/>
    <mergeCell ref="BB20:BF20"/>
    <mergeCell ref="BG20:BJ20"/>
    <mergeCell ref="C21:O21"/>
    <mergeCell ref="Q21:V21"/>
    <mergeCell ref="W21:Z21"/>
    <mergeCell ref="AA21:AE21"/>
    <mergeCell ref="AF21:AI21"/>
    <mergeCell ref="C20:O20"/>
    <mergeCell ref="Q20:V20"/>
    <mergeCell ref="W20:Z20"/>
    <mergeCell ref="AA20:AE20"/>
    <mergeCell ref="AF20:AI20"/>
    <mergeCell ref="AJ20:AN20"/>
    <mergeCell ref="AJ21:AN21"/>
    <mergeCell ref="AO21:AR21"/>
    <mergeCell ref="AS21:AW21"/>
    <mergeCell ref="AX19:BA19"/>
    <mergeCell ref="BB19:BF19"/>
    <mergeCell ref="BG19:BJ19"/>
    <mergeCell ref="AO20:AR20"/>
    <mergeCell ref="AS20:AW20"/>
    <mergeCell ref="AX20:BA20"/>
    <mergeCell ref="BB18:BF18"/>
    <mergeCell ref="BG18:BJ18"/>
    <mergeCell ref="C19:O19"/>
    <mergeCell ref="Q19:V19"/>
    <mergeCell ref="W19:Z19"/>
    <mergeCell ref="AA19:AE19"/>
    <mergeCell ref="AF19:AI19"/>
    <mergeCell ref="C18:O18"/>
    <mergeCell ref="Q18:V18"/>
    <mergeCell ref="W18:Z18"/>
    <mergeCell ref="AA18:AE18"/>
    <mergeCell ref="AF18:AI18"/>
    <mergeCell ref="AJ18:AN18"/>
    <mergeCell ref="AJ19:AN19"/>
    <mergeCell ref="AO19:AR19"/>
    <mergeCell ref="AS19:AW19"/>
    <mergeCell ref="AX17:BA17"/>
    <mergeCell ref="BB17:BF17"/>
    <mergeCell ref="BG17:BJ17"/>
    <mergeCell ref="AO18:AR18"/>
    <mergeCell ref="AS18:AW18"/>
    <mergeCell ref="AX18:BA18"/>
    <mergeCell ref="BB15:BF15"/>
    <mergeCell ref="BG15:BJ15"/>
    <mergeCell ref="C17:O17"/>
    <mergeCell ref="Q17:V17"/>
    <mergeCell ref="W17:Z17"/>
    <mergeCell ref="AA17:AE17"/>
    <mergeCell ref="AF17:AI17"/>
    <mergeCell ref="C15:O15"/>
    <mergeCell ref="Q15:V15"/>
    <mergeCell ref="W15:Z15"/>
    <mergeCell ref="AA15:AE15"/>
    <mergeCell ref="AF15:AI15"/>
    <mergeCell ref="AJ15:AN15"/>
    <mergeCell ref="AJ17:AN17"/>
    <mergeCell ref="AO17:AR17"/>
    <mergeCell ref="AS17:AW17"/>
    <mergeCell ref="AX14:BA14"/>
    <mergeCell ref="BB14:BF14"/>
    <mergeCell ref="BG14:BJ14"/>
    <mergeCell ref="AO15:AR15"/>
    <mergeCell ref="AS15:AW15"/>
    <mergeCell ref="AX15:BA15"/>
    <mergeCell ref="BB13:BF13"/>
    <mergeCell ref="BG13:BJ13"/>
    <mergeCell ref="C14:O14"/>
    <mergeCell ref="Q14:V14"/>
    <mergeCell ref="W14:Z14"/>
    <mergeCell ref="AA14:AE14"/>
    <mergeCell ref="AF14:AI14"/>
    <mergeCell ref="C13:O13"/>
    <mergeCell ref="Q13:V13"/>
    <mergeCell ref="W13:Z13"/>
    <mergeCell ref="AA13:AE13"/>
    <mergeCell ref="AF13:AI13"/>
    <mergeCell ref="AJ13:AN13"/>
    <mergeCell ref="AJ14:AN14"/>
    <mergeCell ref="AO14:AR14"/>
    <mergeCell ref="AS14:AW14"/>
    <mergeCell ref="AX12:BA12"/>
    <mergeCell ref="BB12:BF12"/>
    <mergeCell ref="BG12:BJ12"/>
    <mergeCell ref="AO13:AR13"/>
    <mergeCell ref="AS13:AW13"/>
    <mergeCell ref="AX13:BA13"/>
    <mergeCell ref="BB11:BF11"/>
    <mergeCell ref="BG11:BJ11"/>
    <mergeCell ref="AX11:BA11"/>
    <mergeCell ref="C12:O12"/>
    <mergeCell ref="Q12:V12"/>
    <mergeCell ref="W12:Z12"/>
    <mergeCell ref="AA12:AE12"/>
    <mergeCell ref="AF12:AI12"/>
    <mergeCell ref="AJ12:AN12"/>
    <mergeCell ref="AO12:AR12"/>
    <mergeCell ref="AO11:AR11"/>
    <mergeCell ref="AS11:AW11"/>
    <mergeCell ref="C11:O11"/>
    <mergeCell ref="Q11:V11"/>
    <mergeCell ref="W11:Z11"/>
    <mergeCell ref="AA11:AE11"/>
    <mergeCell ref="AF11:AI11"/>
    <mergeCell ref="AJ11:AN11"/>
    <mergeCell ref="AS12:AW12"/>
    <mergeCell ref="B5:BJ5"/>
    <mergeCell ref="B7:P8"/>
    <mergeCell ref="Q7:Z7"/>
    <mergeCell ref="AA7:AI7"/>
    <mergeCell ref="AJ7:AR7"/>
    <mergeCell ref="AS7:BA7"/>
    <mergeCell ref="BB7:BJ7"/>
    <mergeCell ref="Q8:V8"/>
    <mergeCell ref="W8:Z8"/>
    <mergeCell ref="AA8:AE8"/>
    <mergeCell ref="BG8:BJ8"/>
    <mergeCell ref="AF8:AI8"/>
    <mergeCell ref="AJ8:AN8"/>
    <mergeCell ref="AO8:AR8"/>
    <mergeCell ref="AS8:AW8"/>
    <mergeCell ref="AX8:BA8"/>
    <mergeCell ref="BB8:BF8"/>
  </mergeCells>
  <phoneticPr fontId="24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63" width="1.625" customWidth="1"/>
  </cols>
  <sheetData>
    <row r="1" spans="1:14" ht="11.1" customHeight="1">
      <c r="A1" s="505">
        <f>'137'!AZ1+1</f>
        <v>138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</row>
    <row r="2" spans="1:14" ht="9" customHeight="1">
      <c r="A2" s="506"/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</row>
    <row r="3" spans="1:14" ht="15.95" customHeight="1"/>
    <row r="4" spans="1:14" ht="15.95" customHeight="1"/>
    <row r="5" spans="1:14" ht="15.95" customHeight="1"/>
    <row r="6" spans="1:14" ht="15.95" customHeight="1"/>
    <row r="7" spans="1:14" ht="15.95" customHeight="1"/>
    <row r="8" spans="1:14" ht="15.95" customHeight="1"/>
    <row r="9" spans="1:14" ht="15.95" customHeight="1"/>
    <row r="10" spans="1:14" ht="15.95" customHeight="1"/>
    <row r="11" spans="1:14" ht="15.95" customHeight="1"/>
    <row r="12" spans="1:14" ht="15.95" customHeight="1"/>
    <row r="13" spans="1:14" ht="15.95" customHeight="1"/>
    <row r="14" spans="1:14" ht="15.95" customHeight="1"/>
    <row r="15" spans="1:14" ht="15.95" customHeight="1"/>
    <row r="16" spans="1:14" ht="15.95" customHeight="1"/>
    <row r="17" spans="19:44" ht="15.95" customHeight="1"/>
    <row r="18" spans="19:44" ht="15.95" customHeight="1"/>
    <row r="19" spans="19:44" ht="15.95" customHeight="1"/>
    <row r="20" spans="19:44" ht="15.95" customHeight="1"/>
    <row r="21" spans="19:44" ht="15.95" customHeight="1"/>
    <row r="22" spans="19:44" ht="15.95" customHeight="1"/>
    <row r="23" spans="19:44" ht="15.95" customHeight="1"/>
    <row r="24" spans="19:44" ht="30.75" customHeight="1">
      <c r="S24" s="504" t="s">
        <v>0</v>
      </c>
      <c r="T24" s="504"/>
      <c r="U24" s="504"/>
      <c r="V24" s="504"/>
      <c r="W24" s="504"/>
      <c r="X24" s="504"/>
      <c r="Y24" s="504"/>
      <c r="Z24" s="504"/>
      <c r="AA24" s="504"/>
      <c r="AB24" s="504"/>
      <c r="AC24" s="504"/>
      <c r="AD24" s="504"/>
      <c r="AE24" s="504"/>
      <c r="AF24" s="504"/>
      <c r="AG24" s="504"/>
      <c r="AH24" s="504"/>
      <c r="AI24" s="504"/>
      <c r="AJ24" s="504"/>
      <c r="AK24" s="504"/>
      <c r="AL24" s="504"/>
      <c r="AM24" s="504"/>
      <c r="AN24" s="504"/>
      <c r="AO24" s="504"/>
      <c r="AP24" s="504"/>
      <c r="AQ24" s="504"/>
      <c r="AR24" s="504"/>
    </row>
    <row r="25" spans="19:44" ht="15.95" customHeight="1"/>
    <row r="26" spans="19:44" ht="15.95" customHeight="1"/>
    <row r="27" spans="19:44" ht="15.95" customHeight="1"/>
    <row r="28" spans="19:44" ht="15.95" customHeight="1"/>
    <row r="29" spans="19:44" ht="15.95" customHeight="1"/>
    <row r="30" spans="19:44" ht="15.95" customHeight="1"/>
    <row r="31" spans="19:44" ht="15.95" customHeight="1"/>
    <row r="32" spans="19:44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</sheetData>
  <mergeCells count="2">
    <mergeCell ref="S24:AR24"/>
    <mergeCell ref="A1:N2"/>
  </mergeCells>
  <phoneticPr fontId="10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V73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1" width="1" customWidth="1"/>
    <col min="2" max="63" width="1.625" customWidth="1"/>
  </cols>
  <sheetData>
    <row r="1" spans="1:63" ht="11.1" customHeight="1">
      <c r="A1" s="505">
        <f>'155'!AZ1+1</f>
        <v>156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</row>
    <row r="2" spans="1:63" ht="11.1" customHeight="1">
      <c r="A2" s="505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</row>
    <row r="3" spans="1:63"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</row>
    <row r="4" spans="1:63"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</row>
    <row r="5" spans="1:63" ht="18" customHeight="1">
      <c r="B5" s="526" t="s">
        <v>660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6"/>
      <c r="BA5" s="526"/>
      <c r="BB5" s="526"/>
      <c r="BC5" s="526"/>
      <c r="BD5" s="526"/>
      <c r="BE5" s="526"/>
      <c r="BF5" s="526"/>
      <c r="BG5" s="526"/>
      <c r="BH5" s="526"/>
      <c r="BI5" s="526"/>
      <c r="BJ5" s="526"/>
    </row>
    <row r="6" spans="1:63" ht="12.95" customHeight="1">
      <c r="BJ6" s="1" t="s">
        <v>420</v>
      </c>
    </row>
    <row r="7" spans="1:63" ht="20.100000000000001" customHeight="1">
      <c r="B7" s="564" t="s">
        <v>419</v>
      </c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 t="s">
        <v>418</v>
      </c>
      <c r="P7" s="696"/>
      <c r="Q7" s="696"/>
      <c r="R7" s="696"/>
      <c r="S7" s="696"/>
      <c r="T7" s="696"/>
      <c r="U7" s="696"/>
      <c r="V7" s="696"/>
      <c r="W7" s="696"/>
      <c r="X7" s="696"/>
      <c r="Y7" s="696"/>
      <c r="Z7" s="696"/>
      <c r="AA7" s="696"/>
      <c r="AB7" s="696"/>
      <c r="AC7" s="696"/>
      <c r="AD7" s="696"/>
      <c r="AE7" s="696"/>
      <c r="AF7" s="696"/>
      <c r="AG7" s="696"/>
      <c r="AH7" s="696"/>
      <c r="AI7" s="696"/>
      <c r="AJ7" s="696"/>
      <c r="AK7" s="696"/>
      <c r="AL7" s="696"/>
      <c r="AM7" s="565" t="s">
        <v>417</v>
      </c>
      <c r="AN7" s="565"/>
      <c r="AO7" s="565"/>
      <c r="AP7" s="565"/>
      <c r="AQ7" s="565"/>
      <c r="AR7" s="565"/>
      <c r="AS7" s="565"/>
      <c r="AT7" s="565"/>
      <c r="AU7" s="565"/>
      <c r="AV7" s="565"/>
      <c r="AW7" s="565"/>
      <c r="AX7" s="565"/>
      <c r="AY7" s="565"/>
      <c r="AZ7" s="565"/>
      <c r="BA7" s="565"/>
      <c r="BB7" s="565"/>
      <c r="BC7" s="565"/>
      <c r="BD7" s="565"/>
      <c r="BE7" s="565"/>
      <c r="BF7" s="565"/>
      <c r="BG7" s="565"/>
      <c r="BH7" s="565"/>
      <c r="BI7" s="565"/>
      <c r="BJ7" s="536"/>
    </row>
    <row r="8" spans="1:63" ht="20.100000000000001" customHeight="1">
      <c r="B8" s="566"/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666" t="s">
        <v>28</v>
      </c>
      <c r="P8" s="666"/>
      <c r="Q8" s="666"/>
      <c r="R8" s="666"/>
      <c r="S8" s="666"/>
      <c r="T8" s="666"/>
      <c r="U8" s="666"/>
      <c r="V8" s="666"/>
      <c r="W8" s="666" t="s">
        <v>416</v>
      </c>
      <c r="X8" s="666"/>
      <c r="Y8" s="666"/>
      <c r="Z8" s="666"/>
      <c r="AA8" s="666"/>
      <c r="AB8" s="666"/>
      <c r="AC8" s="666"/>
      <c r="AD8" s="666"/>
      <c r="AE8" s="666" t="s">
        <v>415</v>
      </c>
      <c r="AF8" s="666"/>
      <c r="AG8" s="666"/>
      <c r="AH8" s="666"/>
      <c r="AI8" s="666"/>
      <c r="AJ8" s="666"/>
      <c r="AK8" s="666"/>
      <c r="AL8" s="666"/>
      <c r="AM8" s="666" t="s">
        <v>28</v>
      </c>
      <c r="AN8" s="666"/>
      <c r="AO8" s="666"/>
      <c r="AP8" s="666"/>
      <c r="AQ8" s="666"/>
      <c r="AR8" s="666"/>
      <c r="AS8" s="666"/>
      <c r="AT8" s="666"/>
      <c r="AU8" s="666" t="s">
        <v>416</v>
      </c>
      <c r="AV8" s="666"/>
      <c r="AW8" s="666"/>
      <c r="AX8" s="666"/>
      <c r="AY8" s="666"/>
      <c r="AZ8" s="666"/>
      <c r="BA8" s="666"/>
      <c r="BB8" s="666"/>
      <c r="BC8" s="666" t="s">
        <v>415</v>
      </c>
      <c r="BD8" s="666"/>
      <c r="BE8" s="666"/>
      <c r="BF8" s="666"/>
      <c r="BG8" s="666"/>
      <c r="BH8" s="666"/>
      <c r="BI8" s="666"/>
      <c r="BJ8" s="766"/>
    </row>
    <row r="9" spans="1:63" ht="12.6" customHeight="1">
      <c r="N9" s="17"/>
    </row>
    <row r="10" spans="1:63" ht="12.6" customHeight="1">
      <c r="C10" s="613" t="s">
        <v>5</v>
      </c>
      <c r="D10" s="613"/>
      <c r="E10" s="613"/>
      <c r="F10" s="613"/>
      <c r="G10" s="612">
        <v>22</v>
      </c>
      <c r="H10" s="612"/>
      <c r="I10" s="612"/>
      <c r="J10" s="612" t="s">
        <v>414</v>
      </c>
      <c r="K10" s="612"/>
      <c r="L10" s="612"/>
      <c r="M10" s="612"/>
      <c r="N10" s="85"/>
      <c r="O10" s="764">
        <v>577147</v>
      </c>
      <c r="P10" s="765"/>
      <c r="Q10" s="765"/>
      <c r="R10" s="765"/>
      <c r="S10" s="765"/>
      <c r="T10" s="765"/>
      <c r="U10" s="765"/>
      <c r="V10" s="765"/>
      <c r="W10" s="765">
        <v>282806</v>
      </c>
      <c r="X10" s="765"/>
      <c r="Y10" s="765"/>
      <c r="Z10" s="765"/>
      <c r="AA10" s="765"/>
      <c r="AB10" s="765"/>
      <c r="AC10" s="765"/>
      <c r="AD10" s="765"/>
      <c r="AE10" s="765">
        <v>294341</v>
      </c>
      <c r="AF10" s="765"/>
      <c r="AG10" s="765"/>
      <c r="AH10" s="765"/>
      <c r="AI10" s="765"/>
      <c r="AJ10" s="765"/>
      <c r="AK10" s="765"/>
      <c r="AL10" s="765"/>
      <c r="AM10" s="765">
        <v>1480</v>
      </c>
      <c r="AN10" s="765"/>
      <c r="AO10" s="765"/>
      <c r="AP10" s="765"/>
      <c r="AQ10" s="765"/>
      <c r="AR10" s="765"/>
      <c r="AS10" s="765"/>
      <c r="AT10" s="765"/>
      <c r="AU10" s="765">
        <v>98</v>
      </c>
      <c r="AV10" s="765"/>
      <c r="AW10" s="765"/>
      <c r="AX10" s="765"/>
      <c r="AY10" s="765"/>
      <c r="AZ10" s="765"/>
      <c r="BA10" s="765"/>
      <c r="BB10" s="765"/>
      <c r="BC10" s="765">
        <v>1382</v>
      </c>
      <c r="BD10" s="765"/>
      <c r="BE10" s="765"/>
      <c r="BF10" s="765"/>
      <c r="BG10" s="765"/>
      <c r="BH10" s="765"/>
      <c r="BI10" s="765"/>
      <c r="BJ10" s="765"/>
    </row>
    <row r="11" spans="1:63" ht="12.6" customHeight="1">
      <c r="N11" s="85"/>
    </row>
    <row r="12" spans="1:63" ht="12.6" customHeight="1">
      <c r="G12" s="612">
        <v>23</v>
      </c>
      <c r="H12" s="612"/>
      <c r="I12" s="612"/>
      <c r="N12" s="85"/>
      <c r="O12" s="764">
        <v>578163</v>
      </c>
      <c r="P12" s="765"/>
      <c r="Q12" s="765"/>
      <c r="R12" s="765"/>
      <c r="S12" s="765"/>
      <c r="T12" s="765"/>
      <c r="U12" s="765"/>
      <c r="V12" s="765"/>
      <c r="W12" s="765">
        <v>282660</v>
      </c>
      <c r="X12" s="765"/>
      <c r="Y12" s="765"/>
      <c r="Z12" s="765"/>
      <c r="AA12" s="765"/>
      <c r="AB12" s="765"/>
      <c r="AC12" s="765"/>
      <c r="AD12" s="765"/>
      <c r="AE12" s="765">
        <v>295503</v>
      </c>
      <c r="AF12" s="765"/>
      <c r="AG12" s="765"/>
      <c r="AH12" s="765"/>
      <c r="AI12" s="765"/>
      <c r="AJ12" s="765"/>
      <c r="AK12" s="765"/>
      <c r="AL12" s="765"/>
      <c r="AM12" s="765">
        <v>1016</v>
      </c>
      <c r="AN12" s="765"/>
      <c r="AO12" s="765"/>
      <c r="AP12" s="765"/>
      <c r="AQ12" s="765"/>
      <c r="AR12" s="765"/>
      <c r="AS12" s="765"/>
      <c r="AT12" s="765"/>
      <c r="AU12" s="765">
        <v>-146</v>
      </c>
      <c r="AV12" s="765"/>
      <c r="AW12" s="765"/>
      <c r="AX12" s="765"/>
      <c r="AY12" s="765"/>
      <c r="AZ12" s="765"/>
      <c r="BA12" s="765"/>
      <c r="BB12" s="765"/>
      <c r="BC12" s="765">
        <v>1162</v>
      </c>
      <c r="BD12" s="765"/>
      <c r="BE12" s="765"/>
      <c r="BF12" s="765"/>
      <c r="BG12" s="765"/>
      <c r="BH12" s="765"/>
      <c r="BI12" s="765"/>
      <c r="BJ12" s="765"/>
    </row>
    <row r="13" spans="1:63" ht="12.6" customHeight="1">
      <c r="N13" s="85"/>
    </row>
    <row r="14" spans="1:63" ht="12.6" customHeight="1">
      <c r="G14" s="612">
        <v>24</v>
      </c>
      <c r="H14" s="612"/>
      <c r="I14" s="612"/>
      <c r="N14" s="85"/>
      <c r="O14" s="764">
        <f>SUM(W14:AL14)</f>
        <v>579500</v>
      </c>
      <c r="P14" s="765"/>
      <c r="Q14" s="765"/>
      <c r="R14" s="765"/>
      <c r="S14" s="765"/>
      <c r="T14" s="765"/>
      <c r="U14" s="765"/>
      <c r="V14" s="765"/>
      <c r="W14" s="765">
        <v>282706</v>
      </c>
      <c r="X14" s="765"/>
      <c r="Y14" s="765"/>
      <c r="Z14" s="765"/>
      <c r="AA14" s="765"/>
      <c r="AB14" s="765"/>
      <c r="AC14" s="765"/>
      <c r="AD14" s="765"/>
      <c r="AE14" s="765">
        <v>296794</v>
      </c>
      <c r="AF14" s="765"/>
      <c r="AG14" s="765"/>
      <c r="AH14" s="765"/>
      <c r="AI14" s="765"/>
      <c r="AJ14" s="765"/>
      <c r="AK14" s="765"/>
      <c r="AL14" s="765"/>
      <c r="AM14" s="765">
        <f>SUM(AU14:BJ14)</f>
        <v>1337</v>
      </c>
      <c r="AN14" s="765"/>
      <c r="AO14" s="765"/>
      <c r="AP14" s="765"/>
      <c r="AQ14" s="765"/>
      <c r="AR14" s="765"/>
      <c r="AS14" s="765"/>
      <c r="AT14" s="765"/>
      <c r="AU14" s="765">
        <v>46</v>
      </c>
      <c r="AV14" s="765"/>
      <c r="AW14" s="765"/>
      <c r="AX14" s="765"/>
      <c r="AY14" s="765"/>
      <c r="AZ14" s="765"/>
      <c r="BA14" s="765"/>
      <c r="BB14" s="765"/>
      <c r="BC14" s="765">
        <v>1291</v>
      </c>
      <c r="BD14" s="765"/>
      <c r="BE14" s="765"/>
      <c r="BF14" s="765"/>
      <c r="BG14" s="765"/>
      <c r="BH14" s="765"/>
      <c r="BI14" s="765"/>
      <c r="BJ14" s="765"/>
    </row>
    <row r="15" spans="1:63" ht="12.6" customHeight="1">
      <c r="N15" s="85"/>
    </row>
    <row r="16" spans="1:63" ht="12.6" customHeight="1">
      <c r="G16" s="612">
        <v>25</v>
      </c>
      <c r="H16" s="612"/>
      <c r="I16" s="612"/>
      <c r="N16" s="85"/>
      <c r="O16" s="648">
        <f>SUM(W16:AL16)</f>
        <v>581479</v>
      </c>
      <c r="P16" s="634"/>
      <c r="Q16" s="634"/>
      <c r="R16" s="634"/>
      <c r="S16" s="634"/>
      <c r="T16" s="634"/>
      <c r="U16" s="634"/>
      <c r="V16" s="634"/>
      <c r="W16" s="634">
        <v>283179</v>
      </c>
      <c r="X16" s="634"/>
      <c r="Y16" s="634"/>
      <c r="Z16" s="634"/>
      <c r="AA16" s="634"/>
      <c r="AB16" s="634"/>
      <c r="AC16" s="634"/>
      <c r="AD16" s="634"/>
      <c r="AE16" s="634">
        <v>298300</v>
      </c>
      <c r="AF16" s="634"/>
      <c r="AG16" s="634"/>
      <c r="AH16" s="634"/>
      <c r="AI16" s="634"/>
      <c r="AJ16" s="634"/>
      <c r="AK16" s="634"/>
      <c r="AL16" s="634"/>
      <c r="AM16" s="634">
        <f>SUM(AU16:BJ16)</f>
        <v>1979</v>
      </c>
      <c r="AN16" s="634"/>
      <c r="AO16" s="634"/>
      <c r="AP16" s="634"/>
      <c r="AQ16" s="634"/>
      <c r="AR16" s="634"/>
      <c r="AS16" s="634"/>
      <c r="AT16" s="634"/>
      <c r="AU16" s="634">
        <v>473</v>
      </c>
      <c r="AV16" s="634"/>
      <c r="AW16" s="634"/>
      <c r="AX16" s="634"/>
      <c r="AY16" s="634"/>
      <c r="AZ16" s="634"/>
      <c r="BA16" s="634"/>
      <c r="BB16" s="634"/>
      <c r="BC16" s="634">
        <v>1506</v>
      </c>
      <c r="BD16" s="634"/>
      <c r="BE16" s="634"/>
      <c r="BF16" s="634"/>
      <c r="BG16" s="634"/>
      <c r="BH16" s="634"/>
      <c r="BI16" s="634"/>
      <c r="BJ16" s="634"/>
    </row>
    <row r="17" spans="2:74" ht="12.6" customHeight="1">
      <c r="N17" s="85"/>
    </row>
    <row r="18" spans="2:74" ht="12.6" customHeight="1">
      <c r="G18" s="652">
        <v>26</v>
      </c>
      <c r="H18" s="652"/>
      <c r="I18" s="652"/>
      <c r="N18" s="6"/>
      <c r="O18" s="763">
        <f>SUM(W18:AL18)</f>
        <v>583724</v>
      </c>
      <c r="P18" s="620"/>
      <c r="Q18" s="620"/>
      <c r="R18" s="620"/>
      <c r="S18" s="620"/>
      <c r="T18" s="620"/>
      <c r="U18" s="620"/>
      <c r="V18" s="620"/>
      <c r="W18" s="620">
        <v>283814</v>
      </c>
      <c r="X18" s="620"/>
      <c r="Y18" s="620"/>
      <c r="Z18" s="620"/>
      <c r="AA18" s="620"/>
      <c r="AB18" s="620"/>
      <c r="AC18" s="620"/>
      <c r="AD18" s="620"/>
      <c r="AE18" s="620">
        <v>299910</v>
      </c>
      <c r="AF18" s="620"/>
      <c r="AG18" s="620"/>
      <c r="AH18" s="620"/>
      <c r="AI18" s="620"/>
      <c r="AJ18" s="620"/>
      <c r="AK18" s="620"/>
      <c r="AL18" s="620"/>
      <c r="AM18" s="620">
        <v>2245</v>
      </c>
      <c r="AN18" s="620"/>
      <c r="AO18" s="620"/>
      <c r="AP18" s="620"/>
      <c r="AQ18" s="620"/>
      <c r="AR18" s="620"/>
      <c r="AS18" s="620"/>
      <c r="AT18" s="620"/>
      <c r="AU18" s="620">
        <v>635</v>
      </c>
      <c r="AV18" s="620"/>
      <c r="AW18" s="620"/>
      <c r="AX18" s="620"/>
      <c r="AY18" s="620"/>
      <c r="AZ18" s="620"/>
      <c r="BA18" s="620"/>
      <c r="BB18" s="620"/>
      <c r="BC18" s="620">
        <v>1610</v>
      </c>
      <c r="BD18" s="620"/>
      <c r="BE18" s="620"/>
      <c r="BF18" s="620"/>
      <c r="BG18" s="620"/>
      <c r="BH18" s="620"/>
      <c r="BI18" s="620"/>
      <c r="BJ18" s="620"/>
    </row>
    <row r="19" spans="2:74" ht="12.6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9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O19" s="648">
        <f>SUM(BW19:CL19)</f>
        <v>0</v>
      </c>
      <c r="BP19" s="634"/>
      <c r="BQ19" s="634"/>
      <c r="BR19" s="634"/>
      <c r="BS19" s="634"/>
      <c r="BT19" s="634"/>
      <c r="BU19" s="634"/>
      <c r="BV19" s="634"/>
    </row>
    <row r="20" spans="2:74" ht="12" customHeight="1">
      <c r="B20" s="651" t="s">
        <v>1</v>
      </c>
      <c r="C20" s="651"/>
      <c r="D20" s="651"/>
      <c r="E20" s="164" t="s">
        <v>385</v>
      </c>
      <c r="F20" s="4" t="s">
        <v>384</v>
      </c>
    </row>
    <row r="21" spans="2:74" ht="12" customHeight="1"/>
    <row r="22" spans="2:74" ht="12" customHeight="1"/>
    <row r="23" spans="2:74" ht="12" customHeight="1"/>
    <row r="24" spans="2:74" ht="18" customHeight="1">
      <c r="B24" s="526" t="s">
        <v>661</v>
      </c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  <c r="AD24" s="526"/>
      <c r="AE24" s="526"/>
      <c r="AF24" s="526"/>
      <c r="AG24" s="526"/>
      <c r="AH24" s="526"/>
      <c r="AI24" s="526"/>
      <c r="AJ24" s="526"/>
      <c r="AK24" s="526"/>
      <c r="AL24" s="526"/>
      <c r="AM24" s="526"/>
      <c r="AN24" s="526"/>
      <c r="AO24" s="526"/>
      <c r="AP24" s="526"/>
      <c r="AQ24" s="526"/>
      <c r="AR24" s="526"/>
      <c r="AS24" s="526"/>
      <c r="AT24" s="526"/>
      <c r="AU24" s="526"/>
      <c r="AV24" s="526"/>
      <c r="AW24" s="526"/>
      <c r="AX24" s="526"/>
      <c r="AY24" s="526"/>
      <c r="AZ24" s="526"/>
      <c r="BA24" s="526"/>
      <c r="BB24" s="526"/>
      <c r="BC24" s="526"/>
      <c r="BD24" s="526"/>
      <c r="BE24" s="526"/>
      <c r="BF24" s="526"/>
      <c r="BG24" s="526"/>
      <c r="BH24" s="526"/>
      <c r="BI24" s="526"/>
      <c r="BJ24" s="526"/>
    </row>
    <row r="25" spans="2:74" ht="12.9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2:74" ht="18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20"/>
      <c r="Q26" s="752" t="s">
        <v>413</v>
      </c>
      <c r="R26" s="752"/>
      <c r="S26" s="752"/>
      <c r="T26" s="752"/>
      <c r="U26" s="752"/>
      <c r="V26" s="752"/>
      <c r="W26" s="565" t="s">
        <v>412</v>
      </c>
      <c r="X26" s="565"/>
      <c r="Y26" s="565"/>
      <c r="Z26" s="565"/>
      <c r="AA26" s="565"/>
      <c r="AB26" s="565"/>
      <c r="AC26" s="565"/>
      <c r="AD26" s="565"/>
      <c r="AE26" s="565"/>
      <c r="AF26" s="565"/>
      <c r="AG26" s="565"/>
      <c r="AH26" s="565"/>
      <c r="AI26" s="565"/>
      <c r="AJ26" s="565"/>
      <c r="AK26" s="565"/>
      <c r="AL26" s="565"/>
      <c r="AM26" s="565"/>
      <c r="AN26" s="565"/>
      <c r="AO26" s="565"/>
      <c r="AP26" s="565"/>
      <c r="AQ26" s="565"/>
      <c r="AR26" s="565"/>
      <c r="AS26" s="565"/>
      <c r="AT26" s="565"/>
      <c r="AU26" s="565"/>
      <c r="AV26" s="565"/>
      <c r="AW26" s="565"/>
      <c r="AX26" s="565"/>
      <c r="AY26" s="565"/>
      <c r="AZ26" s="565"/>
      <c r="BA26" s="565"/>
      <c r="BB26" s="565"/>
      <c r="BC26" s="565"/>
      <c r="BD26" s="565"/>
      <c r="BE26" s="565"/>
      <c r="BF26" s="565"/>
      <c r="BG26" s="565"/>
      <c r="BH26" s="565"/>
      <c r="BI26" s="565"/>
      <c r="BJ26" s="536"/>
    </row>
    <row r="27" spans="2:74" ht="18" customHeight="1">
      <c r="O27" s="6"/>
      <c r="P27" s="85"/>
      <c r="Q27" s="744"/>
      <c r="R27" s="744"/>
      <c r="S27" s="744"/>
      <c r="T27" s="744"/>
      <c r="U27" s="744"/>
      <c r="V27" s="744"/>
      <c r="W27" s="749" t="s">
        <v>411</v>
      </c>
      <c r="X27" s="743"/>
      <c r="Y27" s="743"/>
      <c r="Z27" s="746"/>
      <c r="AA27" s="749" t="s">
        <v>410</v>
      </c>
      <c r="AB27" s="743"/>
      <c r="AC27" s="743"/>
      <c r="AD27" s="746"/>
      <c r="AE27" s="743" t="s">
        <v>409</v>
      </c>
      <c r="AF27" s="743"/>
      <c r="AG27" s="743"/>
      <c r="AH27" s="746"/>
      <c r="AI27" s="743" t="s">
        <v>408</v>
      </c>
      <c r="AJ27" s="743"/>
      <c r="AK27" s="743"/>
      <c r="AL27" s="743"/>
      <c r="AM27" s="749" t="s">
        <v>407</v>
      </c>
      <c r="AN27" s="743"/>
      <c r="AO27" s="743"/>
      <c r="AP27" s="746"/>
      <c r="AQ27" s="743" t="s">
        <v>406</v>
      </c>
      <c r="AR27" s="743"/>
      <c r="AS27" s="743"/>
      <c r="AT27" s="746"/>
      <c r="AU27" s="743" t="s">
        <v>405</v>
      </c>
      <c r="AV27" s="743"/>
      <c r="AW27" s="743"/>
      <c r="AX27" s="746"/>
      <c r="AY27" s="743" t="s">
        <v>678</v>
      </c>
      <c r="AZ27" s="743"/>
      <c r="BA27" s="743"/>
      <c r="BB27" s="746"/>
      <c r="BC27" s="743" t="s">
        <v>675</v>
      </c>
      <c r="BD27" s="743"/>
      <c r="BE27" s="743"/>
      <c r="BF27" s="746"/>
      <c r="BG27" s="743" t="s">
        <v>404</v>
      </c>
      <c r="BH27" s="743"/>
      <c r="BI27" s="743"/>
      <c r="BJ27" s="743"/>
      <c r="BK27" s="6"/>
    </row>
    <row r="28" spans="2:74" ht="18" customHeight="1">
      <c r="B28" s="6"/>
      <c r="C28" s="527" t="s">
        <v>403</v>
      </c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85"/>
      <c r="Q28" s="744"/>
      <c r="R28" s="744"/>
      <c r="S28" s="744"/>
      <c r="T28" s="744"/>
      <c r="U28" s="744"/>
      <c r="V28" s="744"/>
      <c r="W28" s="750"/>
      <c r="X28" s="744"/>
      <c r="Y28" s="744"/>
      <c r="Z28" s="747"/>
      <c r="AA28" s="750"/>
      <c r="AB28" s="744"/>
      <c r="AC28" s="744"/>
      <c r="AD28" s="747"/>
      <c r="AE28" s="744"/>
      <c r="AF28" s="744"/>
      <c r="AG28" s="744"/>
      <c r="AH28" s="747"/>
      <c r="AI28" s="744"/>
      <c r="AJ28" s="744"/>
      <c r="AK28" s="744"/>
      <c r="AL28" s="744"/>
      <c r="AM28" s="750"/>
      <c r="AN28" s="744"/>
      <c r="AO28" s="744"/>
      <c r="AP28" s="747"/>
      <c r="AQ28" s="744"/>
      <c r="AR28" s="744"/>
      <c r="AS28" s="744"/>
      <c r="AT28" s="747"/>
      <c r="AU28" s="744"/>
      <c r="AV28" s="744"/>
      <c r="AW28" s="744"/>
      <c r="AX28" s="747"/>
      <c r="AY28" s="744"/>
      <c r="AZ28" s="744"/>
      <c r="BA28" s="744"/>
      <c r="BB28" s="747"/>
      <c r="BC28" s="744"/>
      <c r="BD28" s="744"/>
      <c r="BE28" s="744"/>
      <c r="BF28" s="747"/>
      <c r="BG28" s="744"/>
      <c r="BH28" s="744"/>
      <c r="BI28" s="744"/>
      <c r="BJ28" s="744"/>
      <c r="BK28" s="6"/>
      <c r="BN28" s="755"/>
      <c r="BO28" s="756"/>
      <c r="BP28" s="756"/>
      <c r="BQ28" s="756"/>
      <c r="BR28" s="322"/>
    </row>
    <row r="29" spans="2:74" ht="18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85"/>
      <c r="Q29" s="744"/>
      <c r="R29" s="744"/>
      <c r="S29" s="744"/>
      <c r="T29" s="744"/>
      <c r="U29" s="744"/>
      <c r="V29" s="744"/>
      <c r="W29" s="750"/>
      <c r="X29" s="744"/>
      <c r="Y29" s="744"/>
      <c r="Z29" s="747"/>
      <c r="AA29" s="750"/>
      <c r="AB29" s="744"/>
      <c r="AC29" s="744"/>
      <c r="AD29" s="747"/>
      <c r="AE29" s="744"/>
      <c r="AF29" s="744"/>
      <c r="AG29" s="744"/>
      <c r="AH29" s="747"/>
      <c r="AI29" s="744"/>
      <c r="AJ29" s="744"/>
      <c r="AK29" s="744"/>
      <c r="AL29" s="744"/>
      <c r="AM29" s="750"/>
      <c r="AN29" s="744"/>
      <c r="AO29" s="744"/>
      <c r="AP29" s="747"/>
      <c r="AQ29" s="744"/>
      <c r="AR29" s="744"/>
      <c r="AS29" s="744"/>
      <c r="AT29" s="747"/>
      <c r="AU29" s="744"/>
      <c r="AV29" s="744"/>
      <c r="AW29" s="744"/>
      <c r="AX29" s="747"/>
      <c r="AY29" s="744"/>
      <c r="AZ29" s="744"/>
      <c r="BA29" s="744"/>
      <c r="BB29" s="747"/>
      <c r="BC29" s="744"/>
      <c r="BD29" s="744"/>
      <c r="BE29" s="744"/>
      <c r="BF29" s="747"/>
      <c r="BG29" s="744"/>
      <c r="BH29" s="744"/>
      <c r="BI29" s="744"/>
      <c r="BJ29" s="744"/>
      <c r="BK29" s="6"/>
      <c r="BN29" s="756"/>
      <c r="BO29" s="756"/>
      <c r="BP29" s="756"/>
      <c r="BQ29" s="756"/>
      <c r="BR29" s="322"/>
    </row>
    <row r="30" spans="2:74" ht="18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85"/>
      <c r="Q30" s="744"/>
      <c r="R30" s="744"/>
      <c r="S30" s="744"/>
      <c r="T30" s="744"/>
      <c r="U30" s="744"/>
      <c r="V30" s="744"/>
      <c r="W30" s="750"/>
      <c r="X30" s="744"/>
      <c r="Y30" s="744"/>
      <c r="Z30" s="747"/>
      <c r="AA30" s="750"/>
      <c r="AB30" s="744"/>
      <c r="AC30" s="744"/>
      <c r="AD30" s="747"/>
      <c r="AE30" s="744"/>
      <c r="AF30" s="744"/>
      <c r="AG30" s="744"/>
      <c r="AH30" s="747"/>
      <c r="AI30" s="744"/>
      <c r="AJ30" s="744"/>
      <c r="AK30" s="744"/>
      <c r="AL30" s="744"/>
      <c r="AM30" s="750"/>
      <c r="AN30" s="744"/>
      <c r="AO30" s="744"/>
      <c r="AP30" s="747"/>
      <c r="AQ30" s="744"/>
      <c r="AR30" s="744"/>
      <c r="AS30" s="744"/>
      <c r="AT30" s="747"/>
      <c r="AU30" s="744"/>
      <c r="AV30" s="744"/>
      <c r="AW30" s="744"/>
      <c r="AX30" s="747"/>
      <c r="AY30" s="744"/>
      <c r="AZ30" s="744"/>
      <c r="BA30" s="744"/>
      <c r="BB30" s="747"/>
      <c r="BC30" s="744"/>
      <c r="BD30" s="744"/>
      <c r="BE30" s="744"/>
      <c r="BF30" s="747"/>
      <c r="BG30" s="744"/>
      <c r="BH30" s="744"/>
      <c r="BI30" s="744"/>
      <c r="BJ30" s="744"/>
      <c r="BK30" s="6"/>
      <c r="BN30" s="756"/>
      <c r="BO30" s="756"/>
      <c r="BP30" s="756"/>
      <c r="BQ30" s="756"/>
      <c r="BR30" s="322"/>
    </row>
    <row r="31" spans="2:74" ht="12.6" customHeight="1"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85"/>
      <c r="Q31" s="744"/>
      <c r="R31" s="744"/>
      <c r="S31" s="744"/>
      <c r="T31" s="744"/>
      <c r="U31" s="744"/>
      <c r="V31" s="744"/>
      <c r="W31" s="750"/>
      <c r="X31" s="744"/>
      <c r="Y31" s="744"/>
      <c r="Z31" s="747"/>
      <c r="AA31" s="750"/>
      <c r="AB31" s="744"/>
      <c r="AC31" s="744"/>
      <c r="AD31" s="747"/>
      <c r="AE31" s="744"/>
      <c r="AF31" s="744"/>
      <c r="AG31" s="744"/>
      <c r="AH31" s="747"/>
      <c r="AI31" s="744"/>
      <c r="AJ31" s="744"/>
      <c r="AK31" s="744"/>
      <c r="AL31" s="744"/>
      <c r="AM31" s="750"/>
      <c r="AN31" s="744"/>
      <c r="AO31" s="744"/>
      <c r="AP31" s="747"/>
      <c r="AQ31" s="744"/>
      <c r="AR31" s="744"/>
      <c r="AS31" s="744"/>
      <c r="AT31" s="747"/>
      <c r="AU31" s="744"/>
      <c r="AV31" s="744"/>
      <c r="AW31" s="744"/>
      <c r="AX31" s="747"/>
      <c r="AY31" s="744"/>
      <c r="AZ31" s="744"/>
      <c r="BA31" s="744"/>
      <c r="BB31" s="747"/>
      <c r="BC31" s="744"/>
      <c r="BD31" s="744"/>
      <c r="BE31" s="744"/>
      <c r="BF31" s="747"/>
      <c r="BG31" s="744"/>
      <c r="BH31" s="744"/>
      <c r="BI31" s="744"/>
      <c r="BJ31" s="744"/>
      <c r="BK31" s="322"/>
      <c r="BN31" s="756"/>
      <c r="BO31" s="756"/>
      <c r="BP31" s="756"/>
      <c r="BQ31" s="756"/>
      <c r="BR31" s="322"/>
    </row>
    <row r="32" spans="2:74" ht="12" customHeight="1"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21"/>
      <c r="Q32" s="745"/>
      <c r="R32" s="745"/>
      <c r="S32" s="745"/>
      <c r="T32" s="745"/>
      <c r="U32" s="745"/>
      <c r="V32" s="745"/>
      <c r="W32" s="751"/>
      <c r="X32" s="745"/>
      <c r="Y32" s="745"/>
      <c r="Z32" s="748"/>
      <c r="AA32" s="751"/>
      <c r="AB32" s="745"/>
      <c r="AC32" s="745"/>
      <c r="AD32" s="748"/>
      <c r="AE32" s="745"/>
      <c r="AF32" s="745"/>
      <c r="AG32" s="745"/>
      <c r="AH32" s="748"/>
      <c r="AI32" s="745"/>
      <c r="AJ32" s="745"/>
      <c r="AK32" s="745"/>
      <c r="AL32" s="745"/>
      <c r="AM32" s="751"/>
      <c r="AN32" s="745"/>
      <c r="AO32" s="745"/>
      <c r="AP32" s="748"/>
      <c r="AQ32" s="745"/>
      <c r="AR32" s="745"/>
      <c r="AS32" s="745"/>
      <c r="AT32" s="748"/>
      <c r="AU32" s="745"/>
      <c r="AV32" s="745"/>
      <c r="AW32" s="745"/>
      <c r="AX32" s="748"/>
      <c r="AY32" s="745"/>
      <c r="AZ32" s="745"/>
      <c r="BA32" s="745"/>
      <c r="BB32" s="748"/>
      <c r="BC32" s="745"/>
      <c r="BD32" s="745"/>
      <c r="BE32" s="745"/>
      <c r="BF32" s="748"/>
      <c r="BG32" s="745"/>
      <c r="BH32" s="745"/>
      <c r="BI32" s="745"/>
      <c r="BJ32" s="745"/>
      <c r="BK32" s="322"/>
      <c r="BM32" s="27"/>
    </row>
    <row r="33" spans="2:68" ht="12.6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7"/>
      <c r="Y33" s="669" t="s">
        <v>402</v>
      </c>
      <c r="Z33" s="669"/>
      <c r="AC33" s="669" t="s">
        <v>402</v>
      </c>
      <c r="AD33" s="669"/>
      <c r="AG33" s="669" t="s">
        <v>402</v>
      </c>
      <c r="AH33" s="669"/>
      <c r="AK33" s="669" t="s">
        <v>402</v>
      </c>
      <c r="AL33" s="669"/>
      <c r="AO33" s="669" t="s">
        <v>402</v>
      </c>
      <c r="AP33" s="669"/>
      <c r="AS33" s="669" t="s">
        <v>402</v>
      </c>
      <c r="AT33" s="669"/>
      <c r="AW33" s="669" t="s">
        <v>402</v>
      </c>
      <c r="AX33" s="669"/>
      <c r="BA33" s="669" t="s">
        <v>402</v>
      </c>
      <c r="BB33" s="669"/>
      <c r="BE33" s="669" t="s">
        <v>402</v>
      </c>
      <c r="BF33" s="669"/>
      <c r="BI33" s="669" t="s">
        <v>402</v>
      </c>
      <c r="BJ33" s="669"/>
      <c r="BK33" s="322"/>
      <c r="BL33" s="322"/>
      <c r="BP33" s="322"/>
    </row>
    <row r="34" spans="2:68" ht="12.6" customHeight="1">
      <c r="B34" s="6"/>
      <c r="C34" s="762" t="s">
        <v>401</v>
      </c>
      <c r="D34" s="762"/>
      <c r="E34" s="762"/>
      <c r="F34" s="762"/>
      <c r="G34" s="762"/>
      <c r="H34" s="762"/>
      <c r="I34" s="762"/>
      <c r="J34" s="762"/>
      <c r="K34" s="762"/>
      <c r="L34" s="762"/>
      <c r="M34" s="762"/>
      <c r="N34" s="6"/>
      <c r="O34" s="6"/>
      <c r="P34" s="8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</row>
    <row r="35" spans="2:68" ht="12.6" customHeight="1">
      <c r="B35" s="6"/>
      <c r="C35" s="6"/>
      <c r="D35" s="767" t="s">
        <v>400</v>
      </c>
      <c r="E35" s="767"/>
      <c r="F35" s="767"/>
      <c r="G35" s="767"/>
      <c r="H35" s="767"/>
      <c r="I35" s="767"/>
      <c r="J35" s="767"/>
      <c r="K35" s="767"/>
      <c r="L35" s="767"/>
      <c r="M35" s="767"/>
      <c r="N35" s="361"/>
      <c r="O35" s="361"/>
      <c r="P35" s="361"/>
      <c r="Q35" s="369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352"/>
      <c r="AX35" s="352"/>
      <c r="AY35" s="352"/>
      <c r="AZ35" s="352"/>
      <c r="BA35" s="352"/>
      <c r="BB35" s="352"/>
      <c r="BC35" s="352"/>
      <c r="BD35" s="352"/>
      <c r="BE35" s="352"/>
      <c r="BF35" s="352"/>
      <c r="BG35" s="352"/>
      <c r="BH35" s="352"/>
      <c r="BI35" s="352"/>
      <c r="BJ35" s="352"/>
    </row>
    <row r="36" spans="2:68" ht="12.6" customHeight="1">
      <c r="B36" s="6"/>
      <c r="C36" s="6"/>
      <c r="D36" s="361"/>
      <c r="E36" s="618" t="s">
        <v>399</v>
      </c>
      <c r="F36" s="618"/>
      <c r="G36" s="618"/>
      <c r="H36" s="618"/>
      <c r="I36" s="618"/>
      <c r="J36" s="618"/>
      <c r="K36" s="618"/>
      <c r="L36" s="618"/>
      <c r="M36" s="618"/>
      <c r="N36" s="618"/>
      <c r="O36" s="618"/>
      <c r="P36" s="361"/>
      <c r="Q36" s="648">
        <v>271111</v>
      </c>
      <c r="R36" s="634"/>
      <c r="S36" s="634"/>
      <c r="T36" s="634"/>
      <c r="U36" s="634"/>
      <c r="V36" s="634"/>
      <c r="W36" s="754">
        <v>53.49</v>
      </c>
      <c r="X36" s="754"/>
      <c r="Y36" s="754"/>
      <c r="Z36" s="754"/>
      <c r="AA36" s="754">
        <v>0</v>
      </c>
      <c r="AB36" s="754"/>
      <c r="AC36" s="754"/>
      <c r="AD36" s="754"/>
      <c r="AE36" s="754">
        <v>16.739999999999998</v>
      </c>
      <c r="AF36" s="754"/>
      <c r="AG36" s="754"/>
      <c r="AH36" s="754"/>
      <c r="AI36" s="754">
        <v>9.2100000000000009</v>
      </c>
      <c r="AJ36" s="754"/>
      <c r="AK36" s="754"/>
      <c r="AL36" s="754"/>
      <c r="AM36" s="754">
        <v>0</v>
      </c>
      <c r="AN36" s="754"/>
      <c r="AO36" s="754"/>
      <c r="AP36" s="754"/>
      <c r="AQ36" s="754">
        <v>0</v>
      </c>
      <c r="AR36" s="754"/>
      <c r="AS36" s="754"/>
      <c r="AT36" s="754"/>
      <c r="AU36" s="754">
        <v>0</v>
      </c>
      <c r="AV36" s="754"/>
      <c r="AW36" s="754"/>
      <c r="AX36" s="754"/>
      <c r="AY36" s="754">
        <v>0</v>
      </c>
      <c r="AZ36" s="754"/>
      <c r="BA36" s="754"/>
      <c r="BB36" s="754"/>
      <c r="BC36" s="754">
        <v>20.56</v>
      </c>
      <c r="BD36" s="754"/>
      <c r="BE36" s="754"/>
      <c r="BF36" s="754"/>
      <c r="BG36" s="754">
        <v>0</v>
      </c>
      <c r="BH36" s="754"/>
      <c r="BI36" s="754"/>
      <c r="BJ36" s="754"/>
    </row>
    <row r="37" spans="2:68" ht="12.6" customHeight="1">
      <c r="B37" s="6"/>
      <c r="C37" s="6"/>
      <c r="D37" s="361"/>
      <c r="E37" s="618" t="s">
        <v>398</v>
      </c>
      <c r="F37" s="618"/>
      <c r="G37" s="618"/>
      <c r="H37" s="618"/>
      <c r="I37" s="618"/>
      <c r="J37" s="618"/>
      <c r="K37" s="618"/>
      <c r="L37" s="618"/>
      <c r="M37" s="618"/>
      <c r="N37" s="618"/>
      <c r="O37" s="618"/>
      <c r="P37" s="361"/>
      <c r="Q37" s="648">
        <v>78512</v>
      </c>
      <c r="R37" s="634"/>
      <c r="S37" s="634"/>
      <c r="T37" s="634"/>
      <c r="U37" s="634"/>
      <c r="V37" s="634"/>
      <c r="W37" s="754">
        <v>54</v>
      </c>
      <c r="X37" s="754"/>
      <c r="Y37" s="754"/>
      <c r="Z37" s="754"/>
      <c r="AA37" s="754">
        <v>0</v>
      </c>
      <c r="AB37" s="754"/>
      <c r="AC37" s="754"/>
      <c r="AD37" s="754"/>
      <c r="AE37" s="754">
        <v>23.78</v>
      </c>
      <c r="AF37" s="754"/>
      <c r="AG37" s="754"/>
      <c r="AH37" s="754"/>
      <c r="AI37" s="754">
        <v>10.28</v>
      </c>
      <c r="AJ37" s="754"/>
      <c r="AK37" s="754"/>
      <c r="AL37" s="754"/>
      <c r="AM37" s="754">
        <v>0</v>
      </c>
      <c r="AN37" s="754"/>
      <c r="AO37" s="754"/>
      <c r="AP37" s="754"/>
      <c r="AQ37" s="754">
        <v>0</v>
      </c>
      <c r="AR37" s="754"/>
      <c r="AS37" s="754"/>
      <c r="AT37" s="754"/>
      <c r="AU37" s="754">
        <v>0</v>
      </c>
      <c r="AV37" s="754"/>
      <c r="AW37" s="754"/>
      <c r="AX37" s="754"/>
      <c r="AY37" s="754">
        <v>0</v>
      </c>
      <c r="AZ37" s="754"/>
      <c r="BA37" s="754"/>
      <c r="BB37" s="754"/>
      <c r="BC37" s="754">
        <v>11.95</v>
      </c>
      <c r="BD37" s="754"/>
      <c r="BE37" s="754"/>
      <c r="BF37" s="754"/>
      <c r="BG37" s="754">
        <v>0</v>
      </c>
      <c r="BH37" s="754"/>
      <c r="BI37" s="754"/>
      <c r="BJ37" s="754"/>
    </row>
    <row r="38" spans="2:68" ht="12.6" customHeight="1">
      <c r="B38" s="6"/>
      <c r="C38" s="6"/>
      <c r="D38" s="361"/>
      <c r="E38" s="618" t="s">
        <v>393</v>
      </c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361"/>
      <c r="Q38" s="648">
        <v>360374</v>
      </c>
      <c r="R38" s="634"/>
      <c r="S38" s="634"/>
      <c r="T38" s="634"/>
      <c r="U38" s="634"/>
      <c r="V38" s="634"/>
      <c r="W38" s="754">
        <v>24.76</v>
      </c>
      <c r="X38" s="754"/>
      <c r="Y38" s="754"/>
      <c r="Z38" s="754"/>
      <c r="AA38" s="754">
        <v>9.92</v>
      </c>
      <c r="AB38" s="754"/>
      <c r="AC38" s="754"/>
      <c r="AD38" s="754"/>
      <c r="AE38" s="754">
        <v>15.25</v>
      </c>
      <c r="AF38" s="754"/>
      <c r="AG38" s="754"/>
      <c r="AH38" s="754"/>
      <c r="AI38" s="754">
        <v>6.98</v>
      </c>
      <c r="AJ38" s="754"/>
      <c r="AK38" s="754"/>
      <c r="AL38" s="754"/>
      <c r="AM38" s="754">
        <v>2.31</v>
      </c>
      <c r="AN38" s="754"/>
      <c r="AO38" s="754"/>
      <c r="AP38" s="754"/>
      <c r="AQ38" s="754">
        <v>0</v>
      </c>
      <c r="AR38" s="754"/>
      <c r="AS38" s="754"/>
      <c r="AT38" s="754"/>
      <c r="AU38" s="754">
        <v>10.98</v>
      </c>
      <c r="AV38" s="754"/>
      <c r="AW38" s="754"/>
      <c r="AX38" s="754"/>
      <c r="AY38" s="754">
        <v>19.71</v>
      </c>
      <c r="AZ38" s="754"/>
      <c r="BA38" s="754"/>
      <c r="BB38" s="754"/>
      <c r="BC38" s="754">
        <v>8.23</v>
      </c>
      <c r="BD38" s="754"/>
      <c r="BE38" s="754"/>
      <c r="BF38" s="754"/>
      <c r="BG38" s="754">
        <v>1.86</v>
      </c>
      <c r="BH38" s="754"/>
      <c r="BI38" s="754"/>
      <c r="BJ38" s="754"/>
    </row>
    <row r="39" spans="2:68" ht="12.6" customHeight="1">
      <c r="B39" s="6"/>
      <c r="C39" s="6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9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352"/>
      <c r="AK39" s="352"/>
      <c r="AL39" s="352"/>
      <c r="AM39" s="352"/>
      <c r="AN39" s="352"/>
      <c r="AO39" s="352"/>
      <c r="AP39" s="352"/>
      <c r="AQ39" s="352"/>
      <c r="AR39" s="352"/>
      <c r="AS39" s="352"/>
      <c r="AT39" s="352"/>
      <c r="AU39" s="352"/>
      <c r="AV39" s="352"/>
      <c r="AW39" s="352"/>
      <c r="AX39" s="352"/>
      <c r="AY39" s="352"/>
      <c r="AZ39" s="352"/>
      <c r="BA39" s="352"/>
      <c r="BB39" s="352"/>
      <c r="BC39" s="352"/>
      <c r="BD39" s="352"/>
      <c r="BE39" s="352"/>
      <c r="BF39" s="352"/>
      <c r="BG39" s="352"/>
      <c r="BH39" s="352"/>
      <c r="BI39" s="352"/>
      <c r="BJ39" s="352"/>
    </row>
    <row r="40" spans="2:68" ht="12.6" customHeight="1">
      <c r="B40" s="322"/>
      <c r="C40" s="322"/>
      <c r="D40" s="768" t="s">
        <v>676</v>
      </c>
      <c r="E40" s="768"/>
      <c r="F40" s="768"/>
      <c r="G40" s="768"/>
      <c r="H40" s="768"/>
      <c r="I40" s="768"/>
      <c r="J40" s="768"/>
      <c r="K40" s="768"/>
      <c r="L40" s="768"/>
      <c r="M40" s="768"/>
      <c r="N40" s="322"/>
      <c r="O40" s="322"/>
      <c r="P40" s="322"/>
      <c r="Q40" s="229"/>
    </row>
    <row r="41" spans="2:68" ht="12.6" customHeight="1">
      <c r="B41" s="322"/>
      <c r="C41" s="322"/>
      <c r="D41" s="322"/>
      <c r="E41" s="762" t="s">
        <v>399</v>
      </c>
      <c r="F41" s="762"/>
      <c r="G41" s="762"/>
      <c r="H41" s="762"/>
      <c r="I41" s="762"/>
      <c r="J41" s="762"/>
      <c r="K41" s="762"/>
      <c r="L41" s="762"/>
      <c r="M41" s="762"/>
      <c r="N41" s="762"/>
      <c r="O41" s="762"/>
      <c r="P41" s="322"/>
      <c r="Q41" s="763">
        <v>240038</v>
      </c>
      <c r="R41" s="620"/>
      <c r="S41" s="620"/>
      <c r="T41" s="620"/>
      <c r="U41" s="620"/>
      <c r="V41" s="620"/>
      <c r="W41" s="753">
        <v>51.4</v>
      </c>
      <c r="X41" s="753"/>
      <c r="Y41" s="753"/>
      <c r="Z41" s="753"/>
      <c r="AA41" s="753">
        <v>0</v>
      </c>
      <c r="AB41" s="753"/>
      <c r="AC41" s="753"/>
      <c r="AD41" s="753"/>
      <c r="AE41" s="753">
        <v>0</v>
      </c>
      <c r="AF41" s="753"/>
      <c r="AG41" s="753"/>
      <c r="AH41" s="753"/>
      <c r="AI41" s="753">
        <v>21.19</v>
      </c>
      <c r="AJ41" s="753"/>
      <c r="AK41" s="753"/>
      <c r="AL41" s="753"/>
      <c r="AM41" s="753">
        <v>0</v>
      </c>
      <c r="AN41" s="753"/>
      <c r="AO41" s="753"/>
      <c r="AP41" s="753"/>
      <c r="AQ41" s="753">
        <v>0</v>
      </c>
      <c r="AR41" s="753"/>
      <c r="AS41" s="753"/>
      <c r="AT41" s="753"/>
      <c r="AU41" s="753">
        <v>0</v>
      </c>
      <c r="AV41" s="753"/>
      <c r="AW41" s="753"/>
      <c r="AX41" s="753"/>
      <c r="AY41" s="753">
        <v>27.42</v>
      </c>
      <c r="AZ41" s="753"/>
      <c r="BA41" s="753"/>
      <c r="BB41" s="753"/>
      <c r="BC41" s="753">
        <v>0</v>
      </c>
      <c r="BD41" s="753"/>
      <c r="BE41" s="753"/>
      <c r="BF41" s="753"/>
      <c r="BG41" s="753">
        <v>0</v>
      </c>
      <c r="BH41" s="753"/>
      <c r="BI41" s="753"/>
      <c r="BJ41" s="753"/>
    </row>
    <row r="42" spans="2:68" ht="12.6" customHeight="1">
      <c r="B42" s="322"/>
      <c r="C42" s="322"/>
      <c r="D42" s="322"/>
      <c r="E42" s="762" t="s">
        <v>398</v>
      </c>
      <c r="F42" s="762"/>
      <c r="G42" s="762"/>
      <c r="H42" s="762"/>
      <c r="I42" s="762"/>
      <c r="J42" s="762"/>
      <c r="K42" s="762"/>
      <c r="L42" s="762"/>
      <c r="M42" s="762"/>
      <c r="N42" s="762"/>
      <c r="O42" s="762"/>
      <c r="P42" s="322"/>
      <c r="Q42" s="763">
        <v>69737</v>
      </c>
      <c r="R42" s="620"/>
      <c r="S42" s="620"/>
      <c r="T42" s="620"/>
      <c r="U42" s="620"/>
      <c r="V42" s="620"/>
      <c r="W42" s="753">
        <v>51.73</v>
      </c>
      <c r="X42" s="753"/>
      <c r="Y42" s="753"/>
      <c r="Z42" s="753"/>
      <c r="AA42" s="753">
        <v>0</v>
      </c>
      <c r="AB42" s="753"/>
      <c r="AC42" s="753"/>
      <c r="AD42" s="753"/>
      <c r="AE42" s="753">
        <v>24.22</v>
      </c>
      <c r="AF42" s="753"/>
      <c r="AG42" s="753"/>
      <c r="AH42" s="753"/>
      <c r="AI42" s="753">
        <v>14.8</v>
      </c>
      <c r="AJ42" s="753"/>
      <c r="AK42" s="753"/>
      <c r="AL42" s="753"/>
      <c r="AM42" s="753">
        <v>0</v>
      </c>
      <c r="AN42" s="753"/>
      <c r="AO42" s="753"/>
      <c r="AP42" s="753"/>
      <c r="AQ42" s="753">
        <v>0</v>
      </c>
      <c r="AR42" s="753"/>
      <c r="AS42" s="753"/>
      <c r="AT42" s="753"/>
      <c r="AU42" s="753">
        <v>0</v>
      </c>
      <c r="AV42" s="753"/>
      <c r="AW42" s="753"/>
      <c r="AX42" s="753"/>
      <c r="AY42" s="753">
        <v>0</v>
      </c>
      <c r="AZ42" s="753"/>
      <c r="BA42" s="753"/>
      <c r="BB42" s="753"/>
      <c r="BC42" s="753">
        <v>4.8600000000000003</v>
      </c>
      <c r="BD42" s="753"/>
      <c r="BE42" s="753"/>
      <c r="BF42" s="753"/>
      <c r="BG42" s="753">
        <v>4.4000000000000004</v>
      </c>
      <c r="BH42" s="753"/>
      <c r="BI42" s="753"/>
      <c r="BJ42" s="753"/>
    </row>
    <row r="43" spans="2:68" ht="12.6" customHeight="1">
      <c r="B43" s="322"/>
      <c r="C43" s="322"/>
      <c r="D43" s="322"/>
      <c r="E43" s="762" t="s">
        <v>393</v>
      </c>
      <c r="F43" s="762"/>
      <c r="G43" s="762"/>
      <c r="H43" s="762"/>
      <c r="I43" s="762"/>
      <c r="J43" s="762"/>
      <c r="K43" s="762"/>
      <c r="L43" s="762"/>
      <c r="M43" s="762"/>
      <c r="N43" s="762"/>
      <c r="O43" s="762"/>
      <c r="P43" s="322"/>
      <c r="Q43" s="763">
        <v>312229</v>
      </c>
      <c r="R43" s="620"/>
      <c r="S43" s="620"/>
      <c r="T43" s="620"/>
      <c r="U43" s="620"/>
      <c r="V43" s="620"/>
      <c r="W43" s="753">
        <v>31.87</v>
      </c>
      <c r="X43" s="753"/>
      <c r="Y43" s="753"/>
      <c r="Z43" s="753"/>
      <c r="AA43" s="753">
        <v>11.88</v>
      </c>
      <c r="AB43" s="753"/>
      <c r="AC43" s="753"/>
      <c r="AD43" s="753"/>
      <c r="AE43" s="753">
        <v>15.22</v>
      </c>
      <c r="AF43" s="753"/>
      <c r="AG43" s="753"/>
      <c r="AH43" s="753"/>
      <c r="AI43" s="753">
        <v>15.65</v>
      </c>
      <c r="AJ43" s="753"/>
      <c r="AK43" s="753"/>
      <c r="AL43" s="753"/>
      <c r="AM43" s="753">
        <v>2.52</v>
      </c>
      <c r="AN43" s="753"/>
      <c r="AO43" s="753"/>
      <c r="AP43" s="753"/>
      <c r="AQ43" s="753">
        <v>0</v>
      </c>
      <c r="AR43" s="753"/>
      <c r="AS43" s="753"/>
      <c r="AT43" s="753"/>
      <c r="AU43" s="753">
        <v>0</v>
      </c>
      <c r="AV43" s="753"/>
      <c r="AW43" s="753"/>
      <c r="AX43" s="753"/>
      <c r="AY43" s="753">
        <v>15.1</v>
      </c>
      <c r="AZ43" s="753"/>
      <c r="BA43" s="753"/>
      <c r="BB43" s="753"/>
      <c r="BC43" s="753">
        <v>3.11</v>
      </c>
      <c r="BD43" s="753"/>
      <c r="BE43" s="753"/>
      <c r="BF43" s="753"/>
      <c r="BG43" s="753">
        <v>4.6399999999999997</v>
      </c>
      <c r="BH43" s="753"/>
      <c r="BI43" s="753"/>
      <c r="BJ43" s="753"/>
    </row>
    <row r="44" spans="2:68" ht="12.6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229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</row>
    <row r="45" spans="2:68" ht="12.6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229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</row>
    <row r="46" spans="2:68" ht="12.6" customHeight="1">
      <c r="B46" s="6"/>
      <c r="C46" s="762" t="s">
        <v>397</v>
      </c>
      <c r="D46" s="762"/>
      <c r="E46" s="762"/>
      <c r="F46" s="762"/>
      <c r="G46" s="762"/>
      <c r="H46" s="762"/>
      <c r="I46" s="762"/>
      <c r="J46" s="762"/>
      <c r="K46" s="762"/>
      <c r="L46" s="762"/>
      <c r="M46" s="762"/>
      <c r="N46" s="6"/>
      <c r="O46" s="6"/>
      <c r="P46" s="6"/>
      <c r="Q46" s="229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</row>
    <row r="47" spans="2:68" ht="12.6" customHeight="1">
      <c r="B47" s="6"/>
      <c r="C47" s="6"/>
      <c r="D47" s="769" t="s">
        <v>396</v>
      </c>
      <c r="E47" s="769"/>
      <c r="F47" s="769"/>
      <c r="G47" s="769"/>
      <c r="H47" s="769"/>
      <c r="I47" s="769"/>
      <c r="J47" s="769"/>
      <c r="K47" s="769"/>
      <c r="L47" s="769"/>
      <c r="M47" s="769"/>
      <c r="N47" s="6"/>
      <c r="O47" s="6"/>
      <c r="P47" s="6"/>
      <c r="Q47" s="229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</row>
    <row r="48" spans="2:68" ht="12.6" customHeight="1">
      <c r="B48" s="6"/>
      <c r="C48" s="6"/>
      <c r="D48" s="6"/>
      <c r="E48" s="767" t="s">
        <v>394</v>
      </c>
      <c r="F48" s="767"/>
      <c r="G48" s="767"/>
      <c r="H48" s="767"/>
      <c r="I48" s="767"/>
      <c r="J48" s="767"/>
      <c r="K48" s="767"/>
      <c r="L48" s="767"/>
      <c r="M48" s="767"/>
      <c r="N48" s="767"/>
      <c r="O48" s="767"/>
      <c r="P48" s="6"/>
      <c r="Q48" s="648">
        <v>340958</v>
      </c>
      <c r="R48" s="634"/>
      <c r="S48" s="634"/>
      <c r="T48" s="634"/>
      <c r="U48" s="634"/>
      <c r="V48" s="634"/>
      <c r="W48" s="754">
        <v>16.12</v>
      </c>
      <c r="X48" s="754"/>
      <c r="Y48" s="754"/>
      <c r="Z48" s="754"/>
      <c r="AA48" s="754">
        <v>12.57</v>
      </c>
      <c r="AB48" s="754"/>
      <c r="AC48" s="754"/>
      <c r="AD48" s="754"/>
      <c r="AE48" s="754">
        <v>41.77</v>
      </c>
      <c r="AF48" s="754"/>
      <c r="AG48" s="754"/>
      <c r="AH48" s="754"/>
      <c r="AI48" s="754">
        <v>8.41</v>
      </c>
      <c r="AJ48" s="754"/>
      <c r="AK48" s="754"/>
      <c r="AL48" s="754"/>
      <c r="AM48" s="754">
        <v>1.65</v>
      </c>
      <c r="AN48" s="754"/>
      <c r="AO48" s="754"/>
      <c r="AP48" s="754"/>
      <c r="AQ48" s="754">
        <v>0</v>
      </c>
      <c r="AR48" s="754"/>
      <c r="AS48" s="754"/>
      <c r="AT48" s="754"/>
      <c r="AU48" s="754">
        <v>10.58</v>
      </c>
      <c r="AV48" s="754"/>
      <c r="AW48" s="754"/>
      <c r="AX48" s="754"/>
      <c r="AY48" s="754">
        <v>0</v>
      </c>
      <c r="AZ48" s="754"/>
      <c r="BA48" s="754"/>
      <c r="BB48" s="754"/>
      <c r="BC48" s="754">
        <v>0</v>
      </c>
      <c r="BD48" s="754"/>
      <c r="BE48" s="754"/>
      <c r="BF48" s="754"/>
      <c r="BG48" s="754">
        <v>8.9</v>
      </c>
      <c r="BH48" s="754"/>
      <c r="BI48" s="754"/>
      <c r="BJ48" s="754"/>
      <c r="BP48" s="322"/>
    </row>
    <row r="49" spans="2:63" ht="12.6" customHeight="1">
      <c r="B49" s="6"/>
      <c r="C49" s="6"/>
      <c r="D49" s="6"/>
      <c r="E49" s="767" t="s">
        <v>393</v>
      </c>
      <c r="F49" s="767"/>
      <c r="G49" s="767"/>
      <c r="H49" s="767"/>
      <c r="I49" s="767"/>
      <c r="J49" s="767"/>
      <c r="K49" s="767"/>
      <c r="L49" s="767"/>
      <c r="M49" s="767"/>
      <c r="N49" s="767"/>
      <c r="O49" s="767"/>
      <c r="P49" s="6"/>
      <c r="Q49" s="648">
        <v>339457</v>
      </c>
      <c r="R49" s="634"/>
      <c r="S49" s="634"/>
      <c r="T49" s="634"/>
      <c r="U49" s="634"/>
      <c r="V49" s="634"/>
      <c r="W49" s="754">
        <v>20.76</v>
      </c>
      <c r="X49" s="754"/>
      <c r="Y49" s="754"/>
      <c r="Z49" s="754"/>
      <c r="AA49" s="754">
        <v>11.03</v>
      </c>
      <c r="AB49" s="754"/>
      <c r="AC49" s="754"/>
      <c r="AD49" s="754"/>
      <c r="AE49" s="754">
        <v>32.299999999999997</v>
      </c>
      <c r="AF49" s="754"/>
      <c r="AG49" s="754"/>
      <c r="AH49" s="754"/>
      <c r="AI49" s="754">
        <v>7.61</v>
      </c>
      <c r="AJ49" s="754"/>
      <c r="AK49" s="754"/>
      <c r="AL49" s="754"/>
      <c r="AM49" s="754">
        <v>4.68</v>
      </c>
      <c r="AN49" s="754"/>
      <c r="AO49" s="754"/>
      <c r="AP49" s="754"/>
      <c r="AQ49" s="754">
        <v>0</v>
      </c>
      <c r="AR49" s="754"/>
      <c r="AS49" s="754"/>
      <c r="AT49" s="754"/>
      <c r="AU49" s="754">
        <v>14.75</v>
      </c>
      <c r="AV49" s="754"/>
      <c r="AW49" s="754"/>
      <c r="AX49" s="754"/>
      <c r="AY49" s="754">
        <v>0</v>
      </c>
      <c r="AZ49" s="754"/>
      <c r="BA49" s="754"/>
      <c r="BB49" s="754"/>
      <c r="BC49" s="754">
        <v>0</v>
      </c>
      <c r="BD49" s="754"/>
      <c r="BE49" s="754"/>
      <c r="BF49" s="754"/>
      <c r="BG49" s="754">
        <v>8.8699999999999992</v>
      </c>
      <c r="BH49" s="754"/>
      <c r="BI49" s="754"/>
      <c r="BJ49" s="754"/>
      <c r="BK49" s="160"/>
    </row>
    <row r="50" spans="2:63" ht="12.6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229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</row>
    <row r="51" spans="2:63" ht="12.6" customHeight="1">
      <c r="B51" s="6"/>
      <c r="C51" s="6"/>
      <c r="D51" s="770" t="s">
        <v>395</v>
      </c>
      <c r="E51" s="770"/>
      <c r="F51" s="770"/>
      <c r="G51" s="770"/>
      <c r="H51" s="770"/>
      <c r="I51" s="770"/>
      <c r="J51" s="770"/>
      <c r="K51" s="770"/>
      <c r="L51" s="770"/>
      <c r="M51" s="770"/>
      <c r="N51" s="6"/>
      <c r="O51" s="6"/>
      <c r="P51" s="6"/>
      <c r="Q51" s="229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</row>
    <row r="52" spans="2:63" ht="12.6" customHeight="1">
      <c r="B52" s="6"/>
      <c r="C52" s="6"/>
      <c r="D52" s="6"/>
      <c r="E52" s="768" t="s">
        <v>394</v>
      </c>
      <c r="F52" s="768"/>
      <c r="G52" s="768"/>
      <c r="H52" s="768"/>
      <c r="I52" s="768"/>
      <c r="J52" s="768"/>
      <c r="K52" s="768"/>
      <c r="L52" s="768"/>
      <c r="M52" s="768"/>
      <c r="N52" s="768"/>
      <c r="O52" s="768"/>
      <c r="P52" s="6"/>
      <c r="Q52" s="763">
        <v>309749</v>
      </c>
      <c r="R52" s="620"/>
      <c r="S52" s="620"/>
      <c r="T52" s="620"/>
      <c r="U52" s="620"/>
      <c r="V52" s="620"/>
      <c r="W52" s="753">
        <v>29.78</v>
      </c>
      <c r="X52" s="753"/>
      <c r="Y52" s="753"/>
      <c r="Z52" s="753"/>
      <c r="AA52" s="753">
        <v>13.61</v>
      </c>
      <c r="AB52" s="753"/>
      <c r="AC52" s="753"/>
      <c r="AD52" s="753"/>
      <c r="AE52" s="753">
        <v>9.5500000000000007</v>
      </c>
      <c r="AF52" s="753"/>
      <c r="AG52" s="753"/>
      <c r="AH52" s="753"/>
      <c r="AI52" s="753">
        <v>12.46</v>
      </c>
      <c r="AJ52" s="753"/>
      <c r="AK52" s="753"/>
      <c r="AL52" s="753"/>
      <c r="AM52" s="753">
        <v>0</v>
      </c>
      <c r="AN52" s="753"/>
      <c r="AO52" s="753"/>
      <c r="AP52" s="753"/>
      <c r="AQ52" s="753">
        <v>0</v>
      </c>
      <c r="AR52" s="753"/>
      <c r="AS52" s="753"/>
      <c r="AT52" s="753"/>
      <c r="AU52" s="753">
        <v>5.58</v>
      </c>
      <c r="AV52" s="753"/>
      <c r="AW52" s="753"/>
      <c r="AX52" s="753"/>
      <c r="AY52" s="753">
        <v>7.26</v>
      </c>
      <c r="AZ52" s="753"/>
      <c r="BA52" s="753"/>
      <c r="BB52" s="753"/>
      <c r="BC52" s="753">
        <v>0</v>
      </c>
      <c r="BD52" s="753"/>
      <c r="BE52" s="753"/>
      <c r="BF52" s="753"/>
      <c r="BG52" s="753">
        <v>21.76</v>
      </c>
      <c r="BH52" s="753"/>
      <c r="BI52" s="753"/>
      <c r="BJ52" s="753"/>
    </row>
    <row r="53" spans="2:63" ht="12.6" customHeight="1">
      <c r="B53" s="6"/>
      <c r="C53" s="6"/>
      <c r="D53" s="6"/>
      <c r="E53" s="768" t="s">
        <v>393</v>
      </c>
      <c r="F53" s="768"/>
      <c r="G53" s="768"/>
      <c r="H53" s="768"/>
      <c r="I53" s="768"/>
      <c r="J53" s="768"/>
      <c r="K53" s="768"/>
      <c r="L53" s="768"/>
      <c r="M53" s="768"/>
      <c r="N53" s="768"/>
      <c r="O53" s="768"/>
      <c r="P53" s="6"/>
      <c r="Q53" s="763">
        <v>309659</v>
      </c>
      <c r="R53" s="620"/>
      <c r="S53" s="620"/>
      <c r="T53" s="620"/>
      <c r="U53" s="620"/>
      <c r="V53" s="620"/>
      <c r="W53" s="753">
        <v>31.72</v>
      </c>
      <c r="X53" s="753"/>
      <c r="Y53" s="753"/>
      <c r="Z53" s="753"/>
      <c r="AA53" s="753">
        <v>11.55</v>
      </c>
      <c r="AB53" s="753"/>
      <c r="AC53" s="753"/>
      <c r="AD53" s="753"/>
      <c r="AE53" s="753">
        <v>10.92</v>
      </c>
      <c r="AF53" s="753"/>
      <c r="AG53" s="753"/>
      <c r="AH53" s="753"/>
      <c r="AI53" s="753">
        <v>13.68</v>
      </c>
      <c r="AJ53" s="753"/>
      <c r="AK53" s="753"/>
      <c r="AL53" s="753"/>
      <c r="AM53" s="753">
        <v>2.2599999999999998</v>
      </c>
      <c r="AN53" s="753"/>
      <c r="AO53" s="753"/>
      <c r="AP53" s="753"/>
      <c r="AQ53" s="753">
        <v>0</v>
      </c>
      <c r="AR53" s="753"/>
      <c r="AS53" s="753"/>
      <c r="AT53" s="753"/>
      <c r="AU53" s="753">
        <v>12.66</v>
      </c>
      <c r="AV53" s="753"/>
      <c r="AW53" s="753"/>
      <c r="AX53" s="753"/>
      <c r="AY53" s="753">
        <v>11.24</v>
      </c>
      <c r="AZ53" s="753"/>
      <c r="BA53" s="753"/>
      <c r="BB53" s="753"/>
      <c r="BC53" s="753">
        <v>2.21</v>
      </c>
      <c r="BD53" s="753"/>
      <c r="BE53" s="753"/>
      <c r="BF53" s="753"/>
      <c r="BG53" s="753">
        <v>3.76</v>
      </c>
      <c r="BH53" s="753"/>
      <c r="BI53" s="753"/>
      <c r="BJ53" s="753"/>
    </row>
    <row r="54" spans="2:63" ht="12.6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229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</row>
    <row r="55" spans="2:63" ht="12.6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229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</row>
    <row r="56" spans="2:63" ht="12.6" customHeight="1">
      <c r="B56" s="6"/>
      <c r="C56" s="762" t="s">
        <v>392</v>
      </c>
      <c r="D56" s="762"/>
      <c r="E56" s="762"/>
      <c r="F56" s="762"/>
      <c r="G56" s="762"/>
      <c r="H56" s="762"/>
      <c r="I56" s="762"/>
      <c r="J56" s="762"/>
      <c r="K56" s="762"/>
      <c r="L56" s="762"/>
      <c r="M56" s="762"/>
      <c r="N56" s="6"/>
      <c r="O56" s="6"/>
      <c r="P56" s="6"/>
      <c r="Q56" s="229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</row>
    <row r="57" spans="2:63" ht="12.6" customHeight="1">
      <c r="B57" s="6"/>
      <c r="C57" s="6"/>
      <c r="D57" s="6"/>
      <c r="E57" s="6"/>
      <c r="F57" s="767" t="s">
        <v>391</v>
      </c>
      <c r="G57" s="767"/>
      <c r="H57" s="767"/>
      <c r="I57" s="767"/>
      <c r="J57" s="767"/>
      <c r="K57" s="767"/>
      <c r="L57" s="767"/>
      <c r="M57" s="767"/>
      <c r="N57" s="767"/>
      <c r="O57" s="767"/>
      <c r="P57" s="6"/>
      <c r="Q57" s="648">
        <v>317494</v>
      </c>
      <c r="R57" s="634"/>
      <c r="S57" s="634"/>
      <c r="T57" s="634"/>
      <c r="U57" s="634"/>
      <c r="V57" s="634"/>
      <c r="W57" s="754">
        <v>22.02</v>
      </c>
      <c r="X57" s="754"/>
      <c r="Y57" s="754"/>
      <c r="Z57" s="754"/>
      <c r="AA57" s="754">
        <v>15.75</v>
      </c>
      <c r="AB57" s="754"/>
      <c r="AC57" s="754"/>
      <c r="AD57" s="754"/>
      <c r="AE57" s="754">
        <v>39.85</v>
      </c>
      <c r="AF57" s="754"/>
      <c r="AG57" s="754"/>
      <c r="AH57" s="754"/>
      <c r="AI57" s="754">
        <v>9.32</v>
      </c>
      <c r="AJ57" s="754"/>
      <c r="AK57" s="754"/>
      <c r="AL57" s="754"/>
      <c r="AM57" s="754">
        <v>3.22</v>
      </c>
      <c r="AN57" s="754"/>
      <c r="AO57" s="754"/>
      <c r="AP57" s="754"/>
      <c r="AQ57" s="754">
        <v>7.11</v>
      </c>
      <c r="AR57" s="754"/>
      <c r="AS57" s="754"/>
      <c r="AT57" s="754"/>
      <c r="AU57" s="754">
        <v>0</v>
      </c>
      <c r="AV57" s="754"/>
      <c r="AW57" s="754"/>
      <c r="AX57" s="754"/>
      <c r="AY57" s="754">
        <v>0</v>
      </c>
      <c r="AZ57" s="754"/>
      <c r="BA57" s="754"/>
      <c r="BB57" s="754"/>
      <c r="BC57" s="754">
        <v>0</v>
      </c>
      <c r="BD57" s="754"/>
      <c r="BE57" s="754"/>
      <c r="BF57" s="754"/>
      <c r="BG57" s="754">
        <v>2.73</v>
      </c>
      <c r="BH57" s="754"/>
      <c r="BI57" s="754"/>
      <c r="BJ57" s="754"/>
    </row>
    <row r="58" spans="2:63" ht="12.6" customHeight="1">
      <c r="B58" s="6"/>
      <c r="C58" s="6"/>
      <c r="D58" s="6"/>
      <c r="E58" s="6"/>
      <c r="F58" s="768" t="s">
        <v>390</v>
      </c>
      <c r="G58" s="768"/>
      <c r="H58" s="768"/>
      <c r="I58" s="768"/>
      <c r="J58" s="768"/>
      <c r="K58" s="768"/>
      <c r="L58" s="768"/>
      <c r="M58" s="768"/>
      <c r="N58" s="768"/>
      <c r="O58" s="768"/>
      <c r="P58" s="6"/>
      <c r="Q58" s="763">
        <v>254456</v>
      </c>
      <c r="R58" s="620"/>
      <c r="S58" s="620"/>
      <c r="T58" s="620"/>
      <c r="U58" s="620"/>
      <c r="V58" s="620"/>
      <c r="W58" s="753">
        <v>37.65</v>
      </c>
      <c r="X58" s="753"/>
      <c r="Y58" s="753"/>
      <c r="Z58" s="753"/>
      <c r="AA58" s="753">
        <v>16.260000000000002</v>
      </c>
      <c r="AB58" s="753"/>
      <c r="AC58" s="753"/>
      <c r="AD58" s="753"/>
      <c r="AE58" s="753">
        <v>9.2100000000000009</v>
      </c>
      <c r="AF58" s="753"/>
      <c r="AG58" s="753"/>
      <c r="AH58" s="753"/>
      <c r="AI58" s="753">
        <v>12.27</v>
      </c>
      <c r="AJ58" s="753"/>
      <c r="AK58" s="753"/>
      <c r="AL58" s="753"/>
      <c r="AM58" s="753">
        <v>0</v>
      </c>
      <c r="AN58" s="753"/>
      <c r="AO58" s="753"/>
      <c r="AP58" s="753"/>
      <c r="AQ58" s="753">
        <v>7.98</v>
      </c>
      <c r="AR58" s="753"/>
      <c r="AS58" s="753"/>
      <c r="AT58" s="753"/>
      <c r="AU58" s="753">
        <v>8.01</v>
      </c>
      <c r="AV58" s="753"/>
      <c r="AW58" s="753"/>
      <c r="AX58" s="753"/>
      <c r="AY58" s="753">
        <v>8.6199999999999992</v>
      </c>
      <c r="AZ58" s="753"/>
      <c r="BA58" s="753"/>
      <c r="BB58" s="753"/>
      <c r="BC58" s="753">
        <v>0</v>
      </c>
      <c r="BD58" s="753"/>
      <c r="BE58" s="753"/>
      <c r="BF58" s="753"/>
      <c r="BG58" s="753">
        <v>0</v>
      </c>
      <c r="BH58" s="753"/>
      <c r="BI58" s="753"/>
      <c r="BJ58" s="753"/>
    </row>
    <row r="59" spans="2:63" ht="12.6" customHeight="1">
      <c r="B59" s="6"/>
      <c r="C59" s="6"/>
      <c r="D59" s="6"/>
      <c r="E59" s="6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6"/>
      <c r="Q59" s="231"/>
      <c r="R59" s="165"/>
      <c r="S59" s="165"/>
      <c r="T59" s="165"/>
      <c r="U59" s="165"/>
      <c r="V59" s="165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</row>
    <row r="60" spans="2:63" ht="12.6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229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</row>
    <row r="61" spans="2:63" ht="12.6" customHeight="1">
      <c r="B61" s="6"/>
      <c r="C61" s="762" t="s">
        <v>389</v>
      </c>
      <c r="D61" s="762"/>
      <c r="E61" s="762"/>
      <c r="F61" s="762"/>
      <c r="G61" s="762"/>
      <c r="H61" s="762"/>
      <c r="I61" s="762"/>
      <c r="J61" s="762"/>
      <c r="K61" s="762"/>
      <c r="L61" s="762"/>
      <c r="M61" s="762"/>
      <c r="N61" s="6"/>
      <c r="O61" s="6"/>
      <c r="P61" s="6"/>
      <c r="Q61" s="229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</row>
    <row r="62" spans="2:63" ht="12.6" customHeight="1">
      <c r="B62" s="6"/>
      <c r="C62" s="6"/>
      <c r="D62" s="6"/>
      <c r="E62" s="6"/>
      <c r="F62" s="767" t="s">
        <v>388</v>
      </c>
      <c r="G62" s="767"/>
      <c r="H62" s="767"/>
      <c r="I62" s="767"/>
      <c r="J62" s="767"/>
      <c r="K62" s="767"/>
      <c r="L62" s="767"/>
      <c r="M62" s="767"/>
      <c r="N62" s="767"/>
      <c r="O62" s="767"/>
      <c r="P62" s="6"/>
      <c r="Q62" s="648">
        <v>252377</v>
      </c>
      <c r="R62" s="634"/>
      <c r="S62" s="634"/>
      <c r="T62" s="634"/>
      <c r="U62" s="634"/>
      <c r="V62" s="634"/>
      <c r="W62" s="754">
        <v>29.73</v>
      </c>
      <c r="X62" s="754"/>
      <c r="Y62" s="754"/>
      <c r="Z62" s="754"/>
      <c r="AA62" s="754">
        <v>18.670000000000002</v>
      </c>
      <c r="AB62" s="754"/>
      <c r="AC62" s="754"/>
      <c r="AD62" s="754"/>
      <c r="AE62" s="754">
        <v>20.11</v>
      </c>
      <c r="AF62" s="754"/>
      <c r="AG62" s="754"/>
      <c r="AH62" s="754"/>
      <c r="AI62" s="754">
        <v>9.9</v>
      </c>
      <c r="AJ62" s="754"/>
      <c r="AK62" s="754"/>
      <c r="AL62" s="754"/>
      <c r="AM62" s="754">
        <v>2.4900000000000002</v>
      </c>
      <c r="AN62" s="754"/>
      <c r="AO62" s="754"/>
      <c r="AP62" s="754"/>
      <c r="AQ62" s="754">
        <v>5.16</v>
      </c>
      <c r="AR62" s="754"/>
      <c r="AS62" s="754"/>
      <c r="AT62" s="754"/>
      <c r="AU62" s="754">
        <v>0</v>
      </c>
      <c r="AV62" s="754"/>
      <c r="AW62" s="754"/>
      <c r="AX62" s="754"/>
      <c r="AY62" s="754">
        <v>0</v>
      </c>
      <c r="AZ62" s="754"/>
      <c r="BA62" s="754"/>
      <c r="BB62" s="754"/>
      <c r="BC62" s="754">
        <v>0</v>
      </c>
      <c r="BD62" s="754"/>
      <c r="BE62" s="754"/>
      <c r="BF62" s="754"/>
      <c r="BG62" s="754">
        <v>13.92</v>
      </c>
      <c r="BH62" s="754"/>
      <c r="BI62" s="754"/>
      <c r="BJ62" s="754"/>
    </row>
    <row r="63" spans="2:63" ht="12.6" customHeight="1">
      <c r="B63" s="6"/>
      <c r="C63" s="6"/>
      <c r="D63" s="6"/>
      <c r="E63" s="6"/>
      <c r="F63" s="768" t="s">
        <v>387</v>
      </c>
      <c r="G63" s="768"/>
      <c r="H63" s="768"/>
      <c r="I63" s="768"/>
      <c r="J63" s="768"/>
      <c r="K63" s="768"/>
      <c r="L63" s="768"/>
      <c r="M63" s="768"/>
      <c r="N63" s="768"/>
      <c r="O63" s="768"/>
      <c r="P63" s="6"/>
      <c r="Q63" s="763">
        <v>248336</v>
      </c>
      <c r="R63" s="620"/>
      <c r="S63" s="620"/>
      <c r="T63" s="620"/>
      <c r="U63" s="620"/>
      <c r="V63" s="620"/>
      <c r="W63" s="753">
        <v>31.84</v>
      </c>
      <c r="X63" s="753"/>
      <c r="Y63" s="753"/>
      <c r="Z63" s="753"/>
      <c r="AA63" s="753">
        <v>17.66</v>
      </c>
      <c r="AB63" s="753"/>
      <c r="AC63" s="753"/>
      <c r="AD63" s="753"/>
      <c r="AE63" s="753">
        <v>9.35</v>
      </c>
      <c r="AF63" s="753"/>
      <c r="AG63" s="753"/>
      <c r="AH63" s="753"/>
      <c r="AI63" s="753">
        <v>8.6999999999999993</v>
      </c>
      <c r="AJ63" s="753"/>
      <c r="AK63" s="753"/>
      <c r="AL63" s="753"/>
      <c r="AM63" s="753">
        <v>1.91</v>
      </c>
      <c r="AN63" s="753"/>
      <c r="AO63" s="753"/>
      <c r="AP63" s="753"/>
      <c r="AQ63" s="753">
        <v>5.25</v>
      </c>
      <c r="AR63" s="753"/>
      <c r="AS63" s="753"/>
      <c r="AT63" s="753"/>
      <c r="AU63" s="753">
        <v>4.67</v>
      </c>
      <c r="AV63" s="753"/>
      <c r="AW63" s="753"/>
      <c r="AX63" s="753"/>
      <c r="AY63" s="753">
        <v>0</v>
      </c>
      <c r="AZ63" s="753"/>
      <c r="BA63" s="753"/>
      <c r="BB63" s="753"/>
      <c r="BC63" s="753">
        <v>0</v>
      </c>
      <c r="BD63" s="753"/>
      <c r="BE63" s="753"/>
      <c r="BF63" s="753"/>
      <c r="BG63" s="753">
        <v>20.62</v>
      </c>
      <c r="BH63" s="753"/>
      <c r="BI63" s="753"/>
      <c r="BJ63" s="753"/>
    </row>
    <row r="64" spans="2:63" ht="12.6" customHeight="1">
      <c r="B64" s="6"/>
      <c r="C64" s="6"/>
      <c r="D64" s="6"/>
      <c r="E64" s="6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6"/>
      <c r="Q64" s="231"/>
      <c r="R64" s="165"/>
      <c r="S64" s="165"/>
      <c r="T64" s="165"/>
      <c r="U64" s="165"/>
      <c r="V64" s="165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</row>
    <row r="65" spans="1:63" s="185" customFormat="1" ht="12.6" customHeight="1">
      <c r="A65"/>
      <c r="B65" s="6"/>
      <c r="C65" s="6"/>
      <c r="D65" s="6"/>
      <c r="E65" s="6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6"/>
      <c r="Q65" s="231"/>
      <c r="R65" s="165"/>
      <c r="S65" s="165"/>
      <c r="T65" s="165"/>
      <c r="U65" s="165"/>
      <c r="V65" s="165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/>
    </row>
    <row r="66" spans="1:63" s="278" customFormat="1" ht="12.6" customHeight="1">
      <c r="A66"/>
      <c r="B66" s="212"/>
      <c r="C66" s="761" t="s">
        <v>386</v>
      </c>
      <c r="D66" s="761"/>
      <c r="E66" s="761"/>
      <c r="F66" s="761"/>
      <c r="G66" s="761"/>
      <c r="H66" s="761"/>
      <c r="I66" s="761"/>
      <c r="J66" s="761"/>
      <c r="K66" s="761"/>
      <c r="L66" s="761"/>
      <c r="M66" s="761"/>
      <c r="N66" s="212"/>
      <c r="O66" s="212"/>
      <c r="P66" s="212"/>
      <c r="Q66" s="281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  <c r="AM66" s="282"/>
      <c r="AN66" s="282"/>
      <c r="AO66" s="282"/>
      <c r="AP66" s="282"/>
      <c r="AQ66" s="282"/>
      <c r="AR66" s="282"/>
      <c r="AS66" s="282"/>
      <c r="AT66" s="282"/>
      <c r="AU66" s="282"/>
      <c r="AV66" s="282"/>
      <c r="AW66" s="282"/>
      <c r="AX66" s="282"/>
      <c r="AY66" s="282"/>
      <c r="AZ66" s="282"/>
      <c r="BA66" s="282"/>
      <c r="BB66" s="282"/>
      <c r="BC66" s="282"/>
      <c r="BD66" s="282"/>
      <c r="BE66" s="282"/>
      <c r="BF66" s="282"/>
      <c r="BG66" s="282"/>
      <c r="BH66" s="282"/>
      <c r="BI66" s="282"/>
      <c r="BJ66" s="282"/>
      <c r="BK66" s="185"/>
    </row>
    <row r="67" spans="1:63" ht="12.6" customHeight="1">
      <c r="A67" s="185"/>
      <c r="B67" s="283"/>
      <c r="C67" s="283"/>
      <c r="D67" s="283"/>
      <c r="E67" s="283"/>
      <c r="F67" s="757" t="s">
        <v>679</v>
      </c>
      <c r="G67" s="757"/>
      <c r="H67" s="757"/>
      <c r="I67" s="757"/>
      <c r="J67" s="757"/>
      <c r="K67" s="757"/>
      <c r="L67" s="757"/>
      <c r="M67" s="757"/>
      <c r="N67" s="757"/>
      <c r="O67" s="757"/>
      <c r="P67" s="279"/>
      <c r="Q67" s="758">
        <v>179799</v>
      </c>
      <c r="R67" s="759"/>
      <c r="S67" s="759"/>
      <c r="T67" s="759"/>
      <c r="U67" s="759"/>
      <c r="V67" s="759"/>
      <c r="W67" s="760">
        <v>40.450000000000003</v>
      </c>
      <c r="X67" s="760"/>
      <c r="Y67" s="760"/>
      <c r="Z67" s="760"/>
      <c r="AA67" s="760">
        <v>0</v>
      </c>
      <c r="AB67" s="760"/>
      <c r="AC67" s="760"/>
      <c r="AD67" s="760"/>
      <c r="AE67" s="760">
        <v>8.2899999999999991</v>
      </c>
      <c r="AF67" s="760"/>
      <c r="AG67" s="760"/>
      <c r="AH67" s="760"/>
      <c r="AI67" s="760">
        <v>15.27</v>
      </c>
      <c r="AJ67" s="760"/>
      <c r="AK67" s="760"/>
      <c r="AL67" s="760"/>
      <c r="AM67" s="760">
        <v>0</v>
      </c>
      <c r="AN67" s="760"/>
      <c r="AO67" s="760"/>
      <c r="AP67" s="760"/>
      <c r="AQ67" s="760">
        <v>25.44</v>
      </c>
      <c r="AR67" s="760"/>
      <c r="AS67" s="760"/>
      <c r="AT67" s="760"/>
      <c r="AU67" s="760">
        <v>0</v>
      </c>
      <c r="AV67" s="760"/>
      <c r="AW67" s="760"/>
      <c r="AX67" s="760"/>
      <c r="AY67" s="760">
        <v>0</v>
      </c>
      <c r="AZ67" s="760"/>
      <c r="BA67" s="760"/>
      <c r="BB67" s="760"/>
      <c r="BC67" s="760">
        <v>0</v>
      </c>
      <c r="BD67" s="760"/>
      <c r="BE67" s="760"/>
      <c r="BF67" s="760"/>
      <c r="BG67" s="760">
        <v>10.55</v>
      </c>
      <c r="BH67" s="760"/>
      <c r="BI67" s="760"/>
      <c r="BJ67" s="760"/>
      <c r="BK67" s="278"/>
    </row>
    <row r="68" spans="1:63" ht="12" customHeight="1">
      <c r="A68" s="278"/>
      <c r="B68" s="302"/>
      <c r="C68" s="30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70"/>
      <c r="Q68" s="364"/>
      <c r="R68" s="364"/>
      <c r="S68" s="364"/>
      <c r="T68" s="364"/>
      <c r="U68" s="364"/>
      <c r="V68" s="364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3"/>
      <c r="AU68" s="363"/>
      <c r="AV68" s="363"/>
      <c r="AW68" s="363"/>
      <c r="AX68" s="363"/>
      <c r="AY68" s="363"/>
      <c r="AZ68" s="363"/>
      <c r="BA68" s="363"/>
      <c r="BB68" s="363"/>
      <c r="BC68" s="363"/>
      <c r="BD68" s="363"/>
      <c r="BE68" s="363"/>
      <c r="BF68" s="363"/>
      <c r="BG68" s="363"/>
      <c r="BH68" s="363"/>
      <c r="BI68" s="363"/>
      <c r="BJ68" s="363"/>
      <c r="BK68" s="278"/>
    </row>
    <row r="69" spans="1:63" ht="12" customHeight="1">
      <c r="A69" s="278"/>
      <c r="B69" s="651" t="s">
        <v>1</v>
      </c>
      <c r="C69" s="651"/>
      <c r="D69" s="651"/>
      <c r="E69" s="164" t="s">
        <v>385</v>
      </c>
      <c r="F69" s="4" t="s">
        <v>384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3" spans="1:63">
      <c r="L73" s="322"/>
    </row>
  </sheetData>
  <mergeCells count="265">
    <mergeCell ref="BG52:BJ52"/>
    <mergeCell ref="BG53:BJ53"/>
    <mergeCell ref="D47:M47"/>
    <mergeCell ref="AU52:AX52"/>
    <mergeCell ref="BC52:BF52"/>
    <mergeCell ref="D51:M51"/>
    <mergeCell ref="Q49:V49"/>
    <mergeCell ref="W49:Z49"/>
    <mergeCell ref="AA49:AD49"/>
    <mergeCell ref="AE49:AH49"/>
    <mergeCell ref="E48:O48"/>
    <mergeCell ref="Q48:V48"/>
    <mergeCell ref="W48:Z48"/>
    <mergeCell ref="AA48:AD48"/>
    <mergeCell ref="AE48:AH48"/>
    <mergeCell ref="E49:O49"/>
    <mergeCell ref="AI49:AL49"/>
    <mergeCell ref="AQ48:AT48"/>
    <mergeCell ref="E53:O53"/>
    <mergeCell ref="Q53:V53"/>
    <mergeCell ref="W53:Z53"/>
    <mergeCell ref="AM53:AP53"/>
    <mergeCell ref="AQ53:AT53"/>
    <mergeCell ref="AU53:AX53"/>
    <mergeCell ref="AE57:AH57"/>
    <mergeCell ref="BC53:BF53"/>
    <mergeCell ref="E52:O52"/>
    <mergeCell ref="AY53:BB53"/>
    <mergeCell ref="C56:M56"/>
    <mergeCell ref="F57:O57"/>
    <mergeCell ref="Q57:V57"/>
    <mergeCell ref="W57:Z57"/>
    <mergeCell ref="AA57:AD57"/>
    <mergeCell ref="AQ52:AT52"/>
    <mergeCell ref="AM52:AP52"/>
    <mergeCell ref="AA53:AD53"/>
    <mergeCell ref="AE53:AH53"/>
    <mergeCell ref="AI53:AL53"/>
    <mergeCell ref="Q52:V52"/>
    <mergeCell ref="W52:Z52"/>
    <mergeCell ref="AA52:AD52"/>
    <mergeCell ref="AE52:AH52"/>
    <mergeCell ref="AI52:AL52"/>
    <mergeCell ref="F62:O62"/>
    <mergeCell ref="Q62:V62"/>
    <mergeCell ref="W62:Z62"/>
    <mergeCell ref="AA62:AD62"/>
    <mergeCell ref="AE62:AH62"/>
    <mergeCell ref="AI62:AL62"/>
    <mergeCell ref="AY57:BB57"/>
    <mergeCell ref="AY52:BB52"/>
    <mergeCell ref="AY36:BB36"/>
    <mergeCell ref="AM49:AP49"/>
    <mergeCell ref="AQ49:AT49"/>
    <mergeCell ref="AU49:AX49"/>
    <mergeCell ref="AY49:BB49"/>
    <mergeCell ref="AY48:BB48"/>
    <mergeCell ref="AI57:AL57"/>
    <mergeCell ref="AM57:AP57"/>
    <mergeCell ref="AU57:AX57"/>
    <mergeCell ref="C61:M61"/>
    <mergeCell ref="F58:O58"/>
    <mergeCell ref="Q58:V58"/>
    <mergeCell ref="W58:Z58"/>
    <mergeCell ref="AA58:AD58"/>
    <mergeCell ref="AE58:AH58"/>
    <mergeCell ref="AQ57:AT57"/>
    <mergeCell ref="F63:O63"/>
    <mergeCell ref="Q63:V63"/>
    <mergeCell ref="W63:Z63"/>
    <mergeCell ref="AA63:AD63"/>
    <mergeCell ref="AE63:AH63"/>
    <mergeCell ref="AY63:BB63"/>
    <mergeCell ref="AI63:AL63"/>
    <mergeCell ref="AM63:AP63"/>
    <mergeCell ref="AQ63:AT63"/>
    <mergeCell ref="AU63:AX63"/>
    <mergeCell ref="AM58:AP58"/>
    <mergeCell ref="AQ58:AT58"/>
    <mergeCell ref="AU58:AX58"/>
    <mergeCell ref="AY58:BB58"/>
    <mergeCell ref="BG57:BJ57"/>
    <mergeCell ref="BC57:BF57"/>
    <mergeCell ref="BG63:BJ63"/>
    <mergeCell ref="AM62:AP62"/>
    <mergeCell ref="AQ62:AT62"/>
    <mergeCell ref="AU62:AX62"/>
    <mergeCell ref="AY62:BB62"/>
    <mergeCell ref="BG62:BJ62"/>
    <mergeCell ref="BC62:BF62"/>
    <mergeCell ref="BC63:BF63"/>
    <mergeCell ref="D35:M35"/>
    <mergeCell ref="AA36:AD36"/>
    <mergeCell ref="AA38:AD38"/>
    <mergeCell ref="AE38:AH38"/>
    <mergeCell ref="D40:M40"/>
    <mergeCell ref="E41:O41"/>
    <mergeCell ref="E42:O42"/>
    <mergeCell ref="E43:O43"/>
    <mergeCell ref="Q41:V41"/>
    <mergeCell ref="W41:Z41"/>
    <mergeCell ref="AA41:AD41"/>
    <mergeCell ref="AE41:AH41"/>
    <mergeCell ref="Q42:V42"/>
    <mergeCell ref="W42:Z42"/>
    <mergeCell ref="AA42:AD42"/>
    <mergeCell ref="AE36:AH36"/>
    <mergeCell ref="AM16:AT16"/>
    <mergeCell ref="AE12:AL12"/>
    <mergeCell ref="AK33:AL33"/>
    <mergeCell ref="B5:BJ5"/>
    <mergeCell ref="B7:N8"/>
    <mergeCell ref="O7:AL7"/>
    <mergeCell ref="B20:D20"/>
    <mergeCell ref="BC18:BJ18"/>
    <mergeCell ref="AE10:AL10"/>
    <mergeCell ref="AM10:AT10"/>
    <mergeCell ref="AU10:BB10"/>
    <mergeCell ref="AM12:AT12"/>
    <mergeCell ref="G14:I14"/>
    <mergeCell ref="O14:V14"/>
    <mergeCell ref="W14:AD14"/>
    <mergeCell ref="AE14:AL14"/>
    <mergeCell ref="AM14:AT14"/>
    <mergeCell ref="AU16:BB16"/>
    <mergeCell ref="BC16:BJ16"/>
    <mergeCell ref="BE33:BF33"/>
    <mergeCell ref="BC12:BJ12"/>
    <mergeCell ref="AU12:BB12"/>
    <mergeCell ref="W26:BJ26"/>
    <mergeCell ref="C28:O28"/>
    <mergeCell ref="AE18:AL18"/>
    <mergeCell ref="AM18:AT18"/>
    <mergeCell ref="AU18:BB18"/>
    <mergeCell ref="A1:N2"/>
    <mergeCell ref="B69:D69"/>
    <mergeCell ref="G12:I12"/>
    <mergeCell ref="O12:V12"/>
    <mergeCell ref="W12:AD12"/>
    <mergeCell ref="B24:BJ24"/>
    <mergeCell ref="G18:I18"/>
    <mergeCell ref="O18:V18"/>
    <mergeCell ref="W18:AD18"/>
    <mergeCell ref="BC8:BJ8"/>
    <mergeCell ref="BC14:BJ14"/>
    <mergeCell ref="AU14:BB14"/>
    <mergeCell ref="BC10:BJ10"/>
    <mergeCell ref="G16:I16"/>
    <mergeCell ref="O16:V16"/>
    <mergeCell ref="W16:AD16"/>
    <mergeCell ref="AE16:AL16"/>
    <mergeCell ref="AM7:BJ7"/>
    <mergeCell ref="O8:V8"/>
    <mergeCell ref="W8:AD8"/>
    <mergeCell ref="AE8:AL8"/>
    <mergeCell ref="AM8:AT8"/>
    <mergeCell ref="AU8:BB8"/>
    <mergeCell ref="C10:F10"/>
    <mergeCell ref="G10:I10"/>
    <mergeCell ref="J10:M10"/>
    <mergeCell ref="O10:V10"/>
    <mergeCell ref="W10:AD10"/>
    <mergeCell ref="BG67:BJ67"/>
    <mergeCell ref="AQ67:AT67"/>
    <mergeCell ref="AU67:AX67"/>
    <mergeCell ref="AY67:BB67"/>
    <mergeCell ref="BC67:BF67"/>
    <mergeCell ref="AI48:AL48"/>
    <mergeCell ref="AY37:BB37"/>
    <mergeCell ref="BG37:BJ37"/>
    <mergeCell ref="BC36:BF36"/>
    <mergeCell ref="AQ36:AT36"/>
    <mergeCell ref="AU36:AX36"/>
    <mergeCell ref="AI58:AL58"/>
    <mergeCell ref="BC58:BF58"/>
    <mergeCell ref="AI38:AL38"/>
    <mergeCell ref="BG48:BJ48"/>
    <mergeCell ref="AU48:AX48"/>
    <mergeCell ref="AM48:AP48"/>
    <mergeCell ref="BC48:BF48"/>
    <mergeCell ref="BG38:BJ38"/>
    <mergeCell ref="AI41:AL41"/>
    <mergeCell ref="AM41:AP41"/>
    <mergeCell ref="E36:O36"/>
    <mergeCell ref="Q36:V36"/>
    <mergeCell ref="W36:Z36"/>
    <mergeCell ref="AA43:AD43"/>
    <mergeCell ref="AE43:AH43"/>
    <mergeCell ref="AI43:AL43"/>
    <mergeCell ref="AM43:AP43"/>
    <mergeCell ref="AQ43:AT43"/>
    <mergeCell ref="AU43:AX43"/>
    <mergeCell ref="AY43:BB43"/>
    <mergeCell ref="BC43:BF43"/>
    <mergeCell ref="BG43:BJ43"/>
    <mergeCell ref="C66:M66"/>
    <mergeCell ref="BG58:BJ58"/>
    <mergeCell ref="BC49:BF49"/>
    <mergeCell ref="BG49:BJ49"/>
    <mergeCell ref="AY38:BB38"/>
    <mergeCell ref="AM38:AP38"/>
    <mergeCell ref="Y33:Z33"/>
    <mergeCell ref="AC33:AD33"/>
    <mergeCell ref="AG33:AH33"/>
    <mergeCell ref="AO33:AP33"/>
    <mergeCell ref="C34:M34"/>
    <mergeCell ref="AQ41:AT41"/>
    <mergeCell ref="AU41:AX41"/>
    <mergeCell ref="AY41:BB41"/>
    <mergeCell ref="BC41:BF41"/>
    <mergeCell ref="BG41:BJ41"/>
    <mergeCell ref="C46:M46"/>
    <mergeCell ref="E38:O38"/>
    <mergeCell ref="Q38:V38"/>
    <mergeCell ref="W38:Z38"/>
    <mergeCell ref="BG42:BJ42"/>
    <mergeCell ref="Q43:V43"/>
    <mergeCell ref="W43:Z43"/>
    <mergeCell ref="BC37:BF37"/>
    <mergeCell ref="BO19:BV19"/>
    <mergeCell ref="AS33:AT33"/>
    <mergeCell ref="AW33:AX33"/>
    <mergeCell ref="BA33:BB33"/>
    <mergeCell ref="BG36:BJ36"/>
    <mergeCell ref="AQ37:AT37"/>
    <mergeCell ref="AU37:AX37"/>
    <mergeCell ref="BN28:BQ31"/>
    <mergeCell ref="F67:O67"/>
    <mergeCell ref="Q67:V67"/>
    <mergeCell ref="W67:Z67"/>
    <mergeCell ref="AA67:AD67"/>
    <mergeCell ref="AE67:AH67"/>
    <mergeCell ref="AI67:AL67"/>
    <mergeCell ref="AM67:AP67"/>
    <mergeCell ref="AI37:AL37"/>
    <mergeCell ref="AM37:AP37"/>
    <mergeCell ref="AI36:AL36"/>
    <mergeCell ref="AM36:AP36"/>
    <mergeCell ref="E37:O37"/>
    <mergeCell ref="Q37:V37"/>
    <mergeCell ref="W37:Z37"/>
    <mergeCell ref="AA37:AD37"/>
    <mergeCell ref="AE37:AH37"/>
    <mergeCell ref="BG27:BJ32"/>
    <mergeCell ref="AQ27:AT32"/>
    <mergeCell ref="AM27:AP32"/>
    <mergeCell ref="AI27:AL32"/>
    <mergeCell ref="AE27:AH32"/>
    <mergeCell ref="AA27:AD32"/>
    <mergeCell ref="W27:Z32"/>
    <mergeCell ref="Q26:V32"/>
    <mergeCell ref="AE42:AH42"/>
    <mergeCell ref="AI42:AL42"/>
    <mergeCell ref="AM42:AP42"/>
    <mergeCell ref="AQ42:AT42"/>
    <mergeCell ref="AU42:AX42"/>
    <mergeCell ref="AY42:BB42"/>
    <mergeCell ref="BC42:BF42"/>
    <mergeCell ref="AQ38:AT38"/>
    <mergeCell ref="AU38:AX38"/>
    <mergeCell ref="BC27:BF32"/>
    <mergeCell ref="AY27:BB32"/>
    <mergeCell ref="AU27:AX32"/>
    <mergeCell ref="BI33:BJ33"/>
    <mergeCell ref="BC38:BF38"/>
  </mergeCells>
  <phoneticPr fontId="24"/>
  <printOptions horizontalCentered="1"/>
  <pageMargins left="0.39370078740157483" right="0.47244094488188981" top="0.31496062992125984" bottom="0.39370078740157483" header="0" footer="0"/>
  <pageSetup paperSize="9" scale="93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K67"/>
  <sheetViews>
    <sheetView view="pageBreakPreview" topLeftCell="C1" zoomScaleNormal="100" zoomScaleSheetLayoutView="100" workbookViewId="0">
      <selection activeCell="C1" sqref="C1"/>
    </sheetView>
  </sheetViews>
  <sheetFormatPr defaultRowHeight="13.5"/>
  <cols>
    <col min="1" max="63" width="1.625" customWidth="1"/>
  </cols>
  <sheetData>
    <row r="1" spans="1:63" ht="11.1" customHeight="1">
      <c r="A1" s="16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AZ1" s="498">
        <f>'156'!A1+1</f>
        <v>157</v>
      </c>
      <c r="BA1" s="720"/>
      <c r="BB1" s="720"/>
      <c r="BC1" s="720"/>
      <c r="BD1" s="720"/>
      <c r="BE1" s="720"/>
      <c r="BF1" s="720"/>
      <c r="BG1" s="720"/>
      <c r="BH1" s="720"/>
      <c r="BI1" s="720"/>
      <c r="BJ1" s="720"/>
      <c r="BK1" s="720"/>
    </row>
    <row r="2" spans="1:63" ht="11.1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AZ2" s="720"/>
      <c r="BA2" s="720"/>
      <c r="BB2" s="720"/>
      <c r="BC2" s="720"/>
      <c r="BD2" s="720"/>
      <c r="BE2" s="720"/>
      <c r="BF2" s="720"/>
      <c r="BG2" s="720"/>
      <c r="BH2" s="720"/>
      <c r="BI2" s="720"/>
      <c r="BJ2" s="720"/>
      <c r="BK2" s="720"/>
    </row>
    <row r="3" spans="1:63"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</row>
    <row r="4" spans="1:63"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</row>
    <row r="5" spans="1:63" ht="18" customHeight="1">
      <c r="B5" s="526" t="s">
        <v>662</v>
      </c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772"/>
      <c r="P5" s="772"/>
      <c r="Q5" s="772"/>
      <c r="R5" s="772"/>
      <c r="S5" s="772"/>
      <c r="T5" s="772"/>
      <c r="U5" s="772"/>
      <c r="V5" s="772"/>
      <c r="W5" s="772"/>
      <c r="X5" s="772"/>
      <c r="Y5" s="772"/>
      <c r="Z5" s="772"/>
      <c r="AA5" s="772"/>
      <c r="AB5" s="772"/>
      <c r="AC5" s="772"/>
      <c r="AD5" s="772"/>
      <c r="AE5" s="772"/>
      <c r="AF5" s="772"/>
      <c r="AG5" s="772"/>
      <c r="AH5" s="772"/>
      <c r="AI5" s="772"/>
      <c r="AJ5" s="772"/>
      <c r="AK5" s="772"/>
      <c r="AL5" s="772"/>
      <c r="AM5" s="772"/>
      <c r="AN5" s="772"/>
      <c r="AO5" s="772"/>
      <c r="AP5" s="772"/>
      <c r="AQ5" s="772"/>
      <c r="AR5" s="772"/>
      <c r="AS5" s="772"/>
      <c r="AT5" s="772"/>
      <c r="AU5" s="772"/>
      <c r="AV5" s="772"/>
      <c r="AW5" s="772"/>
      <c r="AX5" s="772"/>
      <c r="AY5" s="772"/>
      <c r="AZ5" s="772"/>
      <c r="BA5" s="772"/>
      <c r="BB5" s="772"/>
      <c r="BC5" s="772"/>
      <c r="BD5" s="772"/>
      <c r="BE5" s="772"/>
      <c r="BF5" s="772"/>
      <c r="BG5" s="772"/>
      <c r="BH5" s="772"/>
      <c r="BI5" s="772"/>
      <c r="BJ5" s="772"/>
    </row>
    <row r="6" spans="1:63" ht="12.95" customHeight="1">
      <c r="B6" s="612" t="s">
        <v>441</v>
      </c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  <c r="AG6" s="612"/>
      <c r="AH6" s="612"/>
      <c r="AI6" s="612"/>
      <c r="AJ6" s="612"/>
      <c r="AK6" s="612"/>
      <c r="AL6" s="612"/>
      <c r="AM6" s="612"/>
      <c r="AN6" s="612"/>
      <c r="AO6" s="612"/>
      <c r="AP6" s="612"/>
      <c r="AQ6" s="612"/>
      <c r="AR6" s="612"/>
      <c r="AS6" s="612"/>
      <c r="AT6" s="612"/>
      <c r="AU6" s="612"/>
      <c r="AV6" s="612"/>
      <c r="AW6" s="612"/>
      <c r="AX6" s="612"/>
      <c r="AY6" s="612"/>
      <c r="AZ6" s="612"/>
      <c r="BA6" s="612"/>
      <c r="BB6" s="612"/>
      <c r="BC6" s="612"/>
      <c r="BD6" s="612"/>
      <c r="BE6" s="612"/>
      <c r="BF6" s="612"/>
      <c r="BG6" s="612"/>
      <c r="BH6" s="612"/>
      <c r="BI6" s="612"/>
      <c r="BJ6" s="612"/>
    </row>
    <row r="7" spans="1:63" ht="10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3" ht="15.95" customHeight="1">
      <c r="B8" s="564" t="s">
        <v>428</v>
      </c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5"/>
      <c r="Q8" s="565"/>
      <c r="R8" s="565" t="s">
        <v>432</v>
      </c>
      <c r="S8" s="565"/>
      <c r="T8" s="565"/>
      <c r="U8" s="565"/>
      <c r="V8" s="565"/>
      <c r="W8" s="565"/>
      <c r="X8" s="565"/>
      <c r="Y8" s="565"/>
      <c r="Z8" s="565"/>
      <c r="AA8" s="565"/>
      <c r="AB8" s="565"/>
      <c r="AC8" s="565"/>
      <c r="AD8" s="565"/>
      <c r="AE8" s="565"/>
      <c r="AF8" s="565"/>
      <c r="AG8" s="565" t="s">
        <v>431</v>
      </c>
      <c r="AH8" s="565"/>
      <c r="AI8" s="565"/>
      <c r="AJ8" s="565"/>
      <c r="AK8" s="565"/>
      <c r="AL8" s="565"/>
      <c r="AM8" s="565"/>
      <c r="AN8" s="565"/>
      <c r="AO8" s="565"/>
      <c r="AP8" s="565"/>
      <c r="AQ8" s="565"/>
      <c r="AR8" s="565"/>
      <c r="AS8" s="565"/>
      <c r="AT8" s="565"/>
      <c r="AU8" s="565"/>
      <c r="AV8" s="565" t="s">
        <v>430</v>
      </c>
      <c r="AW8" s="565"/>
      <c r="AX8" s="565"/>
      <c r="AY8" s="565"/>
      <c r="AZ8" s="565"/>
      <c r="BA8" s="565"/>
      <c r="BB8" s="565"/>
      <c r="BC8" s="565"/>
      <c r="BD8" s="565"/>
      <c r="BE8" s="565"/>
      <c r="BF8" s="565"/>
      <c r="BG8" s="565"/>
      <c r="BH8" s="565"/>
      <c r="BI8" s="565"/>
      <c r="BJ8" s="536"/>
    </row>
    <row r="9" spans="1:63" ht="15.95" customHeight="1">
      <c r="B9" s="566"/>
      <c r="C9" s="567"/>
      <c r="D9" s="567"/>
      <c r="E9" s="567"/>
      <c r="F9" s="567"/>
      <c r="G9" s="567"/>
      <c r="H9" s="567"/>
      <c r="I9" s="567"/>
      <c r="J9" s="567"/>
      <c r="K9" s="567"/>
      <c r="L9" s="567"/>
      <c r="M9" s="567"/>
      <c r="N9" s="567"/>
      <c r="O9" s="567"/>
      <c r="P9" s="567"/>
      <c r="Q9" s="567"/>
      <c r="R9" s="666" t="s">
        <v>28</v>
      </c>
      <c r="S9" s="666"/>
      <c r="T9" s="666"/>
      <c r="U9" s="666"/>
      <c r="V9" s="666"/>
      <c r="W9" s="666" t="s">
        <v>416</v>
      </c>
      <c r="X9" s="666"/>
      <c r="Y9" s="666"/>
      <c r="Z9" s="666"/>
      <c r="AA9" s="666"/>
      <c r="AB9" s="666" t="s">
        <v>415</v>
      </c>
      <c r="AC9" s="666"/>
      <c r="AD9" s="666"/>
      <c r="AE9" s="666"/>
      <c r="AF9" s="666"/>
      <c r="AG9" s="666" t="s">
        <v>28</v>
      </c>
      <c r="AH9" s="666"/>
      <c r="AI9" s="666"/>
      <c r="AJ9" s="666"/>
      <c r="AK9" s="666"/>
      <c r="AL9" s="666" t="s">
        <v>416</v>
      </c>
      <c r="AM9" s="666"/>
      <c r="AN9" s="666"/>
      <c r="AO9" s="666"/>
      <c r="AP9" s="666"/>
      <c r="AQ9" s="666" t="s">
        <v>415</v>
      </c>
      <c r="AR9" s="666"/>
      <c r="AS9" s="666"/>
      <c r="AT9" s="666"/>
      <c r="AU9" s="666"/>
      <c r="AV9" s="567" t="s">
        <v>429</v>
      </c>
      <c r="AW9" s="567"/>
      <c r="AX9" s="567"/>
      <c r="AY9" s="567"/>
      <c r="AZ9" s="567"/>
      <c r="BA9" s="666" t="s">
        <v>416</v>
      </c>
      <c r="BB9" s="666"/>
      <c r="BC9" s="666"/>
      <c r="BD9" s="666"/>
      <c r="BE9" s="666"/>
      <c r="BF9" s="666" t="s">
        <v>415</v>
      </c>
      <c r="BG9" s="666"/>
      <c r="BH9" s="666"/>
      <c r="BI9" s="666"/>
      <c r="BJ9" s="766"/>
    </row>
    <row r="10" spans="1:63" ht="12" customHeight="1">
      <c r="Q10" s="17"/>
      <c r="AY10" s="669" t="s">
        <v>402</v>
      </c>
      <c r="AZ10" s="669"/>
      <c r="BD10" s="669" t="s">
        <v>402</v>
      </c>
      <c r="BE10" s="669"/>
      <c r="BI10" s="669" t="s">
        <v>402</v>
      </c>
      <c r="BJ10" s="669"/>
    </row>
    <row r="11" spans="1:63" ht="8.25" customHeight="1">
      <c r="Q11" s="85"/>
    </row>
    <row r="12" spans="1:63" ht="12" customHeight="1">
      <c r="C12" s="771" t="s">
        <v>400</v>
      </c>
      <c r="D12" s="771"/>
      <c r="E12" s="771"/>
      <c r="F12" s="771"/>
      <c r="G12" s="771"/>
      <c r="H12" s="771"/>
      <c r="I12" s="771"/>
      <c r="J12" s="771"/>
      <c r="K12" s="771"/>
      <c r="L12" s="771"/>
      <c r="M12" s="771"/>
      <c r="N12" s="771"/>
      <c r="O12" s="771"/>
      <c r="P12" s="771"/>
      <c r="Q12" s="304"/>
      <c r="R12" s="511">
        <v>578305</v>
      </c>
      <c r="S12" s="511"/>
      <c r="T12" s="511"/>
      <c r="U12" s="511"/>
      <c r="V12" s="511"/>
      <c r="W12" s="511">
        <v>282058</v>
      </c>
      <c r="X12" s="511"/>
      <c r="Y12" s="511"/>
      <c r="Z12" s="511"/>
      <c r="AA12" s="511"/>
      <c r="AB12" s="511">
        <v>296247</v>
      </c>
      <c r="AC12" s="511"/>
      <c r="AD12" s="511"/>
      <c r="AE12" s="511"/>
      <c r="AF12" s="511"/>
      <c r="AG12" s="511">
        <v>366776</v>
      </c>
      <c r="AH12" s="511"/>
      <c r="AI12" s="511"/>
      <c r="AJ12" s="511"/>
      <c r="AK12" s="511"/>
      <c r="AL12" s="511">
        <v>179355</v>
      </c>
      <c r="AM12" s="511"/>
      <c r="AN12" s="511"/>
      <c r="AO12" s="511"/>
      <c r="AP12" s="511"/>
      <c r="AQ12" s="511">
        <v>187421</v>
      </c>
      <c r="AR12" s="511"/>
      <c r="AS12" s="511"/>
      <c r="AT12" s="511"/>
      <c r="AU12" s="511"/>
      <c r="AV12" s="773">
        <f>SUM(AG12/R12)*100</f>
        <v>63.422588426522339</v>
      </c>
      <c r="AW12" s="773"/>
      <c r="AX12" s="773"/>
      <c r="AY12" s="773"/>
      <c r="AZ12" s="773"/>
      <c r="BA12" s="773">
        <f>SUM(AL12/W12)*100</f>
        <v>63.58798544980111</v>
      </c>
      <c r="BB12" s="773"/>
      <c r="BC12" s="773"/>
      <c r="BD12" s="773"/>
      <c r="BE12" s="773"/>
      <c r="BF12" s="773">
        <f>SUM(AQ12/AB12)*100</f>
        <v>63.26511323321418</v>
      </c>
      <c r="BG12" s="773"/>
      <c r="BH12" s="773"/>
      <c r="BI12" s="773"/>
      <c r="BJ12" s="773"/>
    </row>
    <row r="13" spans="1:63" ht="12" customHeight="1">
      <c r="C13" s="176"/>
      <c r="D13" s="771" t="s">
        <v>440</v>
      </c>
      <c r="E13" s="771"/>
      <c r="F13" s="771"/>
      <c r="G13" s="771"/>
      <c r="H13" s="771"/>
      <c r="I13" s="771"/>
      <c r="J13" s="771"/>
      <c r="K13" s="771"/>
      <c r="L13" s="771"/>
      <c r="M13" s="771"/>
      <c r="N13" s="771"/>
      <c r="O13" s="771"/>
      <c r="P13" s="771"/>
      <c r="Q13" s="304"/>
      <c r="R13" s="511">
        <v>448660</v>
      </c>
      <c r="S13" s="511"/>
      <c r="T13" s="511"/>
      <c r="U13" s="511"/>
      <c r="V13" s="511"/>
      <c r="W13" s="511">
        <v>218243</v>
      </c>
      <c r="X13" s="511"/>
      <c r="Y13" s="511"/>
      <c r="Z13" s="511"/>
      <c r="AA13" s="511"/>
      <c r="AB13" s="511">
        <v>230417</v>
      </c>
      <c r="AC13" s="511"/>
      <c r="AD13" s="511"/>
      <c r="AE13" s="511"/>
      <c r="AF13" s="511"/>
      <c r="AG13" s="511">
        <v>284714</v>
      </c>
      <c r="AH13" s="511"/>
      <c r="AI13" s="511"/>
      <c r="AJ13" s="511"/>
      <c r="AK13" s="511"/>
      <c r="AL13" s="511">
        <v>138824</v>
      </c>
      <c r="AM13" s="511"/>
      <c r="AN13" s="511"/>
      <c r="AO13" s="511"/>
      <c r="AP13" s="511"/>
      <c r="AQ13" s="511">
        <v>145890</v>
      </c>
      <c r="AR13" s="511"/>
      <c r="AS13" s="511"/>
      <c r="AT13" s="511"/>
      <c r="AU13" s="511"/>
      <c r="AV13" s="773">
        <f>SUM(AG13/R13)*100</f>
        <v>63.458743814915529</v>
      </c>
      <c r="AW13" s="773"/>
      <c r="AX13" s="773"/>
      <c r="AY13" s="773"/>
      <c r="AZ13" s="773"/>
      <c r="BA13" s="773">
        <f>SUM(AL13/W13)*100</f>
        <v>63.609829410336182</v>
      </c>
      <c r="BB13" s="773"/>
      <c r="BC13" s="773"/>
      <c r="BD13" s="773"/>
      <c r="BE13" s="773"/>
      <c r="BF13" s="773">
        <f>SUM(AQ13/AB13)*100</f>
        <v>63.315640773033245</v>
      </c>
      <c r="BG13" s="773"/>
      <c r="BH13" s="773"/>
      <c r="BI13" s="773"/>
      <c r="BJ13" s="773"/>
    </row>
    <row r="14" spans="1:63" ht="12" customHeight="1">
      <c r="C14" s="176"/>
      <c r="D14" s="771" t="s">
        <v>439</v>
      </c>
      <c r="E14" s="771"/>
      <c r="F14" s="771"/>
      <c r="G14" s="771"/>
      <c r="H14" s="771"/>
      <c r="I14" s="771"/>
      <c r="J14" s="771"/>
      <c r="K14" s="771"/>
      <c r="L14" s="771"/>
      <c r="M14" s="771"/>
      <c r="N14" s="771"/>
      <c r="O14" s="771"/>
      <c r="P14" s="771"/>
      <c r="Q14" s="304"/>
      <c r="R14" s="511">
        <v>129645</v>
      </c>
      <c r="S14" s="511"/>
      <c r="T14" s="511"/>
      <c r="U14" s="511"/>
      <c r="V14" s="511"/>
      <c r="W14" s="511">
        <v>63815</v>
      </c>
      <c r="X14" s="511"/>
      <c r="Y14" s="511"/>
      <c r="Z14" s="511"/>
      <c r="AA14" s="511"/>
      <c r="AB14" s="511">
        <v>65830</v>
      </c>
      <c r="AC14" s="511"/>
      <c r="AD14" s="511"/>
      <c r="AE14" s="511"/>
      <c r="AF14" s="511"/>
      <c r="AG14" s="511">
        <v>82062</v>
      </c>
      <c r="AH14" s="511"/>
      <c r="AI14" s="511"/>
      <c r="AJ14" s="511"/>
      <c r="AK14" s="511"/>
      <c r="AL14" s="511">
        <v>40531</v>
      </c>
      <c r="AM14" s="511"/>
      <c r="AN14" s="511"/>
      <c r="AO14" s="511"/>
      <c r="AP14" s="511"/>
      <c r="AQ14" s="511">
        <v>41531</v>
      </c>
      <c r="AR14" s="511"/>
      <c r="AS14" s="511"/>
      <c r="AT14" s="511"/>
      <c r="AU14" s="511"/>
      <c r="AV14" s="773">
        <f>SUM(AG14/R14)*100</f>
        <v>63.297466157584168</v>
      </c>
      <c r="AW14" s="773"/>
      <c r="AX14" s="773"/>
      <c r="AY14" s="773"/>
      <c r="AZ14" s="773"/>
      <c r="BA14" s="773">
        <f>SUM(AL14/W14)*100</f>
        <v>63.513280576666929</v>
      </c>
      <c r="BB14" s="773"/>
      <c r="BC14" s="773"/>
      <c r="BD14" s="773"/>
      <c r="BE14" s="773"/>
      <c r="BF14" s="773">
        <f>SUM(AQ14/AB14)*100</f>
        <v>63.088257633297886</v>
      </c>
      <c r="BG14" s="773"/>
      <c r="BH14" s="773"/>
      <c r="BI14" s="773"/>
      <c r="BJ14" s="773"/>
    </row>
    <row r="15" spans="1:63" ht="10.5" customHeight="1">
      <c r="Q15" s="85"/>
    </row>
    <row r="16" spans="1:63" ht="12" customHeight="1">
      <c r="C16" s="775" t="s">
        <v>676</v>
      </c>
      <c r="D16" s="775"/>
      <c r="E16" s="775"/>
      <c r="F16" s="775"/>
      <c r="G16" s="775"/>
      <c r="H16" s="775"/>
      <c r="I16" s="775"/>
      <c r="J16" s="775"/>
      <c r="K16" s="775"/>
      <c r="L16" s="775"/>
      <c r="M16" s="775"/>
      <c r="N16" s="775"/>
      <c r="O16" s="775"/>
      <c r="P16" s="775"/>
      <c r="Q16" s="345"/>
      <c r="R16" s="515">
        <v>583566</v>
      </c>
      <c r="S16" s="515"/>
      <c r="T16" s="515"/>
      <c r="U16" s="515"/>
      <c r="V16" s="515"/>
      <c r="W16" s="515">
        <v>283619</v>
      </c>
      <c r="X16" s="515"/>
      <c r="Y16" s="515"/>
      <c r="Z16" s="515"/>
      <c r="AA16" s="515"/>
      <c r="AB16" s="515">
        <v>299947</v>
      </c>
      <c r="AC16" s="515"/>
      <c r="AD16" s="515"/>
      <c r="AE16" s="515"/>
      <c r="AF16" s="515"/>
      <c r="AG16" s="515">
        <v>319497</v>
      </c>
      <c r="AH16" s="515"/>
      <c r="AI16" s="515"/>
      <c r="AJ16" s="515"/>
      <c r="AK16" s="515"/>
      <c r="AL16" s="515">
        <v>157423</v>
      </c>
      <c r="AM16" s="515"/>
      <c r="AN16" s="515"/>
      <c r="AO16" s="515"/>
      <c r="AP16" s="515"/>
      <c r="AQ16" s="515">
        <v>162074</v>
      </c>
      <c r="AR16" s="515"/>
      <c r="AS16" s="515"/>
      <c r="AT16" s="515"/>
      <c r="AU16" s="515"/>
      <c r="AV16" s="774">
        <f>SUM(AG16/R16)*100</f>
        <v>54.749077225198171</v>
      </c>
      <c r="AW16" s="774"/>
      <c r="AX16" s="774"/>
      <c r="AY16" s="774"/>
      <c r="AZ16" s="774"/>
      <c r="BA16" s="774">
        <f>SUM(AL16/W16)*100</f>
        <v>55.505096626107566</v>
      </c>
      <c r="BB16" s="774"/>
      <c r="BC16" s="774"/>
      <c r="BD16" s="774"/>
      <c r="BE16" s="774"/>
      <c r="BF16" s="774">
        <f>SUM(AQ16/AB16)*100</f>
        <v>54.034212710912264</v>
      </c>
      <c r="BG16" s="774"/>
      <c r="BH16" s="774"/>
      <c r="BI16" s="774"/>
      <c r="BJ16" s="774"/>
    </row>
    <row r="17" spans="2:62" ht="12" customHeight="1">
      <c r="C17" s="178"/>
      <c r="D17" s="775" t="s">
        <v>440</v>
      </c>
      <c r="E17" s="775"/>
      <c r="F17" s="775"/>
      <c r="G17" s="775"/>
      <c r="H17" s="775"/>
      <c r="I17" s="775"/>
      <c r="J17" s="775"/>
      <c r="K17" s="775"/>
      <c r="L17" s="775"/>
      <c r="M17" s="775"/>
      <c r="N17" s="775"/>
      <c r="O17" s="775"/>
      <c r="P17" s="775"/>
      <c r="Q17" s="345"/>
      <c r="R17" s="515">
        <v>452092</v>
      </c>
      <c r="S17" s="515"/>
      <c r="T17" s="515"/>
      <c r="U17" s="515"/>
      <c r="V17" s="515"/>
      <c r="W17" s="515">
        <v>219167</v>
      </c>
      <c r="X17" s="515"/>
      <c r="Y17" s="515"/>
      <c r="Z17" s="515"/>
      <c r="AA17" s="515"/>
      <c r="AB17" s="515">
        <v>232925</v>
      </c>
      <c r="AC17" s="515"/>
      <c r="AD17" s="515"/>
      <c r="AE17" s="515"/>
      <c r="AF17" s="515"/>
      <c r="AG17" s="515">
        <v>247698</v>
      </c>
      <c r="AH17" s="515"/>
      <c r="AI17" s="515"/>
      <c r="AJ17" s="515"/>
      <c r="AK17" s="515"/>
      <c r="AL17" s="515">
        <v>121447</v>
      </c>
      <c r="AM17" s="515"/>
      <c r="AN17" s="515"/>
      <c r="AO17" s="515"/>
      <c r="AP17" s="515"/>
      <c r="AQ17" s="515">
        <v>126251</v>
      </c>
      <c r="AR17" s="515"/>
      <c r="AS17" s="515"/>
      <c r="AT17" s="515"/>
      <c r="AU17" s="515"/>
      <c r="AV17" s="774">
        <f>SUM(AG17/R17)*100</f>
        <v>54.789290675349264</v>
      </c>
      <c r="AW17" s="774"/>
      <c r="AX17" s="774"/>
      <c r="AY17" s="774"/>
      <c r="AZ17" s="774"/>
      <c r="BA17" s="774">
        <f>SUM(AL17/W17)*100</f>
        <v>55.412995569588489</v>
      </c>
      <c r="BB17" s="774"/>
      <c r="BC17" s="774"/>
      <c r="BD17" s="774"/>
      <c r="BE17" s="774"/>
      <c r="BF17" s="774">
        <f>SUM(AQ17/AB17)*100</f>
        <v>54.202425673500052</v>
      </c>
      <c r="BG17" s="774"/>
      <c r="BH17" s="774"/>
      <c r="BI17" s="774"/>
      <c r="BJ17" s="774"/>
    </row>
    <row r="18" spans="2:62" ht="12" customHeight="1">
      <c r="C18" s="178"/>
      <c r="D18" s="775" t="s">
        <v>439</v>
      </c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345"/>
      <c r="R18" s="515">
        <v>131474</v>
      </c>
      <c r="S18" s="515"/>
      <c r="T18" s="515"/>
      <c r="U18" s="515"/>
      <c r="V18" s="515"/>
      <c r="W18" s="515">
        <v>64452</v>
      </c>
      <c r="X18" s="515"/>
      <c r="Y18" s="515"/>
      <c r="Z18" s="515"/>
      <c r="AA18" s="515"/>
      <c r="AB18" s="515">
        <v>67022</v>
      </c>
      <c r="AC18" s="515"/>
      <c r="AD18" s="515"/>
      <c r="AE18" s="515"/>
      <c r="AF18" s="515"/>
      <c r="AG18" s="515">
        <v>71799</v>
      </c>
      <c r="AH18" s="515"/>
      <c r="AI18" s="515"/>
      <c r="AJ18" s="515"/>
      <c r="AK18" s="515"/>
      <c r="AL18" s="515">
        <v>35976</v>
      </c>
      <c r="AM18" s="515"/>
      <c r="AN18" s="515"/>
      <c r="AO18" s="515"/>
      <c r="AP18" s="515"/>
      <c r="AQ18" s="515">
        <v>35823</v>
      </c>
      <c r="AR18" s="515"/>
      <c r="AS18" s="515"/>
      <c r="AT18" s="515"/>
      <c r="AU18" s="515"/>
      <c r="AV18" s="774">
        <f>SUM(AG18/R18)*100</f>
        <v>54.610797572143547</v>
      </c>
      <c r="AW18" s="774"/>
      <c r="AX18" s="774"/>
      <c r="AY18" s="774"/>
      <c r="AZ18" s="774"/>
      <c r="BA18" s="774">
        <f>SUM(AL18/W18)*100</f>
        <v>55.818283373673424</v>
      </c>
      <c r="BB18" s="774"/>
      <c r="BC18" s="774"/>
      <c r="BD18" s="774"/>
      <c r="BE18" s="774"/>
      <c r="BF18" s="774">
        <f>SUM(AQ18/AB18)*100</f>
        <v>53.449613559726657</v>
      </c>
      <c r="BG18" s="774"/>
      <c r="BH18" s="774"/>
      <c r="BI18" s="774"/>
      <c r="BJ18" s="774"/>
    </row>
    <row r="19" spans="2:62" ht="12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9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2:62" ht="15.95" customHeight="1">
      <c r="B20" s="564" t="s">
        <v>428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 t="s">
        <v>427</v>
      </c>
      <c r="S20" s="565"/>
      <c r="T20" s="565"/>
      <c r="U20" s="565"/>
      <c r="V20" s="565"/>
      <c r="W20" s="565"/>
      <c r="X20" s="565"/>
      <c r="Y20" s="565"/>
      <c r="Z20" s="565"/>
      <c r="AA20" s="565"/>
      <c r="AB20" s="565"/>
      <c r="AC20" s="565"/>
      <c r="AD20" s="565"/>
      <c r="AE20" s="565"/>
      <c r="AF20" s="565"/>
      <c r="AG20" s="565"/>
      <c r="AH20" s="565"/>
      <c r="AI20" s="565"/>
      <c r="AJ20" s="565"/>
      <c r="AK20" s="565"/>
      <c r="AL20" s="565"/>
      <c r="AM20" s="565"/>
      <c r="AN20" s="565"/>
      <c r="AO20" s="565"/>
      <c r="AP20" s="565"/>
      <c r="AQ20" s="565"/>
      <c r="AR20" s="565"/>
      <c r="AS20" s="565"/>
      <c r="AT20" s="565"/>
      <c r="AU20" s="565"/>
      <c r="AV20" s="565"/>
      <c r="AW20" s="565"/>
      <c r="AX20" s="565"/>
      <c r="AY20" s="565"/>
      <c r="AZ20" s="565"/>
      <c r="BA20" s="565"/>
      <c r="BB20" s="777" t="s">
        <v>426</v>
      </c>
      <c r="BC20" s="565"/>
      <c r="BD20" s="565"/>
      <c r="BE20" s="565"/>
      <c r="BF20" s="565"/>
      <c r="BG20" s="565"/>
      <c r="BH20" s="565"/>
      <c r="BI20" s="565"/>
      <c r="BJ20" s="536"/>
    </row>
    <row r="21" spans="2:62" ht="15.95" customHeight="1">
      <c r="B21" s="566"/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567" t="s">
        <v>425</v>
      </c>
      <c r="S21" s="567"/>
      <c r="T21" s="567"/>
      <c r="U21" s="567"/>
      <c r="V21" s="567"/>
      <c r="W21" s="567"/>
      <c r="X21" s="567"/>
      <c r="Y21" s="567"/>
      <c r="Z21" s="567"/>
      <c r="AA21" s="567" t="s">
        <v>424</v>
      </c>
      <c r="AB21" s="567"/>
      <c r="AC21" s="567"/>
      <c r="AD21" s="567"/>
      <c r="AE21" s="567"/>
      <c r="AF21" s="567"/>
      <c r="AG21" s="567"/>
      <c r="AH21" s="567"/>
      <c r="AI21" s="567"/>
      <c r="AJ21" s="567" t="s">
        <v>423</v>
      </c>
      <c r="AK21" s="567"/>
      <c r="AL21" s="567"/>
      <c r="AM21" s="567"/>
      <c r="AN21" s="567"/>
      <c r="AO21" s="567"/>
      <c r="AP21" s="567"/>
      <c r="AQ21" s="567"/>
      <c r="AR21" s="567"/>
      <c r="AS21" s="567" t="s">
        <v>422</v>
      </c>
      <c r="AT21" s="567"/>
      <c r="AU21" s="567"/>
      <c r="AV21" s="567"/>
      <c r="AW21" s="567"/>
      <c r="AX21" s="567"/>
      <c r="AY21" s="567"/>
      <c r="AZ21" s="567"/>
      <c r="BA21" s="567"/>
      <c r="BB21" s="567"/>
      <c r="BC21" s="567"/>
      <c r="BD21" s="567"/>
      <c r="BE21" s="567"/>
      <c r="BF21" s="567"/>
      <c r="BG21" s="567"/>
      <c r="BH21" s="567"/>
      <c r="BI21" s="567"/>
      <c r="BJ21" s="568"/>
    </row>
    <row r="22" spans="2:62" ht="12" customHeight="1">
      <c r="Q22" s="17"/>
      <c r="AZ22" s="669" t="s">
        <v>402</v>
      </c>
      <c r="BA22" s="669"/>
    </row>
    <row r="23" spans="2:62" ht="8.25" customHeight="1">
      <c r="Q23" s="85"/>
    </row>
    <row r="24" spans="2:62" ht="12" customHeight="1">
      <c r="C24" s="771" t="s">
        <v>400</v>
      </c>
      <c r="D24" s="771"/>
      <c r="E24" s="771"/>
      <c r="F24" s="771"/>
      <c r="G24" s="771"/>
      <c r="H24" s="771"/>
      <c r="I24" s="771"/>
      <c r="J24" s="771"/>
      <c r="K24" s="771"/>
      <c r="L24" s="771"/>
      <c r="M24" s="771"/>
      <c r="N24" s="771"/>
      <c r="O24" s="771"/>
      <c r="P24" s="771"/>
      <c r="Q24" s="304"/>
      <c r="R24" s="511">
        <v>366763</v>
      </c>
      <c r="S24" s="511"/>
      <c r="T24" s="511"/>
      <c r="U24" s="511"/>
      <c r="V24" s="511"/>
      <c r="W24" s="511"/>
      <c r="X24" s="511"/>
      <c r="Y24" s="511"/>
      <c r="Z24" s="511"/>
      <c r="AA24" s="511">
        <v>349623</v>
      </c>
      <c r="AB24" s="511"/>
      <c r="AC24" s="511"/>
      <c r="AD24" s="511"/>
      <c r="AE24" s="511"/>
      <c r="AF24" s="511"/>
      <c r="AG24" s="511"/>
      <c r="AH24" s="511"/>
      <c r="AI24" s="511"/>
      <c r="AJ24" s="511">
        <v>17140</v>
      </c>
      <c r="AK24" s="511"/>
      <c r="AL24" s="511"/>
      <c r="AM24" s="511"/>
      <c r="AN24" s="511"/>
      <c r="AO24" s="511"/>
      <c r="AP24" s="511"/>
      <c r="AQ24" s="511"/>
      <c r="AR24" s="511"/>
      <c r="AS24" s="776">
        <f>SUM(AJ24/R24)*100</f>
        <v>4.6733176465455895</v>
      </c>
      <c r="AT24" s="776"/>
      <c r="AU24" s="776"/>
      <c r="AV24" s="776"/>
      <c r="AW24" s="776"/>
      <c r="AX24" s="776"/>
      <c r="AY24" s="776"/>
      <c r="AZ24" s="776"/>
      <c r="BA24" s="776"/>
      <c r="BB24" s="511">
        <v>80334</v>
      </c>
      <c r="BC24" s="511"/>
      <c r="BD24" s="511"/>
      <c r="BE24" s="511"/>
      <c r="BF24" s="511"/>
      <c r="BG24" s="511"/>
      <c r="BH24" s="511"/>
      <c r="BI24" s="511"/>
      <c r="BJ24" s="511"/>
    </row>
    <row r="25" spans="2:62" ht="12" customHeight="1">
      <c r="C25" s="176"/>
      <c r="D25" s="771" t="s">
        <v>440</v>
      </c>
      <c r="E25" s="771"/>
      <c r="F25" s="771"/>
      <c r="G25" s="771"/>
      <c r="H25" s="771"/>
      <c r="I25" s="771"/>
      <c r="J25" s="771"/>
      <c r="K25" s="771"/>
      <c r="L25" s="771"/>
      <c r="M25" s="771"/>
      <c r="N25" s="771"/>
      <c r="O25" s="771"/>
      <c r="P25" s="771"/>
      <c r="Q25" s="304"/>
      <c r="R25" s="511">
        <v>284708</v>
      </c>
      <c r="S25" s="511"/>
      <c r="T25" s="511"/>
      <c r="U25" s="511"/>
      <c r="V25" s="511"/>
      <c r="W25" s="511"/>
      <c r="X25" s="511"/>
      <c r="Y25" s="511"/>
      <c r="Z25" s="511"/>
      <c r="AA25" s="511">
        <v>271111</v>
      </c>
      <c r="AB25" s="511"/>
      <c r="AC25" s="511"/>
      <c r="AD25" s="511"/>
      <c r="AE25" s="511"/>
      <c r="AF25" s="511"/>
      <c r="AG25" s="511"/>
      <c r="AH25" s="511"/>
      <c r="AI25" s="511"/>
      <c r="AJ25" s="511">
        <v>13597</v>
      </c>
      <c r="AK25" s="511"/>
      <c r="AL25" s="511"/>
      <c r="AM25" s="511"/>
      <c r="AN25" s="511"/>
      <c r="AO25" s="511"/>
      <c r="AP25" s="511"/>
      <c r="AQ25" s="511"/>
      <c r="AR25" s="511"/>
      <c r="AS25" s="776">
        <f>SUM(AJ25/R25)*100</f>
        <v>4.7757702628658132</v>
      </c>
      <c r="AT25" s="776"/>
      <c r="AU25" s="776"/>
      <c r="AV25" s="776"/>
      <c r="AW25" s="776"/>
      <c r="AX25" s="776"/>
      <c r="AY25" s="776"/>
      <c r="AZ25" s="776"/>
      <c r="BA25" s="776"/>
      <c r="BB25" s="511">
        <v>65017</v>
      </c>
      <c r="BC25" s="511"/>
      <c r="BD25" s="511"/>
      <c r="BE25" s="511"/>
      <c r="BF25" s="511"/>
      <c r="BG25" s="511"/>
      <c r="BH25" s="511"/>
      <c r="BI25" s="511"/>
      <c r="BJ25" s="511"/>
    </row>
    <row r="26" spans="2:62" ht="12" customHeight="1">
      <c r="C26" s="176"/>
      <c r="D26" s="771" t="s">
        <v>439</v>
      </c>
      <c r="E26" s="771"/>
      <c r="F26" s="771"/>
      <c r="G26" s="771"/>
      <c r="H26" s="771"/>
      <c r="I26" s="771"/>
      <c r="J26" s="771"/>
      <c r="K26" s="771"/>
      <c r="L26" s="771"/>
      <c r="M26" s="771"/>
      <c r="N26" s="771"/>
      <c r="O26" s="771"/>
      <c r="P26" s="771"/>
      <c r="Q26" s="304"/>
      <c r="R26" s="511">
        <v>82055</v>
      </c>
      <c r="S26" s="511"/>
      <c r="T26" s="511"/>
      <c r="U26" s="511"/>
      <c r="V26" s="511"/>
      <c r="W26" s="511"/>
      <c r="X26" s="511"/>
      <c r="Y26" s="511"/>
      <c r="Z26" s="511"/>
      <c r="AA26" s="511">
        <v>78512</v>
      </c>
      <c r="AB26" s="511"/>
      <c r="AC26" s="511"/>
      <c r="AD26" s="511"/>
      <c r="AE26" s="511"/>
      <c r="AF26" s="511"/>
      <c r="AG26" s="511"/>
      <c r="AH26" s="511"/>
      <c r="AI26" s="511"/>
      <c r="AJ26" s="511">
        <v>3543</v>
      </c>
      <c r="AK26" s="511"/>
      <c r="AL26" s="511"/>
      <c r="AM26" s="511"/>
      <c r="AN26" s="511"/>
      <c r="AO26" s="511"/>
      <c r="AP26" s="511"/>
      <c r="AQ26" s="511"/>
      <c r="AR26" s="511"/>
      <c r="AS26" s="776">
        <f>SUM(AJ26/R26)*100</f>
        <v>4.3178355980744616</v>
      </c>
      <c r="AT26" s="776"/>
      <c r="AU26" s="776"/>
      <c r="AV26" s="776"/>
      <c r="AW26" s="776"/>
      <c r="AX26" s="776"/>
      <c r="AY26" s="776"/>
      <c r="AZ26" s="776"/>
      <c r="BA26" s="776"/>
      <c r="BB26" s="511">
        <v>15317</v>
      </c>
      <c r="BC26" s="511"/>
      <c r="BD26" s="511"/>
      <c r="BE26" s="511"/>
      <c r="BF26" s="511"/>
      <c r="BG26" s="511"/>
      <c r="BH26" s="511"/>
      <c r="BI26" s="511"/>
      <c r="BJ26" s="511"/>
    </row>
    <row r="27" spans="2:62" ht="10.5" customHeight="1">
      <c r="Q27" s="85"/>
      <c r="AS27" s="235"/>
      <c r="AT27" s="235"/>
      <c r="AU27" s="235"/>
      <c r="AV27" s="235"/>
      <c r="AW27" s="235"/>
      <c r="AX27" s="235"/>
      <c r="AY27" s="235"/>
      <c r="AZ27" s="235"/>
      <c r="BA27" s="235"/>
    </row>
    <row r="28" spans="2:62" ht="12" customHeight="1">
      <c r="C28" s="775" t="s">
        <v>676</v>
      </c>
      <c r="D28" s="775"/>
      <c r="E28" s="775"/>
      <c r="F28" s="775"/>
      <c r="G28" s="775"/>
      <c r="H28" s="775"/>
      <c r="I28" s="775"/>
      <c r="J28" s="775"/>
      <c r="K28" s="775"/>
      <c r="L28" s="775"/>
      <c r="M28" s="775"/>
      <c r="N28" s="775"/>
      <c r="O28" s="775"/>
      <c r="P28" s="775"/>
      <c r="Q28" s="85"/>
      <c r="R28" s="515">
        <v>319489</v>
      </c>
      <c r="S28" s="515"/>
      <c r="T28" s="515"/>
      <c r="U28" s="515"/>
      <c r="V28" s="515"/>
      <c r="W28" s="515"/>
      <c r="X28" s="515"/>
      <c r="Y28" s="515"/>
      <c r="Z28" s="515"/>
      <c r="AA28" s="515">
        <v>309775</v>
      </c>
      <c r="AB28" s="515"/>
      <c r="AC28" s="515"/>
      <c r="AD28" s="515"/>
      <c r="AE28" s="515"/>
      <c r="AF28" s="515"/>
      <c r="AG28" s="515"/>
      <c r="AH28" s="515"/>
      <c r="AI28" s="515"/>
      <c r="AJ28" s="515">
        <v>9714</v>
      </c>
      <c r="AK28" s="515"/>
      <c r="AL28" s="515"/>
      <c r="AM28" s="515"/>
      <c r="AN28" s="515"/>
      <c r="AO28" s="515"/>
      <c r="AP28" s="515"/>
      <c r="AQ28" s="515"/>
      <c r="AR28" s="515"/>
      <c r="AS28" s="778">
        <f>SUM(AJ28/R28)*100</f>
        <v>3.0404802669262478</v>
      </c>
      <c r="AT28" s="778"/>
      <c r="AU28" s="778"/>
      <c r="AV28" s="778"/>
      <c r="AW28" s="778"/>
      <c r="AX28" s="778"/>
      <c r="AY28" s="778"/>
      <c r="AZ28" s="778"/>
      <c r="BA28" s="778"/>
      <c r="BB28" s="515">
        <v>88377</v>
      </c>
      <c r="BC28" s="515"/>
      <c r="BD28" s="515"/>
      <c r="BE28" s="515"/>
      <c r="BF28" s="515"/>
      <c r="BG28" s="515"/>
      <c r="BH28" s="515"/>
      <c r="BI28" s="515"/>
      <c r="BJ28" s="515"/>
    </row>
    <row r="29" spans="2:62" ht="12" customHeight="1">
      <c r="C29" s="178"/>
      <c r="D29" s="775" t="s">
        <v>440</v>
      </c>
      <c r="E29" s="775"/>
      <c r="F29" s="775"/>
      <c r="G29" s="775"/>
      <c r="H29" s="775"/>
      <c r="I29" s="775"/>
      <c r="J29" s="775"/>
      <c r="K29" s="775"/>
      <c r="L29" s="775"/>
      <c r="M29" s="775"/>
      <c r="N29" s="775"/>
      <c r="O29" s="775"/>
      <c r="P29" s="775"/>
      <c r="Q29" s="85"/>
      <c r="R29" s="515">
        <v>247695</v>
      </c>
      <c r="S29" s="515"/>
      <c r="T29" s="515"/>
      <c r="U29" s="515"/>
      <c r="V29" s="515"/>
      <c r="W29" s="515"/>
      <c r="X29" s="515"/>
      <c r="Y29" s="515"/>
      <c r="Z29" s="515"/>
      <c r="AA29" s="515">
        <v>240038</v>
      </c>
      <c r="AB29" s="515"/>
      <c r="AC29" s="515"/>
      <c r="AD29" s="515"/>
      <c r="AE29" s="515"/>
      <c r="AF29" s="515"/>
      <c r="AG29" s="515"/>
      <c r="AH29" s="515"/>
      <c r="AI29" s="515"/>
      <c r="AJ29" s="515">
        <v>7657</v>
      </c>
      <c r="AK29" s="515"/>
      <c r="AL29" s="515"/>
      <c r="AM29" s="515"/>
      <c r="AN29" s="515"/>
      <c r="AO29" s="515"/>
      <c r="AP29" s="515"/>
      <c r="AQ29" s="515"/>
      <c r="AR29" s="515"/>
      <c r="AS29" s="778">
        <f>SUM(AJ29/R29)*100</f>
        <v>3.091301802620158</v>
      </c>
      <c r="AT29" s="778"/>
      <c r="AU29" s="778"/>
      <c r="AV29" s="778"/>
      <c r="AW29" s="778"/>
      <c r="AX29" s="778"/>
      <c r="AY29" s="778"/>
      <c r="AZ29" s="778"/>
      <c r="BA29" s="778"/>
      <c r="BB29" s="515">
        <v>71904</v>
      </c>
      <c r="BC29" s="515"/>
      <c r="BD29" s="515"/>
      <c r="BE29" s="515"/>
      <c r="BF29" s="515"/>
      <c r="BG29" s="515"/>
      <c r="BH29" s="515"/>
      <c r="BI29" s="515"/>
      <c r="BJ29" s="515"/>
    </row>
    <row r="30" spans="2:62" ht="12" customHeight="1">
      <c r="C30" s="178"/>
      <c r="D30" s="775" t="s">
        <v>439</v>
      </c>
      <c r="E30" s="775"/>
      <c r="F30" s="775"/>
      <c r="G30" s="775"/>
      <c r="H30" s="775"/>
      <c r="I30" s="775"/>
      <c r="J30" s="775"/>
      <c r="K30" s="775"/>
      <c r="L30" s="775"/>
      <c r="M30" s="775"/>
      <c r="N30" s="775"/>
      <c r="O30" s="775"/>
      <c r="P30" s="775"/>
      <c r="Q30" s="85"/>
      <c r="R30" s="515">
        <v>71794</v>
      </c>
      <c r="S30" s="515"/>
      <c r="T30" s="515"/>
      <c r="U30" s="515"/>
      <c r="V30" s="515"/>
      <c r="W30" s="515"/>
      <c r="X30" s="515"/>
      <c r="Y30" s="515"/>
      <c r="Z30" s="515"/>
      <c r="AA30" s="515">
        <v>69737</v>
      </c>
      <c r="AB30" s="515"/>
      <c r="AC30" s="515"/>
      <c r="AD30" s="515"/>
      <c r="AE30" s="515"/>
      <c r="AF30" s="515"/>
      <c r="AG30" s="515"/>
      <c r="AH30" s="515"/>
      <c r="AI30" s="515"/>
      <c r="AJ30" s="515">
        <v>2057</v>
      </c>
      <c r="AK30" s="515"/>
      <c r="AL30" s="515"/>
      <c r="AM30" s="515"/>
      <c r="AN30" s="515"/>
      <c r="AO30" s="515"/>
      <c r="AP30" s="515"/>
      <c r="AQ30" s="515"/>
      <c r="AR30" s="515"/>
      <c r="AS30" s="778">
        <f>SUM(AJ30/R30)*100</f>
        <v>2.8651419338663398</v>
      </c>
      <c r="AT30" s="778"/>
      <c r="AU30" s="778"/>
      <c r="AV30" s="778"/>
      <c r="AW30" s="778"/>
      <c r="AX30" s="778"/>
      <c r="AY30" s="778"/>
      <c r="AZ30" s="778"/>
      <c r="BA30" s="778"/>
      <c r="BB30" s="515">
        <v>16473</v>
      </c>
      <c r="BC30" s="515"/>
      <c r="BD30" s="515"/>
      <c r="BE30" s="515"/>
      <c r="BF30" s="515"/>
      <c r="BG30" s="515"/>
      <c r="BH30" s="515"/>
      <c r="BI30" s="515"/>
      <c r="BJ30" s="515"/>
    </row>
    <row r="31" spans="2:62" ht="12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2:62" ht="12" customHeight="1">
      <c r="C32" s="550" t="s">
        <v>19</v>
      </c>
      <c r="D32" s="550"/>
      <c r="E32" s="164" t="s">
        <v>434</v>
      </c>
      <c r="F32" s="175" t="s">
        <v>438</v>
      </c>
      <c r="G32" s="234"/>
      <c r="I32" s="4"/>
    </row>
    <row r="33" spans="2:62" ht="12" customHeight="1">
      <c r="B33" s="651" t="s">
        <v>1</v>
      </c>
      <c r="C33" s="651"/>
      <c r="D33" s="651"/>
      <c r="E33" s="164" t="s">
        <v>434</v>
      </c>
      <c r="F33" s="4" t="s">
        <v>384</v>
      </c>
    </row>
    <row r="34" spans="2:62" ht="12" customHeight="1"/>
    <row r="35" spans="2:62" ht="12.95" customHeight="1">
      <c r="B35" s="612" t="s">
        <v>437</v>
      </c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612"/>
      <c r="AJ35" s="612"/>
      <c r="AK35" s="612"/>
      <c r="AL35" s="612"/>
      <c r="AM35" s="612"/>
      <c r="AN35" s="612"/>
      <c r="AO35" s="612"/>
      <c r="AP35" s="612"/>
      <c r="AQ35" s="612"/>
      <c r="AR35" s="612"/>
      <c r="AS35" s="612"/>
      <c r="AT35" s="612"/>
      <c r="AU35" s="612"/>
      <c r="AV35" s="612"/>
      <c r="AW35" s="612"/>
      <c r="AX35" s="612"/>
      <c r="AY35" s="612"/>
      <c r="AZ35" s="612"/>
      <c r="BA35" s="612"/>
      <c r="BB35" s="612"/>
      <c r="BC35" s="612"/>
      <c r="BD35" s="612"/>
      <c r="BE35" s="612"/>
      <c r="BF35" s="612"/>
      <c r="BG35" s="612"/>
      <c r="BH35" s="612"/>
      <c r="BI35" s="612"/>
      <c r="BJ35" s="612"/>
    </row>
    <row r="36" spans="2:62" ht="10.5" customHeight="1"/>
    <row r="37" spans="2:62" ht="15.95" customHeight="1">
      <c r="B37" s="564" t="s">
        <v>428</v>
      </c>
      <c r="C37" s="565"/>
      <c r="D37" s="565"/>
      <c r="E37" s="565"/>
      <c r="F37" s="565"/>
      <c r="G37" s="565"/>
      <c r="H37" s="565"/>
      <c r="I37" s="565"/>
      <c r="J37" s="565"/>
      <c r="K37" s="565"/>
      <c r="L37" s="565"/>
      <c r="M37" s="565"/>
      <c r="N37" s="565"/>
      <c r="O37" s="565"/>
      <c r="P37" s="565"/>
      <c r="Q37" s="565"/>
      <c r="R37" s="565" t="s">
        <v>432</v>
      </c>
      <c r="S37" s="565"/>
      <c r="T37" s="565"/>
      <c r="U37" s="565"/>
      <c r="V37" s="565"/>
      <c r="W37" s="565"/>
      <c r="X37" s="565"/>
      <c r="Y37" s="565"/>
      <c r="Z37" s="565"/>
      <c r="AA37" s="565"/>
      <c r="AB37" s="565"/>
      <c r="AC37" s="565"/>
      <c r="AD37" s="565"/>
      <c r="AE37" s="565"/>
      <c r="AF37" s="565"/>
      <c r="AG37" s="565" t="s">
        <v>431</v>
      </c>
      <c r="AH37" s="565"/>
      <c r="AI37" s="565"/>
      <c r="AJ37" s="565"/>
      <c r="AK37" s="565"/>
      <c r="AL37" s="565"/>
      <c r="AM37" s="565"/>
      <c r="AN37" s="565"/>
      <c r="AO37" s="565"/>
      <c r="AP37" s="565"/>
      <c r="AQ37" s="565"/>
      <c r="AR37" s="565"/>
      <c r="AS37" s="565"/>
      <c r="AT37" s="565"/>
      <c r="AU37" s="565"/>
      <c r="AV37" s="565" t="s">
        <v>430</v>
      </c>
      <c r="AW37" s="565"/>
      <c r="AX37" s="565"/>
      <c r="AY37" s="565"/>
      <c r="AZ37" s="565"/>
      <c r="BA37" s="565"/>
      <c r="BB37" s="565"/>
      <c r="BC37" s="565"/>
      <c r="BD37" s="565"/>
      <c r="BE37" s="565"/>
      <c r="BF37" s="565"/>
      <c r="BG37" s="565"/>
      <c r="BH37" s="565"/>
      <c r="BI37" s="565"/>
      <c r="BJ37" s="536"/>
    </row>
    <row r="38" spans="2:62" ht="15.95" customHeight="1">
      <c r="B38" s="566"/>
      <c r="C38" s="567"/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666" t="s">
        <v>28</v>
      </c>
      <c r="S38" s="666"/>
      <c r="T38" s="666"/>
      <c r="U38" s="666"/>
      <c r="V38" s="666"/>
      <c r="W38" s="666" t="s">
        <v>416</v>
      </c>
      <c r="X38" s="666"/>
      <c r="Y38" s="666"/>
      <c r="Z38" s="666"/>
      <c r="AA38" s="666"/>
      <c r="AB38" s="666" t="s">
        <v>415</v>
      </c>
      <c r="AC38" s="666"/>
      <c r="AD38" s="666"/>
      <c r="AE38" s="666"/>
      <c r="AF38" s="666"/>
      <c r="AG38" s="666" t="s">
        <v>28</v>
      </c>
      <c r="AH38" s="666"/>
      <c r="AI38" s="666"/>
      <c r="AJ38" s="666"/>
      <c r="AK38" s="666"/>
      <c r="AL38" s="666" t="s">
        <v>416</v>
      </c>
      <c r="AM38" s="666"/>
      <c r="AN38" s="666"/>
      <c r="AO38" s="666"/>
      <c r="AP38" s="666"/>
      <c r="AQ38" s="666" t="s">
        <v>415</v>
      </c>
      <c r="AR38" s="666"/>
      <c r="AS38" s="666"/>
      <c r="AT38" s="666"/>
      <c r="AU38" s="666"/>
      <c r="AV38" s="567" t="s">
        <v>429</v>
      </c>
      <c r="AW38" s="567"/>
      <c r="AX38" s="567"/>
      <c r="AY38" s="567"/>
      <c r="AZ38" s="567"/>
      <c r="BA38" s="666" t="s">
        <v>416</v>
      </c>
      <c r="BB38" s="666"/>
      <c r="BC38" s="666"/>
      <c r="BD38" s="666"/>
      <c r="BE38" s="666"/>
      <c r="BF38" s="666" t="s">
        <v>415</v>
      </c>
      <c r="BG38" s="666"/>
      <c r="BH38" s="666"/>
      <c r="BI38" s="666"/>
      <c r="BJ38" s="766"/>
    </row>
    <row r="39" spans="2:62" ht="12" customHeight="1">
      <c r="Q39" s="17"/>
      <c r="AY39" s="669" t="s">
        <v>435</v>
      </c>
      <c r="AZ39" s="669"/>
      <c r="BD39" s="669" t="s">
        <v>435</v>
      </c>
      <c r="BE39" s="669"/>
      <c r="BI39" s="669" t="s">
        <v>435</v>
      </c>
      <c r="BJ39" s="669"/>
    </row>
    <row r="40" spans="2:62" ht="8.25" customHeight="1">
      <c r="Q40" s="85"/>
    </row>
    <row r="41" spans="2:62" ht="12" customHeight="1">
      <c r="C41" s="771" t="s">
        <v>400</v>
      </c>
      <c r="D41" s="771"/>
      <c r="E41" s="771"/>
      <c r="F41" s="771"/>
      <c r="G41" s="771"/>
      <c r="H41" s="771"/>
      <c r="I41" s="771"/>
      <c r="J41" s="771"/>
      <c r="K41" s="771"/>
      <c r="L41" s="771"/>
      <c r="M41" s="771"/>
      <c r="N41" s="771"/>
      <c r="O41" s="771"/>
      <c r="P41" s="771"/>
      <c r="Q41" s="243"/>
      <c r="R41" s="511">
        <v>578305</v>
      </c>
      <c r="S41" s="511"/>
      <c r="T41" s="511"/>
      <c r="U41" s="511"/>
      <c r="V41" s="511"/>
      <c r="W41" s="511">
        <v>282058</v>
      </c>
      <c r="X41" s="511"/>
      <c r="Y41" s="511"/>
      <c r="Z41" s="511"/>
      <c r="AA41" s="511"/>
      <c r="AB41" s="511">
        <v>296247</v>
      </c>
      <c r="AC41" s="511"/>
      <c r="AD41" s="511"/>
      <c r="AE41" s="511"/>
      <c r="AF41" s="511"/>
      <c r="AG41" s="511">
        <v>366811</v>
      </c>
      <c r="AH41" s="511"/>
      <c r="AI41" s="511"/>
      <c r="AJ41" s="511"/>
      <c r="AK41" s="511"/>
      <c r="AL41" s="511">
        <v>179372</v>
      </c>
      <c r="AM41" s="511"/>
      <c r="AN41" s="511"/>
      <c r="AO41" s="511"/>
      <c r="AP41" s="511"/>
      <c r="AQ41" s="511">
        <v>187439</v>
      </c>
      <c r="AR41" s="511"/>
      <c r="AS41" s="511"/>
      <c r="AT41" s="511"/>
      <c r="AU41" s="511"/>
      <c r="AV41" s="773">
        <f>SUM(AG41/R41)*100</f>
        <v>63.428640596225172</v>
      </c>
      <c r="AW41" s="773"/>
      <c r="AX41" s="773"/>
      <c r="AY41" s="773"/>
      <c r="AZ41" s="773"/>
      <c r="BA41" s="773">
        <f>SUM(AL41/W41)*100</f>
        <v>63.594012578973114</v>
      </c>
      <c r="BB41" s="773"/>
      <c r="BC41" s="773"/>
      <c r="BD41" s="773"/>
      <c r="BE41" s="773"/>
      <c r="BF41" s="773">
        <f>SUM(AQ41/AB41)*100</f>
        <v>63.271189244110495</v>
      </c>
      <c r="BG41" s="773"/>
      <c r="BH41" s="773"/>
      <c r="BI41" s="773"/>
      <c r="BJ41" s="773"/>
    </row>
    <row r="42" spans="2:62" ht="12" customHeight="1">
      <c r="C42" s="775" t="s">
        <v>676</v>
      </c>
      <c r="D42" s="775"/>
      <c r="E42" s="775"/>
      <c r="F42" s="775"/>
      <c r="G42" s="775"/>
      <c r="H42" s="775"/>
      <c r="I42" s="775"/>
      <c r="J42" s="775"/>
      <c r="K42" s="775"/>
      <c r="L42" s="775"/>
      <c r="M42" s="775"/>
      <c r="N42" s="775"/>
      <c r="O42" s="775"/>
      <c r="P42" s="775"/>
      <c r="Q42" s="233"/>
      <c r="R42" s="515">
        <v>583566</v>
      </c>
      <c r="S42" s="515"/>
      <c r="T42" s="515"/>
      <c r="U42" s="515"/>
      <c r="V42" s="515"/>
      <c r="W42" s="515">
        <v>283619</v>
      </c>
      <c r="X42" s="515"/>
      <c r="Y42" s="515"/>
      <c r="Z42" s="515"/>
      <c r="AA42" s="515"/>
      <c r="AB42" s="515">
        <v>299947</v>
      </c>
      <c r="AC42" s="515"/>
      <c r="AD42" s="515"/>
      <c r="AE42" s="515"/>
      <c r="AF42" s="515"/>
      <c r="AG42" s="515">
        <v>319502</v>
      </c>
      <c r="AH42" s="515"/>
      <c r="AI42" s="515"/>
      <c r="AJ42" s="515"/>
      <c r="AK42" s="515"/>
      <c r="AL42" s="515">
        <v>157424</v>
      </c>
      <c r="AM42" s="515"/>
      <c r="AN42" s="515"/>
      <c r="AO42" s="515"/>
      <c r="AP42" s="515"/>
      <c r="AQ42" s="515">
        <v>162078</v>
      </c>
      <c r="AR42" s="515"/>
      <c r="AS42" s="515"/>
      <c r="AT42" s="515"/>
      <c r="AU42" s="515"/>
      <c r="AV42" s="774">
        <f>SUM(AG42/R42)*100</f>
        <v>54.749934026314072</v>
      </c>
      <c r="AW42" s="774"/>
      <c r="AX42" s="774"/>
      <c r="AY42" s="774"/>
      <c r="AZ42" s="774"/>
      <c r="BA42" s="774">
        <f>SUM(AL42/W42)*100</f>
        <v>55.505449211794698</v>
      </c>
      <c r="BB42" s="774"/>
      <c r="BC42" s="774"/>
      <c r="BD42" s="774"/>
      <c r="BE42" s="774"/>
      <c r="BF42" s="774">
        <f>SUM(AQ42/AB42)*100</f>
        <v>54.035546279842769</v>
      </c>
      <c r="BG42" s="774"/>
      <c r="BH42" s="774"/>
      <c r="BI42" s="774"/>
      <c r="BJ42" s="774"/>
    </row>
    <row r="43" spans="2:62" ht="12" customHeight="1">
      <c r="Q43" s="19"/>
    </row>
    <row r="44" spans="2:62" ht="15.95" customHeight="1">
      <c r="B44" s="564" t="s">
        <v>428</v>
      </c>
      <c r="C44" s="565"/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565" t="s">
        <v>427</v>
      </c>
      <c r="S44" s="565"/>
      <c r="T44" s="565"/>
      <c r="U44" s="565"/>
      <c r="V44" s="565"/>
      <c r="W44" s="565"/>
      <c r="X44" s="565"/>
      <c r="Y44" s="565"/>
      <c r="Z44" s="565"/>
      <c r="AA44" s="565"/>
      <c r="AB44" s="565"/>
      <c r="AC44" s="565"/>
      <c r="AD44" s="565"/>
      <c r="AE44" s="565"/>
      <c r="AF44" s="565"/>
      <c r="AG44" s="565"/>
      <c r="AH44" s="565"/>
      <c r="AI44" s="565"/>
      <c r="AJ44" s="565"/>
      <c r="AK44" s="565"/>
      <c r="AL44" s="565"/>
      <c r="AM44" s="565"/>
      <c r="AN44" s="565"/>
      <c r="AO44" s="565"/>
      <c r="AP44" s="565"/>
      <c r="AQ44" s="565"/>
      <c r="AR44" s="565"/>
      <c r="AS44" s="565"/>
      <c r="AT44" s="565"/>
      <c r="AU44" s="565"/>
      <c r="AV44" s="565"/>
      <c r="AW44" s="565"/>
      <c r="AX44" s="565"/>
      <c r="AY44" s="565"/>
      <c r="AZ44" s="565"/>
      <c r="BA44" s="565"/>
      <c r="BB44" s="777" t="s">
        <v>436</v>
      </c>
      <c r="BC44" s="565"/>
      <c r="BD44" s="565"/>
      <c r="BE44" s="565"/>
      <c r="BF44" s="565"/>
      <c r="BG44" s="565"/>
      <c r="BH44" s="565"/>
      <c r="BI44" s="565"/>
      <c r="BJ44" s="536"/>
    </row>
    <row r="45" spans="2:62" ht="15.95" customHeight="1">
      <c r="B45" s="566"/>
      <c r="C45" s="567"/>
      <c r="D45" s="567"/>
      <c r="E45" s="567"/>
      <c r="F45" s="567"/>
      <c r="G45" s="567"/>
      <c r="H45" s="567"/>
      <c r="I45" s="567"/>
      <c r="J45" s="567"/>
      <c r="K45" s="567"/>
      <c r="L45" s="567"/>
      <c r="M45" s="567"/>
      <c r="N45" s="567"/>
      <c r="O45" s="567"/>
      <c r="P45" s="567"/>
      <c r="Q45" s="567"/>
      <c r="R45" s="567" t="s">
        <v>425</v>
      </c>
      <c r="S45" s="567"/>
      <c r="T45" s="567"/>
      <c r="U45" s="567"/>
      <c r="V45" s="567"/>
      <c r="W45" s="567"/>
      <c r="X45" s="567"/>
      <c r="Y45" s="567"/>
      <c r="Z45" s="567"/>
      <c r="AA45" s="567" t="s">
        <v>424</v>
      </c>
      <c r="AB45" s="567"/>
      <c r="AC45" s="567"/>
      <c r="AD45" s="567"/>
      <c r="AE45" s="567"/>
      <c r="AF45" s="567"/>
      <c r="AG45" s="567"/>
      <c r="AH45" s="567"/>
      <c r="AI45" s="567"/>
      <c r="AJ45" s="567" t="s">
        <v>423</v>
      </c>
      <c r="AK45" s="567"/>
      <c r="AL45" s="567"/>
      <c r="AM45" s="567"/>
      <c r="AN45" s="567"/>
      <c r="AO45" s="567"/>
      <c r="AP45" s="567"/>
      <c r="AQ45" s="567"/>
      <c r="AR45" s="567"/>
      <c r="AS45" s="567" t="s">
        <v>422</v>
      </c>
      <c r="AT45" s="567"/>
      <c r="AU45" s="567"/>
      <c r="AV45" s="567"/>
      <c r="AW45" s="567"/>
      <c r="AX45" s="567"/>
      <c r="AY45" s="567"/>
      <c r="AZ45" s="567"/>
      <c r="BA45" s="567"/>
      <c r="BB45" s="567"/>
      <c r="BC45" s="567"/>
      <c r="BD45" s="567"/>
      <c r="BE45" s="567"/>
      <c r="BF45" s="567"/>
      <c r="BG45" s="567"/>
      <c r="BH45" s="567"/>
      <c r="BI45" s="567"/>
      <c r="BJ45" s="568"/>
    </row>
    <row r="46" spans="2:62" ht="12" customHeight="1">
      <c r="Q46" s="17"/>
      <c r="AZ46" s="669" t="s">
        <v>435</v>
      </c>
      <c r="BA46" s="669"/>
    </row>
    <row r="47" spans="2:62" ht="8.25" customHeight="1">
      <c r="Q47" s="85"/>
    </row>
    <row r="48" spans="2:62" ht="12" customHeight="1">
      <c r="C48" s="771" t="s">
        <v>400</v>
      </c>
      <c r="D48" s="771"/>
      <c r="E48" s="771"/>
      <c r="F48" s="771"/>
      <c r="G48" s="771"/>
      <c r="H48" s="771"/>
      <c r="I48" s="771"/>
      <c r="J48" s="771"/>
      <c r="K48" s="771"/>
      <c r="L48" s="771"/>
      <c r="M48" s="771"/>
      <c r="N48" s="771"/>
      <c r="O48" s="771"/>
      <c r="P48" s="771"/>
      <c r="Q48" s="243"/>
      <c r="R48" s="511">
        <v>366792</v>
      </c>
      <c r="S48" s="511"/>
      <c r="T48" s="511"/>
      <c r="U48" s="511"/>
      <c r="V48" s="511"/>
      <c r="W48" s="511"/>
      <c r="X48" s="511"/>
      <c r="Y48" s="511"/>
      <c r="Z48" s="511"/>
      <c r="AA48" s="511">
        <v>360374</v>
      </c>
      <c r="AB48" s="511"/>
      <c r="AC48" s="511"/>
      <c r="AD48" s="511"/>
      <c r="AE48" s="511"/>
      <c r="AF48" s="511"/>
      <c r="AG48" s="511"/>
      <c r="AH48" s="511"/>
      <c r="AI48" s="511"/>
      <c r="AJ48" s="511">
        <v>6418</v>
      </c>
      <c r="AK48" s="511"/>
      <c r="AL48" s="511"/>
      <c r="AM48" s="511"/>
      <c r="AN48" s="511"/>
      <c r="AO48" s="511"/>
      <c r="AP48" s="511"/>
      <c r="AQ48" s="511"/>
      <c r="AR48" s="511"/>
      <c r="AS48" s="776">
        <f>SUM(AJ48/R48)*100</f>
        <v>1.7497655346899603</v>
      </c>
      <c r="AT48" s="776"/>
      <c r="AU48" s="776"/>
      <c r="AV48" s="776"/>
      <c r="AW48" s="776"/>
      <c r="AX48" s="776"/>
      <c r="AY48" s="776"/>
      <c r="AZ48" s="776"/>
      <c r="BA48" s="776"/>
      <c r="BB48" s="511">
        <v>80360</v>
      </c>
      <c r="BC48" s="511"/>
      <c r="BD48" s="511"/>
      <c r="BE48" s="511"/>
      <c r="BF48" s="511"/>
      <c r="BG48" s="511"/>
      <c r="BH48" s="511"/>
      <c r="BI48" s="511"/>
      <c r="BJ48" s="511"/>
    </row>
    <row r="49" spans="2:62" ht="12" customHeight="1">
      <c r="C49" s="775" t="s">
        <v>676</v>
      </c>
      <c r="D49" s="775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233"/>
      <c r="R49" s="515">
        <v>319485</v>
      </c>
      <c r="S49" s="515"/>
      <c r="T49" s="515"/>
      <c r="U49" s="515"/>
      <c r="V49" s="515"/>
      <c r="W49" s="515"/>
      <c r="X49" s="515"/>
      <c r="Y49" s="515"/>
      <c r="Z49" s="515"/>
      <c r="AA49" s="515">
        <v>312229</v>
      </c>
      <c r="AB49" s="515"/>
      <c r="AC49" s="515"/>
      <c r="AD49" s="515"/>
      <c r="AE49" s="515"/>
      <c r="AF49" s="515"/>
      <c r="AG49" s="515"/>
      <c r="AH49" s="515"/>
      <c r="AI49" s="515"/>
      <c r="AJ49" s="515">
        <v>7256</v>
      </c>
      <c r="AK49" s="515"/>
      <c r="AL49" s="515"/>
      <c r="AM49" s="515"/>
      <c r="AN49" s="515"/>
      <c r="AO49" s="515"/>
      <c r="AP49" s="515"/>
      <c r="AQ49" s="515"/>
      <c r="AR49" s="515"/>
      <c r="AS49" s="778">
        <f>SUM(AJ49/R49)*100</f>
        <v>2.2711551403039265</v>
      </c>
      <c r="AT49" s="778"/>
      <c r="AU49" s="778"/>
      <c r="AV49" s="778"/>
      <c r="AW49" s="778"/>
      <c r="AX49" s="778"/>
      <c r="AY49" s="778"/>
      <c r="AZ49" s="778"/>
      <c r="BA49" s="778"/>
      <c r="BB49" s="515">
        <v>88382</v>
      </c>
      <c r="BC49" s="515"/>
      <c r="BD49" s="515"/>
      <c r="BE49" s="515"/>
      <c r="BF49" s="515"/>
      <c r="BG49" s="515"/>
      <c r="BH49" s="515"/>
      <c r="BI49" s="515"/>
      <c r="BJ49" s="515"/>
    </row>
    <row r="50" spans="2:62" ht="12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9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2:62" ht="12" customHeight="1">
      <c r="B51" s="651" t="s">
        <v>1</v>
      </c>
      <c r="C51" s="651"/>
      <c r="D51" s="651"/>
      <c r="E51" s="164" t="s">
        <v>434</v>
      </c>
      <c r="F51" s="4" t="s">
        <v>384</v>
      </c>
    </row>
    <row r="52" spans="2:62" ht="12" customHeight="1"/>
    <row r="53" spans="2:62" ht="12.95" customHeight="1">
      <c r="B53" s="612" t="s">
        <v>433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2"/>
      <c r="O53" s="612"/>
      <c r="P53" s="612"/>
      <c r="Q53" s="612"/>
      <c r="R53" s="612"/>
      <c r="S53" s="612"/>
      <c r="T53" s="612"/>
      <c r="U53" s="612"/>
      <c r="V53" s="612"/>
      <c r="W53" s="612"/>
      <c r="X53" s="612"/>
      <c r="Y53" s="612"/>
      <c r="Z53" s="612"/>
      <c r="AA53" s="612"/>
      <c r="AB53" s="612"/>
      <c r="AC53" s="612"/>
      <c r="AD53" s="612"/>
      <c r="AE53" s="612"/>
      <c r="AF53" s="612"/>
      <c r="AG53" s="612"/>
      <c r="AH53" s="612"/>
      <c r="AI53" s="612"/>
      <c r="AJ53" s="612"/>
      <c r="AK53" s="612"/>
      <c r="AL53" s="612"/>
      <c r="AM53" s="612"/>
      <c r="AN53" s="612"/>
      <c r="AO53" s="612"/>
      <c r="AP53" s="612"/>
      <c r="AQ53" s="612"/>
      <c r="AR53" s="612"/>
      <c r="AS53" s="612"/>
      <c r="AT53" s="612"/>
      <c r="AU53" s="612"/>
      <c r="AV53" s="612"/>
      <c r="AW53" s="612"/>
      <c r="AX53" s="612"/>
      <c r="AY53" s="612"/>
      <c r="AZ53" s="612"/>
      <c r="BA53" s="612"/>
      <c r="BB53" s="612"/>
      <c r="BC53" s="612"/>
      <c r="BD53" s="612"/>
      <c r="BE53" s="612"/>
      <c r="BF53" s="612"/>
      <c r="BG53" s="612"/>
      <c r="BH53" s="612"/>
      <c r="BI53" s="612"/>
      <c r="BJ53" s="612"/>
    </row>
    <row r="54" spans="2:62" ht="10.5" customHeight="1"/>
    <row r="55" spans="2:62" ht="15.95" customHeight="1">
      <c r="B55" s="564" t="s">
        <v>428</v>
      </c>
      <c r="C55" s="565"/>
      <c r="D55" s="565"/>
      <c r="E55" s="565"/>
      <c r="F55" s="565"/>
      <c r="G55" s="565"/>
      <c r="H55" s="565"/>
      <c r="I55" s="565"/>
      <c r="J55" s="565"/>
      <c r="K55" s="565"/>
      <c r="L55" s="565"/>
      <c r="M55" s="565"/>
      <c r="N55" s="565"/>
      <c r="O55" s="565"/>
      <c r="P55" s="565"/>
      <c r="Q55" s="565"/>
      <c r="R55" s="565" t="s">
        <v>432</v>
      </c>
      <c r="S55" s="565"/>
      <c r="T55" s="565"/>
      <c r="U55" s="565"/>
      <c r="V55" s="565"/>
      <c r="W55" s="565"/>
      <c r="X55" s="565"/>
      <c r="Y55" s="565"/>
      <c r="Z55" s="565"/>
      <c r="AA55" s="565"/>
      <c r="AB55" s="565"/>
      <c r="AC55" s="565"/>
      <c r="AD55" s="565"/>
      <c r="AE55" s="565"/>
      <c r="AF55" s="565"/>
      <c r="AG55" s="565" t="s">
        <v>431</v>
      </c>
      <c r="AH55" s="565"/>
      <c r="AI55" s="565"/>
      <c r="AJ55" s="565"/>
      <c r="AK55" s="565"/>
      <c r="AL55" s="565"/>
      <c r="AM55" s="565"/>
      <c r="AN55" s="565"/>
      <c r="AO55" s="565"/>
      <c r="AP55" s="565"/>
      <c r="AQ55" s="565"/>
      <c r="AR55" s="565"/>
      <c r="AS55" s="565"/>
      <c r="AT55" s="565"/>
      <c r="AU55" s="565"/>
      <c r="AV55" s="565" t="s">
        <v>430</v>
      </c>
      <c r="AW55" s="565"/>
      <c r="AX55" s="565"/>
      <c r="AY55" s="565"/>
      <c r="AZ55" s="565"/>
      <c r="BA55" s="565"/>
      <c r="BB55" s="565"/>
      <c r="BC55" s="565"/>
      <c r="BD55" s="565"/>
      <c r="BE55" s="565"/>
      <c r="BF55" s="565"/>
      <c r="BG55" s="565"/>
      <c r="BH55" s="565"/>
      <c r="BI55" s="565"/>
      <c r="BJ55" s="536"/>
    </row>
    <row r="56" spans="2:62" ht="15.95" customHeight="1">
      <c r="B56" s="566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666" t="s">
        <v>28</v>
      </c>
      <c r="S56" s="666"/>
      <c r="T56" s="666"/>
      <c r="U56" s="666"/>
      <c r="V56" s="666"/>
      <c r="W56" s="666" t="s">
        <v>416</v>
      </c>
      <c r="X56" s="666"/>
      <c r="Y56" s="666"/>
      <c r="Z56" s="666"/>
      <c r="AA56" s="666"/>
      <c r="AB56" s="666" t="s">
        <v>415</v>
      </c>
      <c r="AC56" s="666"/>
      <c r="AD56" s="666"/>
      <c r="AE56" s="666"/>
      <c r="AF56" s="666"/>
      <c r="AG56" s="666" t="s">
        <v>28</v>
      </c>
      <c r="AH56" s="666"/>
      <c r="AI56" s="666"/>
      <c r="AJ56" s="666"/>
      <c r="AK56" s="666"/>
      <c r="AL56" s="666" t="s">
        <v>416</v>
      </c>
      <c r="AM56" s="666"/>
      <c r="AN56" s="666"/>
      <c r="AO56" s="666"/>
      <c r="AP56" s="666"/>
      <c r="AQ56" s="666" t="s">
        <v>415</v>
      </c>
      <c r="AR56" s="666"/>
      <c r="AS56" s="666"/>
      <c r="AT56" s="666"/>
      <c r="AU56" s="666"/>
      <c r="AV56" s="567" t="s">
        <v>429</v>
      </c>
      <c r="AW56" s="567"/>
      <c r="AX56" s="567"/>
      <c r="AY56" s="567"/>
      <c r="AZ56" s="567"/>
      <c r="BA56" s="666" t="s">
        <v>416</v>
      </c>
      <c r="BB56" s="666"/>
      <c r="BC56" s="666"/>
      <c r="BD56" s="666"/>
      <c r="BE56" s="666"/>
      <c r="BF56" s="666" t="s">
        <v>415</v>
      </c>
      <c r="BG56" s="666"/>
      <c r="BH56" s="666"/>
      <c r="BI56" s="666"/>
      <c r="BJ56" s="766"/>
    </row>
    <row r="57" spans="2:62" ht="12" customHeight="1">
      <c r="Q57" s="17"/>
      <c r="AY57" s="669" t="s">
        <v>421</v>
      </c>
      <c r="AZ57" s="669"/>
      <c r="BD57" s="669" t="s">
        <v>421</v>
      </c>
      <c r="BE57" s="669"/>
      <c r="BI57" s="669" t="s">
        <v>421</v>
      </c>
      <c r="BJ57" s="669"/>
    </row>
    <row r="58" spans="2:62" ht="12" customHeight="1">
      <c r="C58" s="771" t="s">
        <v>396</v>
      </c>
      <c r="D58" s="771"/>
      <c r="E58" s="771"/>
      <c r="F58" s="771"/>
      <c r="G58" s="771"/>
      <c r="H58" s="771"/>
      <c r="I58" s="771"/>
      <c r="J58" s="771"/>
      <c r="K58" s="771"/>
      <c r="L58" s="771"/>
      <c r="M58" s="771"/>
      <c r="N58" s="771"/>
      <c r="O58" s="771"/>
      <c r="P58" s="771"/>
      <c r="Q58" s="85"/>
      <c r="R58" s="511">
        <v>574852</v>
      </c>
      <c r="S58" s="511"/>
      <c r="T58" s="511"/>
      <c r="U58" s="511"/>
      <c r="V58" s="511"/>
      <c r="W58" s="511">
        <v>281820</v>
      </c>
      <c r="X58" s="511"/>
      <c r="Y58" s="511"/>
      <c r="Z58" s="511"/>
      <c r="AA58" s="511"/>
      <c r="AB58" s="511">
        <v>293032</v>
      </c>
      <c r="AC58" s="511"/>
      <c r="AD58" s="511"/>
      <c r="AE58" s="511"/>
      <c r="AF58" s="511"/>
      <c r="AG58" s="511">
        <v>347130</v>
      </c>
      <c r="AH58" s="511"/>
      <c r="AI58" s="511"/>
      <c r="AJ58" s="511"/>
      <c r="AK58" s="511"/>
      <c r="AL58" s="511">
        <v>169712</v>
      </c>
      <c r="AM58" s="511"/>
      <c r="AN58" s="511"/>
      <c r="AO58" s="511"/>
      <c r="AP58" s="511"/>
      <c r="AQ58" s="511">
        <v>177418</v>
      </c>
      <c r="AR58" s="511"/>
      <c r="AS58" s="511"/>
      <c r="AT58" s="511"/>
      <c r="AU58" s="511"/>
      <c r="AV58" s="773">
        <f>SUM(AG58/R58)*100</f>
        <v>60.385977608149574</v>
      </c>
      <c r="AW58" s="773"/>
      <c r="AX58" s="773"/>
      <c r="AY58" s="773"/>
      <c r="AZ58" s="773"/>
      <c r="BA58" s="773">
        <f>SUM(AL58/W58)*100</f>
        <v>60.21999858065432</v>
      </c>
      <c r="BB58" s="773"/>
      <c r="BC58" s="773"/>
      <c r="BD58" s="773"/>
      <c r="BE58" s="773"/>
      <c r="BF58" s="773">
        <f>SUM(AQ58/AB58)*100</f>
        <v>60.545605940648116</v>
      </c>
      <c r="BG58" s="773"/>
      <c r="BH58" s="773"/>
      <c r="BI58" s="773"/>
      <c r="BJ58" s="773"/>
    </row>
    <row r="59" spans="2:62" ht="12" customHeight="1">
      <c r="C59" s="775" t="s">
        <v>395</v>
      </c>
      <c r="D59" s="775"/>
      <c r="E59" s="775"/>
      <c r="F59" s="775"/>
      <c r="G59" s="775"/>
      <c r="H59" s="775"/>
      <c r="I59" s="775"/>
      <c r="J59" s="775"/>
      <c r="K59" s="775"/>
      <c r="L59" s="775"/>
      <c r="M59" s="775"/>
      <c r="N59" s="775"/>
      <c r="O59" s="775"/>
      <c r="P59" s="775"/>
      <c r="Q59" s="233"/>
      <c r="R59" s="515">
        <v>580837</v>
      </c>
      <c r="S59" s="515"/>
      <c r="T59" s="515"/>
      <c r="U59" s="515"/>
      <c r="V59" s="515"/>
      <c r="W59" s="515">
        <v>282861</v>
      </c>
      <c r="X59" s="515"/>
      <c r="Y59" s="515"/>
      <c r="Z59" s="515"/>
      <c r="AA59" s="515"/>
      <c r="AB59" s="515">
        <v>297976</v>
      </c>
      <c r="AC59" s="515"/>
      <c r="AD59" s="515"/>
      <c r="AE59" s="515"/>
      <c r="AF59" s="515"/>
      <c r="AG59" s="515">
        <v>316659</v>
      </c>
      <c r="AH59" s="515"/>
      <c r="AI59" s="515"/>
      <c r="AJ59" s="515"/>
      <c r="AK59" s="515"/>
      <c r="AL59" s="515">
        <v>156344</v>
      </c>
      <c r="AM59" s="515"/>
      <c r="AN59" s="515"/>
      <c r="AO59" s="515"/>
      <c r="AP59" s="515"/>
      <c r="AQ59" s="515">
        <v>160315</v>
      </c>
      <c r="AR59" s="515"/>
      <c r="AS59" s="515"/>
      <c r="AT59" s="515"/>
      <c r="AU59" s="515"/>
      <c r="AV59" s="774">
        <f>SUM(AG59/R59)*100</f>
        <v>54.517704622811557</v>
      </c>
      <c r="AW59" s="774"/>
      <c r="AX59" s="774"/>
      <c r="AY59" s="774"/>
      <c r="AZ59" s="774"/>
      <c r="BA59" s="774">
        <f>SUM(AL59/W59)*100</f>
        <v>55.272377598891332</v>
      </c>
      <c r="BB59" s="774"/>
      <c r="BC59" s="774"/>
      <c r="BD59" s="774"/>
      <c r="BE59" s="774"/>
      <c r="BF59" s="774">
        <f>SUM(AQ59/AB59)*100</f>
        <v>53.801312857411332</v>
      </c>
      <c r="BG59" s="774"/>
      <c r="BH59" s="774"/>
      <c r="BI59" s="774"/>
      <c r="BJ59" s="774"/>
    </row>
    <row r="60" spans="2:62" ht="12" customHeight="1">
      <c r="Q60" s="19"/>
    </row>
    <row r="61" spans="2:62" ht="15.95" customHeight="1">
      <c r="B61" s="564" t="s">
        <v>428</v>
      </c>
      <c r="C61" s="565"/>
      <c r="D61" s="565"/>
      <c r="E61" s="565"/>
      <c r="F61" s="565"/>
      <c r="G61" s="565"/>
      <c r="H61" s="565"/>
      <c r="I61" s="565"/>
      <c r="J61" s="565"/>
      <c r="K61" s="565"/>
      <c r="L61" s="565"/>
      <c r="M61" s="565"/>
      <c r="N61" s="565"/>
      <c r="O61" s="565"/>
      <c r="P61" s="565"/>
      <c r="Q61" s="565"/>
      <c r="R61" s="565" t="s">
        <v>427</v>
      </c>
      <c r="S61" s="565"/>
      <c r="T61" s="565"/>
      <c r="U61" s="565"/>
      <c r="V61" s="565"/>
      <c r="W61" s="565"/>
      <c r="X61" s="565"/>
      <c r="Y61" s="565"/>
      <c r="Z61" s="565"/>
      <c r="AA61" s="565"/>
      <c r="AB61" s="565"/>
      <c r="AC61" s="565"/>
      <c r="AD61" s="565"/>
      <c r="AE61" s="565"/>
      <c r="AF61" s="565"/>
      <c r="AG61" s="565"/>
      <c r="AH61" s="565"/>
      <c r="AI61" s="565"/>
      <c r="AJ61" s="565"/>
      <c r="AK61" s="565"/>
      <c r="AL61" s="565"/>
      <c r="AM61" s="565"/>
      <c r="AN61" s="565"/>
      <c r="AO61" s="565"/>
      <c r="AP61" s="565"/>
      <c r="AQ61" s="565"/>
      <c r="AR61" s="565"/>
      <c r="AS61" s="565"/>
      <c r="AT61" s="565"/>
      <c r="AU61" s="565"/>
      <c r="AV61" s="565"/>
      <c r="AW61" s="565"/>
      <c r="AX61" s="565"/>
      <c r="AY61" s="565"/>
      <c r="AZ61" s="565"/>
      <c r="BA61" s="565"/>
      <c r="BB61" s="777" t="s">
        <v>426</v>
      </c>
      <c r="BC61" s="565"/>
      <c r="BD61" s="565"/>
      <c r="BE61" s="565"/>
      <c r="BF61" s="565"/>
      <c r="BG61" s="565"/>
      <c r="BH61" s="565"/>
      <c r="BI61" s="565"/>
      <c r="BJ61" s="536"/>
    </row>
    <row r="62" spans="2:62" ht="15.95" customHeight="1">
      <c r="B62" s="566"/>
      <c r="C62" s="567"/>
      <c r="D62" s="567"/>
      <c r="E62" s="567"/>
      <c r="F62" s="567"/>
      <c r="G62" s="567"/>
      <c r="H62" s="567"/>
      <c r="I62" s="567"/>
      <c r="J62" s="567"/>
      <c r="K62" s="567"/>
      <c r="L62" s="567"/>
      <c r="M62" s="567"/>
      <c r="N62" s="567"/>
      <c r="O62" s="567"/>
      <c r="P62" s="567"/>
      <c r="Q62" s="567"/>
      <c r="R62" s="567" t="s">
        <v>425</v>
      </c>
      <c r="S62" s="567"/>
      <c r="T62" s="567"/>
      <c r="U62" s="567"/>
      <c r="V62" s="567"/>
      <c r="W62" s="567"/>
      <c r="X62" s="567"/>
      <c r="Y62" s="567"/>
      <c r="Z62" s="567"/>
      <c r="AA62" s="567" t="s">
        <v>424</v>
      </c>
      <c r="AB62" s="567"/>
      <c r="AC62" s="567"/>
      <c r="AD62" s="567"/>
      <c r="AE62" s="567"/>
      <c r="AF62" s="567"/>
      <c r="AG62" s="567"/>
      <c r="AH62" s="567"/>
      <c r="AI62" s="567"/>
      <c r="AJ62" s="567" t="s">
        <v>423</v>
      </c>
      <c r="AK62" s="567"/>
      <c r="AL62" s="567"/>
      <c r="AM62" s="567"/>
      <c r="AN62" s="567"/>
      <c r="AO62" s="567"/>
      <c r="AP62" s="567"/>
      <c r="AQ62" s="567"/>
      <c r="AR62" s="567"/>
      <c r="AS62" s="567" t="s">
        <v>422</v>
      </c>
      <c r="AT62" s="567"/>
      <c r="AU62" s="567"/>
      <c r="AV62" s="567"/>
      <c r="AW62" s="567"/>
      <c r="AX62" s="567"/>
      <c r="AY62" s="567"/>
      <c r="AZ62" s="567"/>
      <c r="BA62" s="567"/>
      <c r="BB62" s="567"/>
      <c r="BC62" s="567"/>
      <c r="BD62" s="567"/>
      <c r="BE62" s="567"/>
      <c r="BF62" s="567"/>
      <c r="BG62" s="567"/>
      <c r="BH62" s="567"/>
      <c r="BI62" s="567"/>
      <c r="BJ62" s="568"/>
    </row>
    <row r="63" spans="2:62" ht="12" customHeight="1">
      <c r="Q63" s="17"/>
      <c r="AZ63" s="669" t="s">
        <v>421</v>
      </c>
      <c r="BA63" s="669"/>
    </row>
    <row r="64" spans="2:62" ht="12" customHeight="1">
      <c r="C64" s="771" t="s">
        <v>396</v>
      </c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N64" s="771"/>
      <c r="O64" s="771"/>
      <c r="P64" s="771"/>
      <c r="Q64" s="85"/>
      <c r="R64" s="511">
        <v>347125</v>
      </c>
      <c r="S64" s="511"/>
      <c r="T64" s="511"/>
      <c r="U64" s="511"/>
      <c r="V64" s="511"/>
      <c r="W64" s="511"/>
      <c r="X64" s="511"/>
      <c r="Y64" s="511"/>
      <c r="Z64" s="511"/>
      <c r="AA64" s="511">
        <v>340958</v>
      </c>
      <c r="AB64" s="511"/>
      <c r="AC64" s="511"/>
      <c r="AD64" s="511"/>
      <c r="AE64" s="511"/>
      <c r="AF64" s="511"/>
      <c r="AG64" s="511"/>
      <c r="AH64" s="511"/>
      <c r="AI64" s="511"/>
      <c r="AJ64" s="511">
        <v>6167</v>
      </c>
      <c r="AK64" s="511"/>
      <c r="AL64" s="511"/>
      <c r="AM64" s="511"/>
      <c r="AN64" s="511"/>
      <c r="AO64" s="511"/>
      <c r="AP64" s="511"/>
      <c r="AQ64" s="511"/>
      <c r="AR64" s="511"/>
      <c r="AS64" s="776">
        <v>1.78</v>
      </c>
      <c r="AT64" s="776"/>
      <c r="AU64" s="776"/>
      <c r="AV64" s="776"/>
      <c r="AW64" s="776"/>
      <c r="AX64" s="776"/>
      <c r="AY64" s="776"/>
      <c r="AZ64" s="776"/>
      <c r="BA64" s="776"/>
      <c r="BB64" s="511">
        <v>82106</v>
      </c>
      <c r="BC64" s="511"/>
      <c r="BD64" s="511"/>
      <c r="BE64" s="511"/>
      <c r="BF64" s="511"/>
      <c r="BG64" s="511"/>
      <c r="BH64" s="511"/>
      <c r="BI64" s="511"/>
      <c r="BJ64" s="511"/>
    </row>
    <row r="65" spans="2:62" ht="12" customHeight="1">
      <c r="C65" s="775" t="s">
        <v>395</v>
      </c>
      <c r="D65" s="775"/>
      <c r="E65" s="775"/>
      <c r="F65" s="775"/>
      <c r="G65" s="775"/>
      <c r="H65" s="775"/>
      <c r="I65" s="775"/>
      <c r="J65" s="775"/>
      <c r="K65" s="775"/>
      <c r="L65" s="775"/>
      <c r="M65" s="775"/>
      <c r="N65" s="775"/>
      <c r="O65" s="775"/>
      <c r="P65" s="775"/>
      <c r="Q65" s="233"/>
      <c r="R65" s="515">
        <v>316644</v>
      </c>
      <c r="S65" s="515"/>
      <c r="T65" s="515"/>
      <c r="U65" s="515"/>
      <c r="V65" s="515"/>
      <c r="W65" s="515"/>
      <c r="X65" s="515"/>
      <c r="Y65" s="515"/>
      <c r="Z65" s="515"/>
      <c r="AA65" s="515">
        <v>309749</v>
      </c>
      <c r="AB65" s="515"/>
      <c r="AC65" s="515"/>
      <c r="AD65" s="515"/>
      <c r="AE65" s="515"/>
      <c r="AF65" s="515"/>
      <c r="AG65" s="515"/>
      <c r="AH65" s="515"/>
      <c r="AI65" s="515"/>
      <c r="AJ65" s="515">
        <v>6895</v>
      </c>
      <c r="AK65" s="515"/>
      <c r="AL65" s="515"/>
      <c r="AM65" s="515"/>
      <c r="AN65" s="515"/>
      <c r="AO65" s="515"/>
      <c r="AP65" s="515"/>
      <c r="AQ65" s="515"/>
      <c r="AR65" s="515"/>
      <c r="AS65" s="778">
        <f>SUM(AJ65/R65)*100</f>
        <v>2.177524285948889</v>
      </c>
      <c r="AT65" s="778"/>
      <c r="AU65" s="778"/>
      <c r="AV65" s="778"/>
      <c r="AW65" s="778"/>
      <c r="AX65" s="778"/>
      <c r="AY65" s="778"/>
      <c r="AZ65" s="778"/>
      <c r="BA65" s="778"/>
      <c r="BB65" s="515">
        <v>83563</v>
      </c>
      <c r="BC65" s="515"/>
      <c r="BD65" s="515"/>
      <c r="BE65" s="515"/>
      <c r="BF65" s="515"/>
      <c r="BG65" s="515"/>
      <c r="BH65" s="515"/>
      <c r="BI65" s="515"/>
      <c r="BJ65" s="515"/>
    </row>
    <row r="66" spans="2:62" ht="12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9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2:62" ht="12" customHeight="1">
      <c r="B67" s="651" t="s">
        <v>1</v>
      </c>
      <c r="C67" s="651"/>
      <c r="D67" s="651"/>
      <c r="E67" s="164" t="s">
        <v>385</v>
      </c>
      <c r="F67" s="4" t="s">
        <v>384</v>
      </c>
    </row>
  </sheetData>
  <mergeCells count="241">
    <mergeCell ref="BB65:BJ65"/>
    <mergeCell ref="C64:P64"/>
    <mergeCell ref="R64:Z64"/>
    <mergeCell ref="AA64:AI64"/>
    <mergeCell ref="AJ64:AR64"/>
    <mergeCell ref="AS64:BA64"/>
    <mergeCell ref="B67:D67"/>
    <mergeCell ref="C65:P65"/>
    <mergeCell ref="R65:Z65"/>
    <mergeCell ref="AA65:AI65"/>
    <mergeCell ref="AJ65:AR65"/>
    <mergeCell ref="AS65:BA65"/>
    <mergeCell ref="BB64:BJ64"/>
    <mergeCell ref="AZ63:BA63"/>
    <mergeCell ref="C59:P59"/>
    <mergeCell ref="R59:V59"/>
    <mergeCell ref="W59:AA59"/>
    <mergeCell ref="AB59:AF59"/>
    <mergeCell ref="AG59:AK59"/>
    <mergeCell ref="AL59:AP59"/>
    <mergeCell ref="AQ59:AU59"/>
    <mergeCell ref="AV59:AZ59"/>
    <mergeCell ref="BF59:BJ59"/>
    <mergeCell ref="B61:Q62"/>
    <mergeCell ref="R61:BA61"/>
    <mergeCell ref="BB61:BJ62"/>
    <mergeCell ref="R62:Z62"/>
    <mergeCell ref="AA62:AI62"/>
    <mergeCell ref="AJ62:AR62"/>
    <mergeCell ref="AS62:BA62"/>
    <mergeCell ref="BA59:BE59"/>
    <mergeCell ref="AY57:AZ57"/>
    <mergeCell ref="BD57:BE57"/>
    <mergeCell ref="BI57:BJ57"/>
    <mergeCell ref="C58:P58"/>
    <mergeCell ref="R58:V58"/>
    <mergeCell ref="W58:AA58"/>
    <mergeCell ref="AB58:AF58"/>
    <mergeCell ref="AG58:AK58"/>
    <mergeCell ref="AL58:AP58"/>
    <mergeCell ref="AQ58:AU58"/>
    <mergeCell ref="AV58:AZ58"/>
    <mergeCell ref="BA58:BE58"/>
    <mergeCell ref="BF58:BJ58"/>
    <mergeCell ref="AA49:AI49"/>
    <mergeCell ref="AJ49:AR49"/>
    <mergeCell ref="AS49:BA49"/>
    <mergeCell ref="BB49:BJ49"/>
    <mergeCell ref="BA56:BE56"/>
    <mergeCell ref="BF56:BJ56"/>
    <mergeCell ref="C49:P49"/>
    <mergeCell ref="R49:Z49"/>
    <mergeCell ref="W56:AA56"/>
    <mergeCell ref="AB56:AF56"/>
    <mergeCell ref="AG56:AK56"/>
    <mergeCell ref="AL56:AP56"/>
    <mergeCell ref="B51:D51"/>
    <mergeCell ref="B53:BJ53"/>
    <mergeCell ref="B55:Q56"/>
    <mergeCell ref="R55:AF55"/>
    <mergeCell ref="AG55:AU55"/>
    <mergeCell ref="AV55:BJ55"/>
    <mergeCell ref="R56:V56"/>
    <mergeCell ref="AQ56:AU56"/>
    <mergeCell ref="AV56:AZ56"/>
    <mergeCell ref="C48:P48"/>
    <mergeCell ref="R48:Z48"/>
    <mergeCell ref="AA48:AI48"/>
    <mergeCell ref="AJ48:AR48"/>
    <mergeCell ref="AS48:BA48"/>
    <mergeCell ref="BB48:BJ48"/>
    <mergeCell ref="AJ45:AR45"/>
    <mergeCell ref="AS45:BA45"/>
    <mergeCell ref="AZ46:BA46"/>
    <mergeCell ref="BF42:BJ42"/>
    <mergeCell ref="B44:Q45"/>
    <mergeCell ref="R44:BA44"/>
    <mergeCell ref="BB44:BJ45"/>
    <mergeCell ref="R45:Z45"/>
    <mergeCell ref="AA45:AI45"/>
    <mergeCell ref="AV42:AZ42"/>
    <mergeCell ref="BA42:BE42"/>
    <mergeCell ref="C42:P42"/>
    <mergeCell ref="R42:V42"/>
    <mergeCell ref="W42:AA42"/>
    <mergeCell ref="AB42:AF42"/>
    <mergeCell ref="AG42:AK42"/>
    <mergeCell ref="AL42:AP42"/>
    <mergeCell ref="AQ42:AU42"/>
    <mergeCell ref="AS29:BA29"/>
    <mergeCell ref="BB29:BJ29"/>
    <mergeCell ref="D30:P30"/>
    <mergeCell ref="R30:Z30"/>
    <mergeCell ref="AA30:AI30"/>
    <mergeCell ref="AG37:AU37"/>
    <mergeCell ref="AV37:BJ37"/>
    <mergeCell ref="W38:AA38"/>
    <mergeCell ref="AB38:AF38"/>
    <mergeCell ref="AG38:AK38"/>
    <mergeCell ref="AL38:AP38"/>
    <mergeCell ref="AQ38:AU38"/>
    <mergeCell ref="D29:P29"/>
    <mergeCell ref="R29:Z29"/>
    <mergeCell ref="AA29:AI29"/>
    <mergeCell ref="AJ30:AR30"/>
    <mergeCell ref="AS30:BA30"/>
    <mergeCell ref="BB30:BJ30"/>
    <mergeCell ref="AJ29:AR29"/>
    <mergeCell ref="BA41:BE41"/>
    <mergeCell ref="BF41:BJ41"/>
    <mergeCell ref="AY39:AZ39"/>
    <mergeCell ref="BD39:BE39"/>
    <mergeCell ref="C32:D32"/>
    <mergeCell ref="B33:D33"/>
    <mergeCell ref="B35:BJ35"/>
    <mergeCell ref="B37:Q38"/>
    <mergeCell ref="R37:AF37"/>
    <mergeCell ref="BF38:BJ38"/>
    <mergeCell ref="BA38:BE38"/>
    <mergeCell ref="AV38:AZ38"/>
    <mergeCell ref="R38:V38"/>
    <mergeCell ref="BI39:BJ39"/>
    <mergeCell ref="C41:P41"/>
    <mergeCell ref="R41:V41"/>
    <mergeCell ref="W41:AA41"/>
    <mergeCell ref="AB41:AF41"/>
    <mergeCell ref="AG41:AK41"/>
    <mergeCell ref="AL41:AP41"/>
    <mergeCell ref="AQ41:AU41"/>
    <mergeCell ref="AV41:AZ41"/>
    <mergeCell ref="D26:P26"/>
    <mergeCell ref="R26:Z26"/>
    <mergeCell ref="AA26:AI26"/>
    <mergeCell ref="AJ26:AR26"/>
    <mergeCell ref="AS26:BA26"/>
    <mergeCell ref="BB26:BJ26"/>
    <mergeCell ref="R28:Z28"/>
    <mergeCell ref="AA28:AI28"/>
    <mergeCell ref="AJ28:AR28"/>
    <mergeCell ref="AS28:BA28"/>
    <mergeCell ref="BB28:BJ28"/>
    <mergeCell ref="C28:P28"/>
    <mergeCell ref="D25:P25"/>
    <mergeCell ref="R25:Z25"/>
    <mergeCell ref="AA25:AI25"/>
    <mergeCell ref="AJ25:AR25"/>
    <mergeCell ref="AS25:BA25"/>
    <mergeCell ref="BB25:BJ25"/>
    <mergeCell ref="D18:P18"/>
    <mergeCell ref="R18:V18"/>
    <mergeCell ref="W18:AA18"/>
    <mergeCell ref="AB18:AF18"/>
    <mergeCell ref="AG18:AK18"/>
    <mergeCell ref="AL18:AP18"/>
    <mergeCell ref="AS21:BA21"/>
    <mergeCell ref="BB24:BJ24"/>
    <mergeCell ref="C24:P24"/>
    <mergeCell ref="R24:Z24"/>
    <mergeCell ref="AA24:AI24"/>
    <mergeCell ref="AJ24:AR24"/>
    <mergeCell ref="AS24:BA24"/>
    <mergeCell ref="AZ22:BA22"/>
    <mergeCell ref="BF18:BJ18"/>
    <mergeCell ref="B20:Q21"/>
    <mergeCell ref="R20:BA20"/>
    <mergeCell ref="BB20:BJ21"/>
    <mergeCell ref="R21:Z21"/>
    <mergeCell ref="AA21:AI21"/>
    <mergeCell ref="AJ21:AR21"/>
    <mergeCell ref="AQ18:AU18"/>
    <mergeCell ref="AV18:AZ18"/>
    <mergeCell ref="BA18:BE18"/>
    <mergeCell ref="D17:P17"/>
    <mergeCell ref="R17:V17"/>
    <mergeCell ref="W17:AA17"/>
    <mergeCell ref="AB17:AF17"/>
    <mergeCell ref="AG17:AK17"/>
    <mergeCell ref="AL17:AP17"/>
    <mergeCell ref="AQ17:AU17"/>
    <mergeCell ref="AV17:AZ17"/>
    <mergeCell ref="BA17:BE17"/>
    <mergeCell ref="BF17:BJ17"/>
    <mergeCell ref="BF16:BJ16"/>
    <mergeCell ref="BF14:BJ14"/>
    <mergeCell ref="C16:P16"/>
    <mergeCell ref="R16:V16"/>
    <mergeCell ref="W16:AA16"/>
    <mergeCell ref="AB16:AF16"/>
    <mergeCell ref="AG16:AK16"/>
    <mergeCell ref="AL16:AP16"/>
    <mergeCell ref="AQ16:AU16"/>
    <mergeCell ref="AV16:AZ16"/>
    <mergeCell ref="BA16:BE16"/>
    <mergeCell ref="D14:P14"/>
    <mergeCell ref="AQ13:AU13"/>
    <mergeCell ref="AV13:AZ13"/>
    <mergeCell ref="BA13:BE13"/>
    <mergeCell ref="BF13:BJ13"/>
    <mergeCell ref="R14:V14"/>
    <mergeCell ref="W14:AA14"/>
    <mergeCell ref="AB14:AF14"/>
    <mergeCell ref="AG14:AK14"/>
    <mergeCell ref="AL14:AP14"/>
    <mergeCell ref="AQ14:AU14"/>
    <mergeCell ref="AV14:AZ14"/>
    <mergeCell ref="BA14:BE14"/>
    <mergeCell ref="BI10:BJ10"/>
    <mergeCell ref="C12:P12"/>
    <mergeCell ref="R12:V12"/>
    <mergeCell ref="W12:AA12"/>
    <mergeCell ref="AB12:AF12"/>
    <mergeCell ref="AG12:AK12"/>
    <mergeCell ref="AL12:AP12"/>
    <mergeCell ref="AQ12:AU12"/>
    <mergeCell ref="BA12:BE12"/>
    <mergeCell ref="BF12:BJ12"/>
    <mergeCell ref="AV12:AZ12"/>
    <mergeCell ref="D13:P13"/>
    <mergeCell ref="R13:V13"/>
    <mergeCell ref="W13:AA13"/>
    <mergeCell ref="AB13:AF13"/>
    <mergeCell ref="AG13:AK13"/>
    <mergeCell ref="AL13:AP13"/>
    <mergeCell ref="AZ1:BK2"/>
    <mergeCell ref="B5:BJ5"/>
    <mergeCell ref="B6:BJ6"/>
    <mergeCell ref="B8:Q9"/>
    <mergeCell ref="R8:AF8"/>
    <mergeCell ref="AG8:AU8"/>
    <mergeCell ref="AV8:BJ8"/>
    <mergeCell ref="AY10:AZ10"/>
    <mergeCell ref="W9:AA9"/>
    <mergeCell ref="AB9:AF9"/>
    <mergeCell ref="AG9:AK9"/>
    <mergeCell ref="AL9:AP9"/>
    <mergeCell ref="AQ9:AU9"/>
    <mergeCell ref="AV9:AZ9"/>
    <mergeCell ref="BA9:BE9"/>
    <mergeCell ref="BF9:BJ9"/>
    <mergeCell ref="R9:V9"/>
    <mergeCell ref="BD10:BE10"/>
  </mergeCells>
  <phoneticPr fontId="24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0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1" width="1" style="185" customWidth="1"/>
    <col min="2" max="63" width="1.625" style="185" customWidth="1"/>
    <col min="64" max="16384" width="9" style="185"/>
  </cols>
  <sheetData>
    <row r="1" spans="1:63" ht="11.1" customHeight="1">
      <c r="A1" s="599">
        <f>'157'!AZ1+1</f>
        <v>158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AW1" s="269"/>
      <c r="AX1" s="269"/>
      <c r="AY1" s="269"/>
      <c r="AZ1" s="269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</row>
    <row r="2" spans="1:63" ht="11.1" customHeight="1">
      <c r="A2" s="600"/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AW2" s="269"/>
      <c r="AX2" s="269"/>
      <c r="AY2" s="269"/>
      <c r="AZ2" s="269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</row>
    <row r="3" spans="1:63"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</row>
    <row r="4" spans="1:63" ht="18" customHeight="1"/>
    <row r="5" spans="1:63" ht="12.95" customHeight="1">
      <c r="B5" s="601" t="s">
        <v>445</v>
      </c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1"/>
      <c r="AA5" s="601"/>
      <c r="AB5" s="601"/>
      <c r="AC5" s="601"/>
      <c r="AD5" s="601"/>
      <c r="AE5" s="601"/>
      <c r="AF5" s="601"/>
      <c r="AG5" s="601"/>
      <c r="AH5" s="601"/>
      <c r="AI5" s="601"/>
      <c r="AJ5" s="601"/>
      <c r="AK5" s="601"/>
      <c r="AL5" s="601"/>
      <c r="AM5" s="601"/>
      <c r="AN5" s="601"/>
      <c r="AO5" s="601"/>
      <c r="AP5" s="601"/>
      <c r="AQ5" s="601"/>
      <c r="AR5" s="601"/>
      <c r="AS5" s="601"/>
      <c r="AT5" s="601"/>
      <c r="AU5" s="601"/>
      <c r="AV5" s="601"/>
      <c r="AW5" s="601"/>
      <c r="AX5" s="601"/>
      <c r="AY5" s="601"/>
      <c r="AZ5" s="601"/>
      <c r="BA5" s="601"/>
      <c r="BB5" s="601"/>
      <c r="BC5" s="601"/>
      <c r="BD5" s="601"/>
      <c r="BE5" s="601"/>
      <c r="BF5" s="601"/>
      <c r="BG5" s="601"/>
      <c r="BH5" s="601"/>
      <c r="BI5" s="601"/>
      <c r="BJ5" s="601"/>
    </row>
    <row r="6" spans="1:63" ht="12.95" customHeigh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</row>
    <row r="7" spans="1:63" ht="18" customHeight="1">
      <c r="B7" s="587" t="s">
        <v>428</v>
      </c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 t="s">
        <v>432</v>
      </c>
      <c r="S7" s="588"/>
      <c r="T7" s="588"/>
      <c r="U7" s="588"/>
      <c r="V7" s="588"/>
      <c r="W7" s="588"/>
      <c r="X7" s="588"/>
      <c r="Y7" s="588"/>
      <c r="Z7" s="588"/>
      <c r="AA7" s="588"/>
      <c r="AB7" s="588"/>
      <c r="AC7" s="588"/>
      <c r="AD7" s="588"/>
      <c r="AE7" s="588"/>
      <c r="AF7" s="588"/>
      <c r="AG7" s="588" t="s">
        <v>431</v>
      </c>
      <c r="AH7" s="588"/>
      <c r="AI7" s="588"/>
      <c r="AJ7" s="588"/>
      <c r="AK7" s="588"/>
      <c r="AL7" s="588"/>
      <c r="AM7" s="588"/>
      <c r="AN7" s="588"/>
      <c r="AO7" s="588"/>
      <c r="AP7" s="588"/>
      <c r="AQ7" s="588"/>
      <c r="AR7" s="588"/>
      <c r="AS7" s="588"/>
      <c r="AT7" s="588"/>
      <c r="AU7" s="588"/>
      <c r="AV7" s="588" t="s">
        <v>430</v>
      </c>
      <c r="AW7" s="588"/>
      <c r="AX7" s="588"/>
      <c r="AY7" s="588"/>
      <c r="AZ7" s="588"/>
      <c r="BA7" s="588"/>
      <c r="BB7" s="588"/>
      <c r="BC7" s="588"/>
      <c r="BD7" s="588"/>
      <c r="BE7" s="588"/>
      <c r="BF7" s="588"/>
      <c r="BG7" s="588"/>
      <c r="BH7" s="588"/>
      <c r="BI7" s="588"/>
      <c r="BJ7" s="779"/>
    </row>
    <row r="8" spans="1:63" ht="18" customHeight="1">
      <c r="B8" s="589"/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780" t="s">
        <v>28</v>
      </c>
      <c r="S8" s="780"/>
      <c r="T8" s="780"/>
      <c r="U8" s="780"/>
      <c r="V8" s="780"/>
      <c r="W8" s="780" t="s">
        <v>416</v>
      </c>
      <c r="X8" s="780"/>
      <c r="Y8" s="780"/>
      <c r="Z8" s="780"/>
      <c r="AA8" s="780"/>
      <c r="AB8" s="780" t="s">
        <v>415</v>
      </c>
      <c r="AC8" s="780"/>
      <c r="AD8" s="780"/>
      <c r="AE8" s="780"/>
      <c r="AF8" s="780"/>
      <c r="AG8" s="780" t="s">
        <v>28</v>
      </c>
      <c r="AH8" s="780"/>
      <c r="AI8" s="780"/>
      <c r="AJ8" s="780"/>
      <c r="AK8" s="780"/>
      <c r="AL8" s="780" t="s">
        <v>416</v>
      </c>
      <c r="AM8" s="780"/>
      <c r="AN8" s="780"/>
      <c r="AO8" s="780"/>
      <c r="AP8" s="780"/>
      <c r="AQ8" s="780" t="s">
        <v>415</v>
      </c>
      <c r="AR8" s="780"/>
      <c r="AS8" s="780"/>
      <c r="AT8" s="780"/>
      <c r="AU8" s="780"/>
      <c r="AV8" s="590" t="s">
        <v>429</v>
      </c>
      <c r="AW8" s="590"/>
      <c r="AX8" s="590"/>
      <c r="AY8" s="590"/>
      <c r="AZ8" s="590"/>
      <c r="BA8" s="780" t="s">
        <v>416</v>
      </c>
      <c r="BB8" s="780"/>
      <c r="BC8" s="780"/>
      <c r="BD8" s="780"/>
      <c r="BE8" s="780"/>
      <c r="BF8" s="780" t="s">
        <v>415</v>
      </c>
      <c r="BG8" s="780"/>
      <c r="BH8" s="780"/>
      <c r="BI8" s="780"/>
      <c r="BJ8" s="782"/>
    </row>
    <row r="9" spans="1:63" ht="13.5" customHeight="1">
      <c r="Q9" s="200"/>
      <c r="AY9" s="710" t="s">
        <v>435</v>
      </c>
      <c r="AZ9" s="710"/>
      <c r="BD9" s="710" t="s">
        <v>435</v>
      </c>
      <c r="BE9" s="710"/>
      <c r="BI9" s="710" t="s">
        <v>435</v>
      </c>
      <c r="BJ9" s="710"/>
    </row>
    <row r="10" spans="1:63" ht="13.5" customHeight="1">
      <c r="Q10" s="193"/>
    </row>
    <row r="11" spans="1:63" ht="13.5" customHeight="1">
      <c r="C11" s="789" t="s">
        <v>396</v>
      </c>
      <c r="D11" s="789"/>
      <c r="E11" s="789"/>
      <c r="F11" s="789"/>
      <c r="G11" s="789"/>
      <c r="H11" s="789"/>
      <c r="I11" s="789"/>
      <c r="J11" s="789"/>
      <c r="K11" s="789"/>
      <c r="L11" s="789"/>
      <c r="M11" s="789"/>
      <c r="N11" s="789"/>
      <c r="O11" s="789"/>
      <c r="P11" s="789"/>
      <c r="Q11" s="193"/>
      <c r="R11" s="781">
        <v>574852</v>
      </c>
      <c r="S11" s="781"/>
      <c r="T11" s="781"/>
      <c r="U11" s="781"/>
      <c r="V11" s="781"/>
      <c r="W11" s="781">
        <v>281820</v>
      </c>
      <c r="X11" s="781"/>
      <c r="Y11" s="781"/>
      <c r="Z11" s="781"/>
      <c r="AA11" s="781"/>
      <c r="AB11" s="781">
        <v>293032</v>
      </c>
      <c r="AC11" s="781"/>
      <c r="AD11" s="781"/>
      <c r="AE11" s="781"/>
      <c r="AF11" s="781"/>
      <c r="AG11" s="781">
        <v>347125</v>
      </c>
      <c r="AH11" s="781"/>
      <c r="AI11" s="781"/>
      <c r="AJ11" s="781"/>
      <c r="AK11" s="781"/>
      <c r="AL11" s="781">
        <v>169711</v>
      </c>
      <c r="AM11" s="781"/>
      <c r="AN11" s="781"/>
      <c r="AO11" s="781"/>
      <c r="AP11" s="781"/>
      <c r="AQ11" s="781">
        <v>177414</v>
      </c>
      <c r="AR11" s="781"/>
      <c r="AS11" s="781"/>
      <c r="AT11" s="781"/>
      <c r="AU11" s="781"/>
      <c r="AV11" s="783">
        <f>SUM(AG11/R11)*100</f>
        <v>60.385107819056039</v>
      </c>
      <c r="AW11" s="783"/>
      <c r="AX11" s="783"/>
      <c r="AY11" s="783"/>
      <c r="AZ11" s="783"/>
      <c r="BA11" s="783">
        <f>SUM(AL11/W11)*100</f>
        <v>60.219643744233906</v>
      </c>
      <c r="BB11" s="783"/>
      <c r="BC11" s="783"/>
      <c r="BD11" s="783"/>
      <c r="BE11" s="783"/>
      <c r="BF11" s="783">
        <f>SUM(AQ11/AB11)*100</f>
        <v>60.544240902017535</v>
      </c>
      <c r="BG11" s="783"/>
      <c r="BH11" s="783"/>
      <c r="BI11" s="783"/>
      <c r="BJ11" s="783"/>
    </row>
    <row r="12" spans="1:63" ht="13.5" customHeight="1">
      <c r="C12" s="787" t="s">
        <v>395</v>
      </c>
      <c r="D12" s="787"/>
      <c r="E12" s="787"/>
      <c r="F12" s="787"/>
      <c r="G12" s="787"/>
      <c r="H12" s="787"/>
      <c r="I12" s="787"/>
      <c r="J12" s="787"/>
      <c r="K12" s="787"/>
      <c r="L12" s="787"/>
      <c r="M12" s="787"/>
      <c r="N12" s="787"/>
      <c r="O12" s="787"/>
      <c r="P12" s="787"/>
      <c r="Q12" s="193"/>
      <c r="R12" s="788">
        <v>580837</v>
      </c>
      <c r="S12" s="788"/>
      <c r="T12" s="788"/>
      <c r="U12" s="788"/>
      <c r="V12" s="788"/>
      <c r="W12" s="788">
        <v>282861</v>
      </c>
      <c r="X12" s="788"/>
      <c r="Y12" s="788"/>
      <c r="Z12" s="788"/>
      <c r="AA12" s="788"/>
      <c r="AB12" s="788">
        <v>297976</v>
      </c>
      <c r="AC12" s="788"/>
      <c r="AD12" s="788"/>
      <c r="AE12" s="788"/>
      <c r="AF12" s="788"/>
      <c r="AG12" s="788">
        <v>316666</v>
      </c>
      <c r="AH12" s="788"/>
      <c r="AI12" s="788"/>
      <c r="AJ12" s="788"/>
      <c r="AK12" s="788"/>
      <c r="AL12" s="788">
        <v>156349</v>
      </c>
      <c r="AM12" s="788"/>
      <c r="AN12" s="788"/>
      <c r="AO12" s="788"/>
      <c r="AP12" s="788"/>
      <c r="AQ12" s="788">
        <v>160317</v>
      </c>
      <c r="AR12" s="788"/>
      <c r="AS12" s="788"/>
      <c r="AT12" s="788"/>
      <c r="AU12" s="788"/>
      <c r="AV12" s="784">
        <f>SUM(AG12/R12)*100</f>
        <v>54.518909780196509</v>
      </c>
      <c r="AW12" s="784"/>
      <c r="AX12" s="784"/>
      <c r="AY12" s="784"/>
      <c r="AZ12" s="784"/>
      <c r="BA12" s="784">
        <f>SUM(AL12/W12)*100</f>
        <v>55.27414525155465</v>
      </c>
      <c r="BB12" s="784"/>
      <c r="BC12" s="784"/>
      <c r="BD12" s="784"/>
      <c r="BE12" s="784"/>
      <c r="BF12" s="784">
        <f>SUM(AQ12/AB12)*100</f>
        <v>53.801984052406901</v>
      </c>
      <c r="BG12" s="784"/>
      <c r="BH12" s="784"/>
      <c r="BI12" s="784"/>
      <c r="BJ12" s="784"/>
    </row>
    <row r="13" spans="1:63"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09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</row>
    <row r="14" spans="1:63" ht="18" customHeight="1">
      <c r="B14" s="587" t="s">
        <v>428</v>
      </c>
      <c r="C14" s="588"/>
      <c r="D14" s="588"/>
      <c r="E14" s="588"/>
      <c r="F14" s="588"/>
      <c r="G14" s="588"/>
      <c r="H14" s="588"/>
      <c r="I14" s="588"/>
      <c r="J14" s="588"/>
      <c r="K14" s="588"/>
      <c r="L14" s="588"/>
      <c r="M14" s="588"/>
      <c r="N14" s="588"/>
      <c r="O14" s="588"/>
      <c r="P14" s="588"/>
      <c r="Q14" s="588"/>
      <c r="R14" s="588" t="s">
        <v>427</v>
      </c>
      <c r="S14" s="588"/>
      <c r="T14" s="588"/>
      <c r="U14" s="588"/>
      <c r="V14" s="588"/>
      <c r="W14" s="588"/>
      <c r="X14" s="588"/>
      <c r="Y14" s="588"/>
      <c r="Z14" s="588"/>
      <c r="AA14" s="588"/>
      <c r="AB14" s="588"/>
      <c r="AC14" s="588"/>
      <c r="AD14" s="588"/>
      <c r="AE14" s="588"/>
      <c r="AF14" s="588"/>
      <c r="AG14" s="588"/>
      <c r="AH14" s="588"/>
      <c r="AI14" s="588"/>
      <c r="AJ14" s="588"/>
      <c r="AK14" s="588"/>
      <c r="AL14" s="588"/>
      <c r="AM14" s="588"/>
      <c r="AN14" s="588"/>
      <c r="AO14" s="588"/>
      <c r="AP14" s="588"/>
      <c r="AQ14" s="588"/>
      <c r="AR14" s="588"/>
      <c r="AS14" s="588"/>
      <c r="AT14" s="588"/>
      <c r="AU14" s="588"/>
      <c r="AV14" s="588"/>
      <c r="AW14" s="588"/>
      <c r="AX14" s="588"/>
      <c r="AY14" s="588"/>
      <c r="AZ14" s="588"/>
      <c r="BA14" s="588"/>
      <c r="BB14" s="785" t="s">
        <v>426</v>
      </c>
      <c r="BC14" s="588"/>
      <c r="BD14" s="588"/>
      <c r="BE14" s="588"/>
      <c r="BF14" s="588"/>
      <c r="BG14" s="588"/>
      <c r="BH14" s="588"/>
      <c r="BI14" s="588"/>
      <c r="BJ14" s="779"/>
    </row>
    <row r="15" spans="1:63" ht="18" customHeight="1">
      <c r="B15" s="589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Q15" s="590"/>
      <c r="R15" s="590" t="s">
        <v>425</v>
      </c>
      <c r="S15" s="590"/>
      <c r="T15" s="590"/>
      <c r="U15" s="590"/>
      <c r="V15" s="590"/>
      <c r="W15" s="590"/>
      <c r="X15" s="590"/>
      <c r="Y15" s="590"/>
      <c r="Z15" s="590"/>
      <c r="AA15" s="590" t="s">
        <v>424</v>
      </c>
      <c r="AB15" s="590"/>
      <c r="AC15" s="590"/>
      <c r="AD15" s="590"/>
      <c r="AE15" s="590"/>
      <c r="AF15" s="590"/>
      <c r="AG15" s="590"/>
      <c r="AH15" s="590"/>
      <c r="AI15" s="590"/>
      <c r="AJ15" s="590" t="s">
        <v>423</v>
      </c>
      <c r="AK15" s="590"/>
      <c r="AL15" s="590"/>
      <c r="AM15" s="590"/>
      <c r="AN15" s="590"/>
      <c r="AO15" s="590"/>
      <c r="AP15" s="590"/>
      <c r="AQ15" s="590"/>
      <c r="AR15" s="590"/>
      <c r="AS15" s="590" t="s">
        <v>422</v>
      </c>
      <c r="AT15" s="590"/>
      <c r="AU15" s="590"/>
      <c r="AV15" s="590"/>
      <c r="AW15" s="590"/>
      <c r="AX15" s="590"/>
      <c r="AY15" s="590"/>
      <c r="AZ15" s="590"/>
      <c r="BA15" s="590"/>
      <c r="BB15" s="590"/>
      <c r="BC15" s="590"/>
      <c r="BD15" s="590"/>
      <c r="BE15" s="590"/>
      <c r="BF15" s="590"/>
      <c r="BG15" s="590"/>
      <c r="BH15" s="590"/>
      <c r="BI15" s="590"/>
      <c r="BJ15" s="786"/>
    </row>
    <row r="16" spans="1:63">
      <c r="Q16" s="200"/>
      <c r="AZ16" s="710" t="s">
        <v>435</v>
      </c>
      <c r="BA16" s="710"/>
    </row>
    <row r="17" spans="2:62">
      <c r="Q17" s="193"/>
    </row>
    <row r="18" spans="2:62">
      <c r="C18" s="789" t="s">
        <v>396</v>
      </c>
      <c r="D18" s="789"/>
      <c r="E18" s="789"/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193"/>
      <c r="R18" s="781">
        <v>347120</v>
      </c>
      <c r="S18" s="781"/>
      <c r="T18" s="781"/>
      <c r="U18" s="781"/>
      <c r="V18" s="781"/>
      <c r="W18" s="781"/>
      <c r="X18" s="781"/>
      <c r="Y18" s="781"/>
      <c r="Z18" s="781"/>
      <c r="AA18" s="781">
        <v>339457</v>
      </c>
      <c r="AB18" s="781"/>
      <c r="AC18" s="781"/>
      <c r="AD18" s="781"/>
      <c r="AE18" s="781"/>
      <c r="AF18" s="781"/>
      <c r="AG18" s="781"/>
      <c r="AH18" s="781"/>
      <c r="AI18" s="781"/>
      <c r="AJ18" s="781">
        <v>7663</v>
      </c>
      <c r="AK18" s="781"/>
      <c r="AL18" s="781"/>
      <c r="AM18" s="781"/>
      <c r="AN18" s="781"/>
      <c r="AO18" s="781"/>
      <c r="AP18" s="781"/>
      <c r="AQ18" s="781"/>
      <c r="AR18" s="781"/>
      <c r="AS18" s="783">
        <f>SUM(AJ18/R18)*100</f>
        <v>2.2075939156487667</v>
      </c>
      <c r="AT18" s="783"/>
      <c r="AU18" s="783"/>
      <c r="AV18" s="783"/>
      <c r="AW18" s="783"/>
      <c r="AX18" s="783"/>
      <c r="AY18" s="783"/>
      <c r="AZ18" s="783"/>
      <c r="BA18" s="783"/>
      <c r="BB18" s="781">
        <v>82104</v>
      </c>
      <c r="BC18" s="781"/>
      <c r="BD18" s="781"/>
      <c r="BE18" s="781"/>
      <c r="BF18" s="781"/>
      <c r="BG18" s="781"/>
      <c r="BH18" s="781"/>
      <c r="BI18" s="781"/>
      <c r="BJ18" s="781"/>
    </row>
    <row r="19" spans="2:62">
      <c r="C19" s="787" t="s">
        <v>395</v>
      </c>
      <c r="D19" s="787"/>
      <c r="E19" s="787"/>
      <c r="F19" s="787"/>
      <c r="G19" s="787"/>
      <c r="H19" s="787"/>
      <c r="I19" s="787"/>
      <c r="J19" s="787"/>
      <c r="K19" s="787"/>
      <c r="L19" s="787"/>
      <c r="M19" s="787"/>
      <c r="N19" s="787"/>
      <c r="O19" s="787"/>
      <c r="P19" s="787"/>
      <c r="Q19" s="193"/>
      <c r="R19" s="788">
        <v>316643</v>
      </c>
      <c r="S19" s="788"/>
      <c r="T19" s="788"/>
      <c r="U19" s="788"/>
      <c r="V19" s="788"/>
      <c r="W19" s="788"/>
      <c r="X19" s="788"/>
      <c r="Y19" s="788"/>
      <c r="Z19" s="788"/>
      <c r="AA19" s="788">
        <v>309659</v>
      </c>
      <c r="AB19" s="788"/>
      <c r="AC19" s="788"/>
      <c r="AD19" s="788"/>
      <c r="AE19" s="788"/>
      <c r="AF19" s="788"/>
      <c r="AG19" s="788"/>
      <c r="AH19" s="788"/>
      <c r="AI19" s="788"/>
      <c r="AJ19" s="788">
        <v>6984</v>
      </c>
      <c r="AK19" s="788"/>
      <c r="AL19" s="788"/>
      <c r="AM19" s="788"/>
      <c r="AN19" s="788"/>
      <c r="AO19" s="788"/>
      <c r="AP19" s="788"/>
      <c r="AQ19" s="788"/>
      <c r="AR19" s="788"/>
      <c r="AS19" s="784">
        <f>SUM(AJ19/R19)*100</f>
        <v>2.2056385266688352</v>
      </c>
      <c r="AT19" s="784"/>
      <c r="AU19" s="784"/>
      <c r="AV19" s="784"/>
      <c r="AW19" s="784"/>
      <c r="AX19" s="784"/>
      <c r="AY19" s="784"/>
      <c r="AZ19" s="784"/>
      <c r="BA19" s="784"/>
      <c r="BB19" s="788">
        <v>83574</v>
      </c>
      <c r="BC19" s="788"/>
      <c r="BD19" s="788"/>
      <c r="BE19" s="788"/>
      <c r="BF19" s="788"/>
      <c r="BG19" s="788"/>
      <c r="BH19" s="788"/>
      <c r="BI19" s="788"/>
      <c r="BJ19" s="788"/>
    </row>
    <row r="20" spans="2:62"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09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</row>
    <row r="21" spans="2:62">
      <c r="B21" s="716" t="s">
        <v>1</v>
      </c>
      <c r="C21" s="716"/>
      <c r="D21" s="716"/>
      <c r="E21" s="258" t="s">
        <v>434</v>
      </c>
      <c r="F21" s="202" t="s">
        <v>384</v>
      </c>
    </row>
    <row r="24" spans="2:62">
      <c r="B24" s="601" t="s">
        <v>444</v>
      </c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01"/>
      <c r="AA24" s="601"/>
      <c r="AB24" s="601"/>
      <c r="AC24" s="601"/>
      <c r="AD24" s="601"/>
      <c r="AE24" s="601"/>
      <c r="AF24" s="601"/>
      <c r="AG24" s="601"/>
      <c r="AH24" s="601"/>
      <c r="AI24" s="601"/>
      <c r="AJ24" s="601"/>
      <c r="AK24" s="601"/>
      <c r="AL24" s="601"/>
      <c r="AM24" s="601"/>
      <c r="AN24" s="601"/>
      <c r="AO24" s="601"/>
      <c r="AP24" s="601"/>
      <c r="AQ24" s="601"/>
      <c r="AR24" s="601"/>
      <c r="AS24" s="601"/>
      <c r="AT24" s="601"/>
      <c r="AU24" s="601"/>
      <c r="AV24" s="601"/>
      <c r="AW24" s="601"/>
      <c r="AX24" s="601"/>
      <c r="AY24" s="601"/>
      <c r="AZ24" s="601"/>
      <c r="BA24" s="601"/>
      <c r="BB24" s="601"/>
      <c r="BC24" s="601"/>
      <c r="BD24" s="601"/>
      <c r="BE24" s="601"/>
      <c r="BF24" s="601"/>
      <c r="BG24" s="601"/>
      <c r="BH24" s="601"/>
      <c r="BI24" s="601"/>
      <c r="BJ24" s="601"/>
    </row>
    <row r="26" spans="2:62" ht="18" customHeight="1">
      <c r="B26" s="587" t="s">
        <v>428</v>
      </c>
      <c r="C26" s="588"/>
      <c r="D26" s="588"/>
      <c r="E26" s="588"/>
      <c r="F26" s="588"/>
      <c r="G26" s="588"/>
      <c r="H26" s="588"/>
      <c r="I26" s="588"/>
      <c r="J26" s="588"/>
      <c r="K26" s="588"/>
      <c r="L26" s="588"/>
      <c r="M26" s="588"/>
      <c r="N26" s="588"/>
      <c r="O26" s="588"/>
      <c r="P26" s="588"/>
      <c r="Q26" s="588"/>
      <c r="R26" s="588" t="s">
        <v>432</v>
      </c>
      <c r="S26" s="588"/>
      <c r="T26" s="588"/>
      <c r="U26" s="588"/>
      <c r="V26" s="588"/>
      <c r="W26" s="588"/>
      <c r="X26" s="588"/>
      <c r="Y26" s="588"/>
      <c r="Z26" s="588"/>
      <c r="AA26" s="588"/>
      <c r="AB26" s="588"/>
      <c r="AC26" s="588"/>
      <c r="AD26" s="588"/>
      <c r="AE26" s="588"/>
      <c r="AF26" s="588"/>
      <c r="AG26" s="588" t="s">
        <v>431</v>
      </c>
      <c r="AH26" s="588"/>
      <c r="AI26" s="588"/>
      <c r="AJ26" s="588"/>
      <c r="AK26" s="588"/>
      <c r="AL26" s="588"/>
      <c r="AM26" s="588"/>
      <c r="AN26" s="588"/>
      <c r="AO26" s="588"/>
      <c r="AP26" s="588"/>
      <c r="AQ26" s="588"/>
      <c r="AR26" s="588"/>
      <c r="AS26" s="588"/>
      <c r="AT26" s="588"/>
      <c r="AU26" s="588"/>
      <c r="AV26" s="588" t="s">
        <v>430</v>
      </c>
      <c r="AW26" s="588"/>
      <c r="AX26" s="588"/>
      <c r="AY26" s="588"/>
      <c r="AZ26" s="588"/>
      <c r="BA26" s="588"/>
      <c r="BB26" s="588"/>
      <c r="BC26" s="588"/>
      <c r="BD26" s="588"/>
      <c r="BE26" s="588"/>
      <c r="BF26" s="588"/>
      <c r="BG26" s="588"/>
      <c r="BH26" s="588"/>
      <c r="BI26" s="588"/>
      <c r="BJ26" s="779"/>
    </row>
    <row r="27" spans="2:62" ht="18" customHeight="1">
      <c r="B27" s="589"/>
      <c r="C27" s="590"/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0"/>
      <c r="O27" s="590"/>
      <c r="P27" s="590"/>
      <c r="Q27" s="590"/>
      <c r="R27" s="780" t="s">
        <v>28</v>
      </c>
      <c r="S27" s="780"/>
      <c r="T27" s="780"/>
      <c r="U27" s="780"/>
      <c r="V27" s="780"/>
      <c r="W27" s="780" t="s">
        <v>416</v>
      </c>
      <c r="X27" s="780"/>
      <c r="Y27" s="780"/>
      <c r="Z27" s="780"/>
      <c r="AA27" s="780"/>
      <c r="AB27" s="780" t="s">
        <v>415</v>
      </c>
      <c r="AC27" s="780"/>
      <c r="AD27" s="780"/>
      <c r="AE27" s="780"/>
      <c r="AF27" s="780"/>
      <c r="AG27" s="780" t="s">
        <v>28</v>
      </c>
      <c r="AH27" s="780"/>
      <c r="AI27" s="780"/>
      <c r="AJ27" s="780"/>
      <c r="AK27" s="780"/>
      <c r="AL27" s="780" t="s">
        <v>416</v>
      </c>
      <c r="AM27" s="780"/>
      <c r="AN27" s="780"/>
      <c r="AO27" s="780"/>
      <c r="AP27" s="780"/>
      <c r="AQ27" s="780" t="s">
        <v>415</v>
      </c>
      <c r="AR27" s="780"/>
      <c r="AS27" s="780"/>
      <c r="AT27" s="780"/>
      <c r="AU27" s="780"/>
      <c r="AV27" s="590" t="s">
        <v>429</v>
      </c>
      <c r="AW27" s="590"/>
      <c r="AX27" s="590"/>
      <c r="AY27" s="590"/>
      <c r="AZ27" s="590"/>
      <c r="BA27" s="780" t="s">
        <v>416</v>
      </c>
      <c r="BB27" s="780"/>
      <c r="BC27" s="780"/>
      <c r="BD27" s="780"/>
      <c r="BE27" s="780"/>
      <c r="BF27" s="780" t="s">
        <v>415</v>
      </c>
      <c r="BG27" s="780"/>
      <c r="BH27" s="780"/>
      <c r="BI27" s="780"/>
      <c r="BJ27" s="782"/>
    </row>
    <row r="28" spans="2:62">
      <c r="Q28" s="200"/>
      <c r="AY28" s="710" t="s">
        <v>435</v>
      </c>
      <c r="AZ28" s="710"/>
      <c r="BD28" s="710" t="s">
        <v>435</v>
      </c>
      <c r="BE28" s="710"/>
      <c r="BI28" s="710" t="s">
        <v>435</v>
      </c>
      <c r="BJ28" s="710"/>
    </row>
    <row r="29" spans="2:62">
      <c r="Q29" s="193"/>
    </row>
    <row r="30" spans="2:62">
      <c r="C30" s="789" t="s">
        <v>400</v>
      </c>
      <c r="D30" s="789"/>
      <c r="E30" s="789"/>
      <c r="F30" s="789"/>
      <c r="G30" s="789"/>
      <c r="H30" s="789"/>
      <c r="I30" s="789"/>
      <c r="J30" s="789"/>
      <c r="K30" s="789"/>
      <c r="L30" s="789"/>
      <c r="M30" s="789"/>
      <c r="N30" s="789"/>
      <c r="O30" s="789"/>
      <c r="P30" s="789"/>
      <c r="Q30" s="277"/>
      <c r="R30" s="781">
        <v>573041</v>
      </c>
      <c r="S30" s="781"/>
      <c r="T30" s="781"/>
      <c r="U30" s="781"/>
      <c r="V30" s="781"/>
      <c r="W30" s="781">
        <v>279333</v>
      </c>
      <c r="X30" s="781"/>
      <c r="Y30" s="781"/>
      <c r="Z30" s="781"/>
      <c r="AA30" s="781"/>
      <c r="AB30" s="781">
        <v>293708</v>
      </c>
      <c r="AC30" s="781"/>
      <c r="AD30" s="781"/>
      <c r="AE30" s="781"/>
      <c r="AF30" s="781"/>
      <c r="AG30" s="781">
        <v>365804</v>
      </c>
      <c r="AH30" s="781"/>
      <c r="AI30" s="781"/>
      <c r="AJ30" s="781"/>
      <c r="AK30" s="781"/>
      <c r="AL30" s="781">
        <v>178808</v>
      </c>
      <c r="AM30" s="781"/>
      <c r="AN30" s="781"/>
      <c r="AO30" s="781"/>
      <c r="AP30" s="781"/>
      <c r="AQ30" s="781">
        <v>186996</v>
      </c>
      <c r="AR30" s="781"/>
      <c r="AS30" s="781"/>
      <c r="AT30" s="781"/>
      <c r="AU30" s="781"/>
      <c r="AV30" s="783">
        <f>SUM(AG30/R30)*100</f>
        <v>63.835571974780159</v>
      </c>
      <c r="AW30" s="783"/>
      <c r="AX30" s="783"/>
      <c r="AY30" s="783"/>
      <c r="AZ30" s="783"/>
      <c r="BA30" s="783">
        <f>SUM(AL30/W30)*100</f>
        <v>64.012486888409171</v>
      </c>
      <c r="BB30" s="783"/>
      <c r="BC30" s="783"/>
      <c r="BD30" s="783"/>
      <c r="BE30" s="783"/>
      <c r="BF30" s="791">
        <f>SUM(AQ30/AB30)*100</f>
        <v>63.667315837498471</v>
      </c>
      <c r="BG30" s="791"/>
      <c r="BH30" s="791"/>
      <c r="BI30" s="791"/>
      <c r="BJ30" s="791"/>
    </row>
    <row r="31" spans="2:62" ht="13.5" customHeight="1">
      <c r="C31" s="787" t="s">
        <v>680</v>
      </c>
      <c r="D31" s="787"/>
      <c r="E31" s="787"/>
      <c r="F31" s="787"/>
      <c r="G31" s="787"/>
      <c r="H31" s="787"/>
      <c r="I31" s="787"/>
      <c r="J31" s="787"/>
      <c r="K31" s="787"/>
      <c r="L31" s="787"/>
      <c r="M31" s="787"/>
      <c r="N31" s="787"/>
      <c r="O31" s="787"/>
      <c r="P31" s="787"/>
      <c r="Q31" s="193"/>
      <c r="R31" s="788">
        <v>575424</v>
      </c>
      <c r="S31" s="788"/>
      <c r="T31" s="788"/>
      <c r="U31" s="788"/>
      <c r="V31" s="788"/>
      <c r="W31" s="788">
        <v>279910</v>
      </c>
      <c r="X31" s="788"/>
      <c r="Y31" s="788"/>
      <c r="Z31" s="788"/>
      <c r="AA31" s="788"/>
      <c r="AB31" s="788">
        <v>295514</v>
      </c>
      <c r="AC31" s="788"/>
      <c r="AD31" s="788"/>
      <c r="AE31" s="788"/>
      <c r="AF31" s="788"/>
      <c r="AG31" s="788">
        <v>275787</v>
      </c>
      <c r="AH31" s="788"/>
      <c r="AI31" s="788"/>
      <c r="AJ31" s="788"/>
      <c r="AK31" s="788"/>
      <c r="AL31" s="788">
        <v>135650</v>
      </c>
      <c r="AM31" s="788"/>
      <c r="AN31" s="788"/>
      <c r="AO31" s="788"/>
      <c r="AP31" s="788"/>
      <c r="AQ31" s="788">
        <v>140137</v>
      </c>
      <c r="AR31" s="788"/>
      <c r="AS31" s="788"/>
      <c r="AT31" s="788"/>
      <c r="AU31" s="788"/>
      <c r="AV31" s="784">
        <f>SUM(AG31/R31)*100</f>
        <v>47.92761511511511</v>
      </c>
      <c r="AW31" s="784"/>
      <c r="AX31" s="784"/>
      <c r="AY31" s="784"/>
      <c r="AZ31" s="784"/>
      <c r="BA31" s="784">
        <f>SUM(AL31/W31)*100</f>
        <v>48.4620056446715</v>
      </c>
      <c r="BB31" s="784"/>
      <c r="BC31" s="784"/>
      <c r="BD31" s="784"/>
      <c r="BE31" s="784"/>
      <c r="BF31" s="792">
        <f>SUM(AQ31/AB31)*100</f>
        <v>47.421441962140541</v>
      </c>
      <c r="BG31" s="792"/>
      <c r="BH31" s="792"/>
      <c r="BI31" s="792"/>
      <c r="BJ31" s="792"/>
    </row>
    <row r="32" spans="2:62"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09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</row>
    <row r="33" spans="2:62" ht="18" customHeight="1">
      <c r="B33" s="587" t="s">
        <v>428</v>
      </c>
      <c r="C33" s="588"/>
      <c r="D33" s="588"/>
      <c r="E33" s="588"/>
      <c r="F33" s="588"/>
      <c r="G33" s="588"/>
      <c r="H33" s="588"/>
      <c r="I33" s="588"/>
      <c r="J33" s="588"/>
      <c r="K33" s="588"/>
      <c r="L33" s="588"/>
      <c r="M33" s="588"/>
      <c r="N33" s="588"/>
      <c r="O33" s="588"/>
      <c r="P33" s="588"/>
      <c r="Q33" s="588"/>
      <c r="R33" s="588" t="s">
        <v>427</v>
      </c>
      <c r="S33" s="588"/>
      <c r="T33" s="588"/>
      <c r="U33" s="588"/>
      <c r="V33" s="588"/>
      <c r="W33" s="588"/>
      <c r="X33" s="588"/>
      <c r="Y33" s="588"/>
      <c r="Z33" s="588"/>
      <c r="AA33" s="588"/>
      <c r="AB33" s="588"/>
      <c r="AC33" s="588"/>
      <c r="AD33" s="588"/>
      <c r="AE33" s="588"/>
      <c r="AF33" s="588"/>
      <c r="AG33" s="588"/>
      <c r="AH33" s="588"/>
      <c r="AI33" s="588"/>
      <c r="AJ33" s="588"/>
      <c r="AK33" s="588"/>
      <c r="AL33" s="588"/>
      <c r="AM33" s="588"/>
      <c r="AN33" s="588"/>
      <c r="AO33" s="588"/>
      <c r="AP33" s="588"/>
      <c r="AQ33" s="588"/>
      <c r="AR33" s="588"/>
      <c r="AS33" s="588"/>
      <c r="AT33" s="588"/>
      <c r="AU33" s="588"/>
      <c r="AV33" s="588"/>
      <c r="AW33" s="588"/>
      <c r="AX33" s="588"/>
      <c r="AY33" s="588"/>
      <c r="AZ33" s="588"/>
      <c r="BA33" s="588"/>
      <c r="BB33" s="785" t="s">
        <v>442</v>
      </c>
      <c r="BC33" s="588"/>
      <c r="BD33" s="588"/>
      <c r="BE33" s="588"/>
      <c r="BF33" s="588"/>
      <c r="BG33" s="588"/>
      <c r="BH33" s="588"/>
      <c r="BI33" s="588"/>
      <c r="BJ33" s="779"/>
    </row>
    <row r="34" spans="2:62" ht="18" customHeight="1">
      <c r="B34" s="589"/>
      <c r="C34" s="590"/>
      <c r="D34" s="590"/>
      <c r="E34" s="590"/>
      <c r="F34" s="590"/>
      <c r="G34" s="590"/>
      <c r="H34" s="590"/>
      <c r="I34" s="590"/>
      <c r="J34" s="590"/>
      <c r="K34" s="590"/>
      <c r="L34" s="590"/>
      <c r="M34" s="590"/>
      <c r="N34" s="590"/>
      <c r="O34" s="590"/>
      <c r="P34" s="590"/>
      <c r="Q34" s="590"/>
      <c r="R34" s="590" t="s">
        <v>425</v>
      </c>
      <c r="S34" s="590"/>
      <c r="T34" s="590"/>
      <c r="U34" s="590"/>
      <c r="V34" s="590"/>
      <c r="W34" s="590"/>
      <c r="X34" s="590"/>
      <c r="Y34" s="590"/>
      <c r="Z34" s="590"/>
      <c r="AA34" s="590" t="s">
        <v>424</v>
      </c>
      <c r="AB34" s="590"/>
      <c r="AC34" s="590"/>
      <c r="AD34" s="590"/>
      <c r="AE34" s="590"/>
      <c r="AF34" s="590"/>
      <c r="AG34" s="590"/>
      <c r="AH34" s="590"/>
      <c r="AI34" s="590"/>
      <c r="AJ34" s="590" t="s">
        <v>423</v>
      </c>
      <c r="AK34" s="590"/>
      <c r="AL34" s="590"/>
      <c r="AM34" s="590"/>
      <c r="AN34" s="590"/>
      <c r="AO34" s="590"/>
      <c r="AP34" s="590"/>
      <c r="AQ34" s="590"/>
      <c r="AR34" s="590"/>
      <c r="AS34" s="590" t="s">
        <v>422</v>
      </c>
      <c r="AT34" s="590"/>
      <c r="AU34" s="590"/>
      <c r="AV34" s="590"/>
      <c r="AW34" s="590"/>
      <c r="AX34" s="590"/>
      <c r="AY34" s="590"/>
      <c r="AZ34" s="590"/>
      <c r="BA34" s="590"/>
      <c r="BB34" s="590"/>
      <c r="BC34" s="590"/>
      <c r="BD34" s="590"/>
      <c r="BE34" s="590"/>
      <c r="BF34" s="590"/>
      <c r="BG34" s="590"/>
      <c r="BH34" s="590"/>
      <c r="BI34" s="590"/>
      <c r="BJ34" s="786"/>
    </row>
    <row r="35" spans="2:62">
      <c r="Q35" s="200"/>
      <c r="AZ35" s="710" t="s">
        <v>435</v>
      </c>
      <c r="BA35" s="710"/>
    </row>
    <row r="36" spans="2:62">
      <c r="Q36" s="193"/>
    </row>
    <row r="37" spans="2:62" ht="13.5" customHeight="1">
      <c r="C37" s="789" t="s">
        <v>400</v>
      </c>
      <c r="D37" s="789"/>
      <c r="E37" s="789"/>
      <c r="F37" s="789"/>
      <c r="G37" s="789"/>
      <c r="H37" s="789"/>
      <c r="I37" s="789"/>
      <c r="J37" s="789"/>
      <c r="K37" s="789"/>
      <c r="L37" s="789"/>
      <c r="M37" s="789"/>
      <c r="N37" s="789"/>
      <c r="O37" s="789"/>
      <c r="P37" s="789"/>
      <c r="Q37" s="277"/>
      <c r="R37" s="793">
        <v>365793</v>
      </c>
      <c r="S37" s="781"/>
      <c r="T37" s="781"/>
      <c r="U37" s="781"/>
      <c r="V37" s="781"/>
      <c r="W37" s="781"/>
      <c r="X37" s="781"/>
      <c r="Y37" s="781"/>
      <c r="Z37" s="781"/>
      <c r="AA37" s="781">
        <v>357456</v>
      </c>
      <c r="AB37" s="781"/>
      <c r="AC37" s="781"/>
      <c r="AD37" s="781"/>
      <c r="AE37" s="781"/>
      <c r="AF37" s="781"/>
      <c r="AG37" s="781"/>
      <c r="AH37" s="781"/>
      <c r="AI37" s="781"/>
      <c r="AJ37" s="781">
        <v>8337</v>
      </c>
      <c r="AK37" s="781"/>
      <c r="AL37" s="781"/>
      <c r="AM37" s="781"/>
      <c r="AN37" s="781"/>
      <c r="AO37" s="781"/>
      <c r="AP37" s="781"/>
      <c r="AQ37" s="781"/>
      <c r="AR37" s="781"/>
      <c r="AS37" s="790">
        <f>SUM(AJ37/R37)*100</f>
        <v>2.2791578843772298</v>
      </c>
      <c r="AT37" s="790"/>
      <c r="AU37" s="790"/>
      <c r="AV37" s="790"/>
      <c r="AW37" s="790"/>
      <c r="AX37" s="790"/>
      <c r="AY37" s="790"/>
      <c r="AZ37" s="790"/>
      <c r="BA37" s="790"/>
      <c r="BB37" s="781">
        <v>79672</v>
      </c>
      <c r="BC37" s="781"/>
      <c r="BD37" s="781"/>
      <c r="BE37" s="781"/>
      <c r="BF37" s="781"/>
      <c r="BG37" s="781"/>
      <c r="BH37" s="781"/>
      <c r="BI37" s="781"/>
      <c r="BJ37" s="781"/>
    </row>
    <row r="38" spans="2:62" ht="13.5" customHeight="1">
      <c r="C38" s="787" t="s">
        <v>680</v>
      </c>
      <c r="D38" s="787"/>
      <c r="E38" s="787"/>
      <c r="F38" s="787"/>
      <c r="G38" s="787"/>
      <c r="H38" s="787"/>
      <c r="I38" s="787"/>
      <c r="J38" s="787"/>
      <c r="K38" s="787"/>
      <c r="L38" s="787"/>
      <c r="M38" s="787"/>
      <c r="N38" s="787"/>
      <c r="O38" s="787"/>
      <c r="P38" s="787"/>
      <c r="Q38" s="193"/>
      <c r="R38" s="788">
        <v>275782</v>
      </c>
      <c r="S38" s="788"/>
      <c r="T38" s="788"/>
      <c r="U38" s="788"/>
      <c r="V38" s="788"/>
      <c r="W38" s="788"/>
      <c r="X38" s="788"/>
      <c r="Y38" s="788"/>
      <c r="Z38" s="788"/>
      <c r="AA38" s="788">
        <v>272377</v>
      </c>
      <c r="AB38" s="788"/>
      <c r="AC38" s="788"/>
      <c r="AD38" s="788"/>
      <c r="AE38" s="788"/>
      <c r="AF38" s="788"/>
      <c r="AG38" s="788"/>
      <c r="AH38" s="788"/>
      <c r="AI38" s="788"/>
      <c r="AJ38" s="788">
        <v>3405</v>
      </c>
      <c r="AK38" s="788"/>
      <c r="AL38" s="788"/>
      <c r="AM38" s="788"/>
      <c r="AN38" s="788"/>
      <c r="AO38" s="788"/>
      <c r="AP38" s="788"/>
      <c r="AQ38" s="788"/>
      <c r="AR38" s="788"/>
      <c r="AS38" s="794">
        <f>SUM(AJ38/R38)*100</f>
        <v>1.234670863218049</v>
      </c>
      <c r="AT38" s="794"/>
      <c r="AU38" s="794"/>
      <c r="AV38" s="794"/>
      <c r="AW38" s="794"/>
      <c r="AX38" s="794"/>
      <c r="AY38" s="794"/>
      <c r="AZ38" s="794"/>
      <c r="BA38" s="794"/>
      <c r="BB38" s="788">
        <f>1766+63789</f>
        <v>65555</v>
      </c>
      <c r="BC38" s="788"/>
      <c r="BD38" s="788"/>
      <c r="BE38" s="788"/>
      <c r="BF38" s="788"/>
      <c r="BG38" s="788"/>
      <c r="BH38" s="788"/>
      <c r="BI38" s="788"/>
      <c r="BJ38" s="788"/>
    </row>
    <row r="39" spans="2:62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09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</row>
    <row r="40" spans="2:62">
      <c r="B40" s="716" t="s">
        <v>1</v>
      </c>
      <c r="C40" s="716"/>
      <c r="D40" s="716"/>
      <c r="E40" s="258" t="s">
        <v>434</v>
      </c>
      <c r="F40" s="202" t="s">
        <v>384</v>
      </c>
    </row>
    <row r="43" spans="2:62">
      <c r="B43" s="601" t="s">
        <v>443</v>
      </c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1"/>
      <c r="AG43" s="601"/>
      <c r="AH43" s="601"/>
      <c r="AI43" s="601"/>
      <c r="AJ43" s="601"/>
      <c r="AK43" s="601"/>
      <c r="AL43" s="601"/>
      <c r="AM43" s="601"/>
      <c r="AN43" s="601"/>
      <c r="AO43" s="601"/>
      <c r="AP43" s="601"/>
      <c r="AQ43" s="601"/>
      <c r="AR43" s="601"/>
      <c r="AS43" s="601"/>
      <c r="AT43" s="601"/>
      <c r="AU43" s="601"/>
      <c r="AV43" s="601"/>
      <c r="AW43" s="601"/>
      <c r="AX43" s="601"/>
      <c r="AY43" s="601"/>
      <c r="AZ43" s="601"/>
      <c r="BA43" s="601"/>
      <c r="BB43" s="601"/>
      <c r="BC43" s="601"/>
      <c r="BD43" s="601"/>
      <c r="BE43" s="601"/>
      <c r="BF43" s="601"/>
      <c r="BG43" s="601"/>
      <c r="BH43" s="601"/>
      <c r="BI43" s="601"/>
      <c r="BJ43" s="601"/>
    </row>
    <row r="45" spans="2:62" ht="18" customHeight="1">
      <c r="B45" s="587" t="s">
        <v>428</v>
      </c>
      <c r="C45" s="588"/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588"/>
      <c r="Q45" s="588"/>
      <c r="R45" s="588" t="s">
        <v>432</v>
      </c>
      <c r="S45" s="588"/>
      <c r="T45" s="588"/>
      <c r="U45" s="588"/>
      <c r="V45" s="588"/>
      <c r="W45" s="588"/>
      <c r="X45" s="588"/>
      <c r="Y45" s="588"/>
      <c r="Z45" s="588"/>
      <c r="AA45" s="588"/>
      <c r="AB45" s="588"/>
      <c r="AC45" s="588"/>
      <c r="AD45" s="588"/>
      <c r="AE45" s="588"/>
      <c r="AF45" s="588"/>
      <c r="AG45" s="588" t="s">
        <v>431</v>
      </c>
      <c r="AH45" s="588"/>
      <c r="AI45" s="588"/>
      <c r="AJ45" s="588"/>
      <c r="AK45" s="588"/>
      <c r="AL45" s="588"/>
      <c r="AM45" s="588"/>
      <c r="AN45" s="588"/>
      <c r="AO45" s="588"/>
      <c r="AP45" s="588"/>
      <c r="AQ45" s="588"/>
      <c r="AR45" s="588"/>
      <c r="AS45" s="588"/>
      <c r="AT45" s="588"/>
      <c r="AU45" s="588"/>
      <c r="AV45" s="588" t="s">
        <v>430</v>
      </c>
      <c r="AW45" s="588"/>
      <c r="AX45" s="588"/>
      <c r="AY45" s="588"/>
      <c r="AZ45" s="588"/>
      <c r="BA45" s="588"/>
      <c r="BB45" s="588"/>
      <c r="BC45" s="588"/>
      <c r="BD45" s="588"/>
      <c r="BE45" s="588"/>
      <c r="BF45" s="588"/>
      <c r="BG45" s="588"/>
      <c r="BH45" s="588"/>
      <c r="BI45" s="588"/>
      <c r="BJ45" s="779"/>
    </row>
    <row r="46" spans="2:62" ht="18" customHeight="1">
      <c r="B46" s="589"/>
      <c r="C46" s="590"/>
      <c r="D46" s="590"/>
      <c r="E46" s="590"/>
      <c r="F46" s="590"/>
      <c r="G46" s="590"/>
      <c r="H46" s="590"/>
      <c r="I46" s="590"/>
      <c r="J46" s="590"/>
      <c r="K46" s="590"/>
      <c r="L46" s="590"/>
      <c r="M46" s="590"/>
      <c r="N46" s="590"/>
      <c r="O46" s="590"/>
      <c r="P46" s="590"/>
      <c r="Q46" s="590"/>
      <c r="R46" s="780" t="s">
        <v>28</v>
      </c>
      <c r="S46" s="780"/>
      <c r="T46" s="780"/>
      <c r="U46" s="780"/>
      <c r="V46" s="780"/>
      <c r="W46" s="780" t="s">
        <v>416</v>
      </c>
      <c r="X46" s="780"/>
      <c r="Y46" s="780"/>
      <c r="Z46" s="780"/>
      <c r="AA46" s="780"/>
      <c r="AB46" s="780" t="s">
        <v>415</v>
      </c>
      <c r="AC46" s="780"/>
      <c r="AD46" s="780"/>
      <c r="AE46" s="780"/>
      <c r="AF46" s="780"/>
      <c r="AG46" s="780" t="s">
        <v>28</v>
      </c>
      <c r="AH46" s="780"/>
      <c r="AI46" s="780"/>
      <c r="AJ46" s="780"/>
      <c r="AK46" s="780"/>
      <c r="AL46" s="780" t="s">
        <v>416</v>
      </c>
      <c r="AM46" s="780"/>
      <c r="AN46" s="780"/>
      <c r="AO46" s="780"/>
      <c r="AP46" s="780"/>
      <c r="AQ46" s="780" t="s">
        <v>415</v>
      </c>
      <c r="AR46" s="780"/>
      <c r="AS46" s="780"/>
      <c r="AT46" s="780"/>
      <c r="AU46" s="780"/>
      <c r="AV46" s="590" t="s">
        <v>429</v>
      </c>
      <c r="AW46" s="590"/>
      <c r="AX46" s="590"/>
      <c r="AY46" s="590"/>
      <c r="AZ46" s="590"/>
      <c r="BA46" s="780" t="s">
        <v>416</v>
      </c>
      <c r="BB46" s="780"/>
      <c r="BC46" s="780"/>
      <c r="BD46" s="780"/>
      <c r="BE46" s="780"/>
      <c r="BF46" s="780" t="s">
        <v>415</v>
      </c>
      <c r="BG46" s="780"/>
      <c r="BH46" s="780"/>
      <c r="BI46" s="780"/>
      <c r="BJ46" s="782"/>
    </row>
    <row r="47" spans="2:62">
      <c r="Q47" s="200"/>
      <c r="AY47" s="710" t="s">
        <v>421</v>
      </c>
      <c r="AZ47" s="710"/>
      <c r="BD47" s="710" t="s">
        <v>421</v>
      </c>
      <c r="BE47" s="710"/>
      <c r="BI47" s="710" t="s">
        <v>421</v>
      </c>
      <c r="BJ47" s="710"/>
    </row>
    <row r="48" spans="2:62">
      <c r="Q48" s="193"/>
    </row>
    <row r="49" spans="2:63" ht="13.5" customHeight="1">
      <c r="C49" s="789" t="s">
        <v>391</v>
      </c>
      <c r="D49" s="789"/>
      <c r="E49" s="789"/>
      <c r="F49" s="789"/>
      <c r="G49" s="789"/>
      <c r="H49" s="789"/>
      <c r="I49" s="789"/>
      <c r="J49" s="789"/>
      <c r="K49" s="789"/>
      <c r="L49" s="789"/>
      <c r="M49" s="789"/>
      <c r="N49" s="789"/>
      <c r="O49" s="789"/>
      <c r="P49" s="789"/>
      <c r="Q49" s="193"/>
      <c r="R49" s="781">
        <v>567321</v>
      </c>
      <c r="S49" s="781"/>
      <c r="T49" s="781"/>
      <c r="U49" s="781"/>
      <c r="V49" s="781"/>
      <c r="W49" s="781">
        <v>278340</v>
      </c>
      <c r="X49" s="781"/>
      <c r="Y49" s="781"/>
      <c r="Z49" s="781"/>
      <c r="AA49" s="781"/>
      <c r="AB49" s="781">
        <v>288981</v>
      </c>
      <c r="AC49" s="781"/>
      <c r="AD49" s="781"/>
      <c r="AE49" s="781"/>
      <c r="AF49" s="781"/>
      <c r="AG49" s="781">
        <v>321372</v>
      </c>
      <c r="AH49" s="781"/>
      <c r="AI49" s="781"/>
      <c r="AJ49" s="781"/>
      <c r="AK49" s="781"/>
      <c r="AL49" s="781">
        <v>157069</v>
      </c>
      <c r="AM49" s="781"/>
      <c r="AN49" s="781"/>
      <c r="AO49" s="781"/>
      <c r="AP49" s="781"/>
      <c r="AQ49" s="781">
        <v>164303</v>
      </c>
      <c r="AR49" s="781"/>
      <c r="AS49" s="781"/>
      <c r="AT49" s="781"/>
      <c r="AU49" s="781"/>
      <c r="AV49" s="783">
        <f>SUM(AG49/R49)*100</f>
        <v>56.647294917692101</v>
      </c>
      <c r="AW49" s="783"/>
      <c r="AX49" s="783"/>
      <c r="AY49" s="783"/>
      <c r="AZ49" s="783"/>
      <c r="BA49" s="783">
        <f>SUM(AL49/W49)*100</f>
        <v>56.430624416181651</v>
      </c>
      <c r="BB49" s="783"/>
      <c r="BC49" s="783"/>
      <c r="BD49" s="783"/>
      <c r="BE49" s="783"/>
      <c r="BF49" s="783">
        <f>SUM(AQ49/AB49)*100</f>
        <v>56.855987071814404</v>
      </c>
      <c r="BG49" s="783"/>
      <c r="BH49" s="783"/>
      <c r="BI49" s="783"/>
      <c r="BJ49" s="783"/>
    </row>
    <row r="50" spans="2:63">
      <c r="C50" s="787" t="s">
        <v>390</v>
      </c>
      <c r="D50" s="787"/>
      <c r="E50" s="787"/>
      <c r="F50" s="787"/>
      <c r="G50" s="787"/>
      <c r="H50" s="787"/>
      <c r="I50" s="787"/>
      <c r="J50" s="787"/>
      <c r="K50" s="787"/>
      <c r="L50" s="787"/>
      <c r="M50" s="787"/>
      <c r="N50" s="787"/>
      <c r="O50" s="787"/>
      <c r="P50" s="787"/>
      <c r="Q50" s="193"/>
      <c r="R50" s="788">
        <v>570673</v>
      </c>
      <c r="S50" s="788"/>
      <c r="T50" s="788"/>
      <c r="U50" s="788"/>
      <c r="V50" s="788"/>
      <c r="W50" s="788">
        <v>277674</v>
      </c>
      <c r="X50" s="788"/>
      <c r="Y50" s="788"/>
      <c r="Z50" s="788"/>
      <c r="AA50" s="788"/>
      <c r="AB50" s="788">
        <v>292999</v>
      </c>
      <c r="AC50" s="788"/>
      <c r="AD50" s="788"/>
      <c r="AE50" s="788"/>
      <c r="AF50" s="788"/>
      <c r="AG50" s="788">
        <v>258403</v>
      </c>
      <c r="AH50" s="788"/>
      <c r="AI50" s="788"/>
      <c r="AJ50" s="788"/>
      <c r="AK50" s="788"/>
      <c r="AL50" s="788">
        <v>124836</v>
      </c>
      <c r="AM50" s="788"/>
      <c r="AN50" s="788"/>
      <c r="AO50" s="788"/>
      <c r="AP50" s="788"/>
      <c r="AQ50" s="788">
        <v>133567</v>
      </c>
      <c r="AR50" s="788"/>
      <c r="AS50" s="788"/>
      <c r="AT50" s="788"/>
      <c r="AU50" s="788"/>
      <c r="AV50" s="784">
        <f>SUM(AG50/R50)*100</f>
        <v>45.280397004939779</v>
      </c>
      <c r="AW50" s="784"/>
      <c r="AX50" s="784"/>
      <c r="AY50" s="784"/>
      <c r="AZ50" s="784"/>
      <c r="BA50" s="784">
        <f>SUM(AL50/W50)*100</f>
        <v>44.957756217722945</v>
      </c>
      <c r="BB50" s="784"/>
      <c r="BC50" s="784"/>
      <c r="BD50" s="784"/>
      <c r="BE50" s="784"/>
      <c r="BF50" s="792">
        <f>SUM(AQ50/AB50)*100</f>
        <v>45.586162410110617</v>
      </c>
      <c r="BG50" s="792"/>
      <c r="BH50" s="792"/>
      <c r="BI50" s="792"/>
      <c r="BJ50" s="792"/>
    </row>
    <row r="51" spans="2:63"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09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</row>
    <row r="52" spans="2:63" ht="18" customHeight="1">
      <c r="B52" s="587" t="s">
        <v>428</v>
      </c>
      <c r="C52" s="588"/>
      <c r="D52" s="588"/>
      <c r="E52" s="588"/>
      <c r="F52" s="588"/>
      <c r="G52" s="588"/>
      <c r="H52" s="588"/>
      <c r="I52" s="588"/>
      <c r="J52" s="588"/>
      <c r="K52" s="588"/>
      <c r="L52" s="588"/>
      <c r="M52" s="588"/>
      <c r="N52" s="588"/>
      <c r="O52" s="588"/>
      <c r="P52" s="588"/>
      <c r="Q52" s="588"/>
      <c r="R52" s="588" t="s">
        <v>427</v>
      </c>
      <c r="S52" s="588"/>
      <c r="T52" s="588"/>
      <c r="U52" s="588"/>
      <c r="V52" s="588"/>
      <c r="W52" s="588"/>
      <c r="X52" s="588"/>
      <c r="Y52" s="588"/>
      <c r="Z52" s="588"/>
      <c r="AA52" s="588"/>
      <c r="AB52" s="588"/>
      <c r="AC52" s="588"/>
      <c r="AD52" s="588"/>
      <c r="AE52" s="588"/>
      <c r="AF52" s="588"/>
      <c r="AG52" s="588"/>
      <c r="AH52" s="588"/>
      <c r="AI52" s="588"/>
      <c r="AJ52" s="588"/>
      <c r="AK52" s="588"/>
      <c r="AL52" s="588"/>
      <c r="AM52" s="588"/>
      <c r="AN52" s="588"/>
      <c r="AO52" s="588"/>
      <c r="AP52" s="588"/>
      <c r="AQ52" s="588"/>
      <c r="AR52" s="588"/>
      <c r="AS52" s="588"/>
      <c r="AT52" s="588"/>
      <c r="AU52" s="588"/>
      <c r="AV52" s="588"/>
      <c r="AW52" s="588"/>
      <c r="AX52" s="588"/>
      <c r="AY52" s="588"/>
      <c r="AZ52" s="588"/>
      <c r="BA52" s="588"/>
      <c r="BB52" s="785" t="s">
        <v>442</v>
      </c>
      <c r="BC52" s="588"/>
      <c r="BD52" s="588"/>
      <c r="BE52" s="588"/>
      <c r="BF52" s="588"/>
      <c r="BG52" s="588"/>
      <c r="BH52" s="588"/>
      <c r="BI52" s="588"/>
      <c r="BJ52" s="779"/>
    </row>
    <row r="53" spans="2:63" ht="18" customHeight="1">
      <c r="B53" s="589"/>
      <c r="C53" s="590"/>
      <c r="D53" s="590"/>
      <c r="E53" s="590"/>
      <c r="F53" s="590"/>
      <c r="G53" s="590"/>
      <c r="H53" s="590"/>
      <c r="I53" s="590"/>
      <c r="J53" s="590"/>
      <c r="K53" s="590"/>
      <c r="L53" s="590"/>
      <c r="M53" s="590"/>
      <c r="N53" s="590"/>
      <c r="O53" s="590"/>
      <c r="P53" s="590"/>
      <c r="Q53" s="590"/>
      <c r="R53" s="590" t="s">
        <v>425</v>
      </c>
      <c r="S53" s="590"/>
      <c r="T53" s="590"/>
      <c r="U53" s="590"/>
      <c r="V53" s="590"/>
      <c r="W53" s="590"/>
      <c r="X53" s="590"/>
      <c r="Y53" s="590"/>
      <c r="Z53" s="590"/>
      <c r="AA53" s="590" t="s">
        <v>424</v>
      </c>
      <c r="AB53" s="590"/>
      <c r="AC53" s="590"/>
      <c r="AD53" s="590"/>
      <c r="AE53" s="590"/>
      <c r="AF53" s="590"/>
      <c r="AG53" s="590"/>
      <c r="AH53" s="590"/>
      <c r="AI53" s="590"/>
      <c r="AJ53" s="590" t="s">
        <v>423</v>
      </c>
      <c r="AK53" s="590"/>
      <c r="AL53" s="590"/>
      <c r="AM53" s="590"/>
      <c r="AN53" s="590"/>
      <c r="AO53" s="590"/>
      <c r="AP53" s="590"/>
      <c r="AQ53" s="590"/>
      <c r="AR53" s="590"/>
      <c r="AS53" s="590" t="s">
        <v>422</v>
      </c>
      <c r="AT53" s="590"/>
      <c r="AU53" s="590"/>
      <c r="AV53" s="590"/>
      <c r="AW53" s="590"/>
      <c r="AX53" s="590"/>
      <c r="AY53" s="590"/>
      <c r="AZ53" s="590"/>
      <c r="BA53" s="590"/>
      <c r="BB53" s="590"/>
      <c r="BC53" s="590"/>
      <c r="BD53" s="590"/>
      <c r="BE53" s="590"/>
      <c r="BF53" s="590"/>
      <c r="BG53" s="590"/>
      <c r="BH53" s="590"/>
      <c r="BI53" s="590"/>
      <c r="BJ53" s="786"/>
    </row>
    <row r="54" spans="2:63">
      <c r="Q54" s="200"/>
      <c r="AZ54" s="710" t="s">
        <v>421</v>
      </c>
      <c r="BA54" s="710"/>
    </row>
    <row r="55" spans="2:63">
      <c r="Q55" s="193"/>
    </row>
    <row r="56" spans="2:63">
      <c r="C56" s="789" t="s">
        <v>391</v>
      </c>
      <c r="D56" s="789"/>
      <c r="E56" s="789"/>
      <c r="F56" s="789"/>
      <c r="G56" s="789"/>
      <c r="H56" s="789"/>
      <c r="I56" s="789"/>
      <c r="J56" s="789"/>
      <c r="K56" s="789"/>
      <c r="L56" s="789"/>
      <c r="M56" s="789"/>
      <c r="N56" s="789"/>
      <c r="O56" s="789"/>
      <c r="P56" s="789"/>
      <c r="Q56" s="193"/>
      <c r="R56" s="781">
        <v>321367</v>
      </c>
      <c r="S56" s="781"/>
      <c r="T56" s="781"/>
      <c r="U56" s="781"/>
      <c r="V56" s="781"/>
      <c r="W56" s="781"/>
      <c r="X56" s="781"/>
      <c r="Y56" s="781"/>
      <c r="Z56" s="781"/>
      <c r="AA56" s="781">
        <v>317494</v>
      </c>
      <c r="AB56" s="781"/>
      <c r="AC56" s="781"/>
      <c r="AD56" s="781"/>
      <c r="AE56" s="781"/>
      <c r="AF56" s="781"/>
      <c r="AG56" s="781"/>
      <c r="AH56" s="781"/>
      <c r="AI56" s="781"/>
      <c r="AJ56" s="781">
        <v>3873</v>
      </c>
      <c r="AK56" s="781"/>
      <c r="AL56" s="781"/>
      <c r="AM56" s="781"/>
      <c r="AN56" s="781"/>
      <c r="AO56" s="781"/>
      <c r="AP56" s="781"/>
      <c r="AQ56" s="781"/>
      <c r="AR56" s="781"/>
      <c r="AS56" s="791">
        <f>SUM(AJ56/R56)*100</f>
        <v>1.2051641892291367</v>
      </c>
      <c r="AT56" s="791"/>
      <c r="AU56" s="791"/>
      <c r="AV56" s="791"/>
      <c r="AW56" s="791"/>
      <c r="AX56" s="791"/>
      <c r="AY56" s="791"/>
      <c r="AZ56" s="791"/>
      <c r="BA56" s="791"/>
      <c r="BB56" s="781">
        <v>60860</v>
      </c>
      <c r="BC56" s="781"/>
      <c r="BD56" s="781"/>
      <c r="BE56" s="781"/>
      <c r="BF56" s="781"/>
      <c r="BG56" s="781"/>
      <c r="BH56" s="781"/>
      <c r="BI56" s="781"/>
      <c r="BJ56" s="781"/>
    </row>
    <row r="57" spans="2:63">
      <c r="C57" s="787" t="s">
        <v>390</v>
      </c>
      <c r="D57" s="787"/>
      <c r="E57" s="787"/>
      <c r="F57" s="787"/>
      <c r="G57" s="787"/>
      <c r="H57" s="787"/>
      <c r="I57" s="787"/>
      <c r="J57" s="787"/>
      <c r="K57" s="787"/>
      <c r="L57" s="787"/>
      <c r="M57" s="787"/>
      <c r="N57" s="787"/>
      <c r="O57" s="787"/>
      <c r="P57" s="787"/>
      <c r="Q57" s="193"/>
      <c r="R57" s="788">
        <v>258395</v>
      </c>
      <c r="S57" s="788"/>
      <c r="T57" s="788"/>
      <c r="U57" s="788"/>
      <c r="V57" s="788"/>
      <c r="W57" s="788"/>
      <c r="X57" s="788"/>
      <c r="Y57" s="788"/>
      <c r="Z57" s="788"/>
      <c r="AA57" s="788">
        <v>254456</v>
      </c>
      <c r="AB57" s="788"/>
      <c r="AC57" s="788"/>
      <c r="AD57" s="788"/>
      <c r="AE57" s="788"/>
      <c r="AF57" s="788"/>
      <c r="AG57" s="788"/>
      <c r="AH57" s="788"/>
      <c r="AI57" s="788"/>
      <c r="AJ57" s="788">
        <v>3939</v>
      </c>
      <c r="AK57" s="788"/>
      <c r="AL57" s="788"/>
      <c r="AM57" s="788"/>
      <c r="AN57" s="788"/>
      <c r="AO57" s="788"/>
      <c r="AP57" s="788"/>
      <c r="AQ57" s="788"/>
      <c r="AR57" s="788"/>
      <c r="AS57" s="794">
        <f>SUM(AJ57/R57)*100</f>
        <v>1.5244103020569284</v>
      </c>
      <c r="AT57" s="794"/>
      <c r="AU57" s="794"/>
      <c r="AV57" s="794"/>
      <c r="AW57" s="794"/>
      <c r="AX57" s="794"/>
      <c r="AY57" s="794"/>
      <c r="AZ57" s="794"/>
      <c r="BA57" s="794"/>
      <c r="BB57" s="788">
        <v>60783</v>
      </c>
      <c r="BC57" s="788"/>
      <c r="BD57" s="788"/>
      <c r="BE57" s="788"/>
      <c r="BF57" s="788"/>
      <c r="BG57" s="788"/>
      <c r="BH57" s="788"/>
      <c r="BI57" s="788"/>
      <c r="BJ57" s="788"/>
    </row>
    <row r="58" spans="2:63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09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</row>
    <row r="59" spans="2:63">
      <c r="B59" s="716" t="s">
        <v>1</v>
      </c>
      <c r="C59" s="716"/>
      <c r="D59" s="716"/>
      <c r="E59" s="258" t="s">
        <v>385</v>
      </c>
      <c r="F59" s="202" t="s">
        <v>384</v>
      </c>
    </row>
    <row r="60" spans="2:63">
      <c r="BA60" s="262"/>
      <c r="BB60" s="262"/>
      <c r="BC60" s="262"/>
      <c r="BD60" s="262"/>
      <c r="BE60" s="262"/>
      <c r="BF60" s="262"/>
      <c r="BG60" s="262"/>
      <c r="BH60" s="262"/>
      <c r="BI60" s="262"/>
      <c r="BJ60" s="262"/>
      <c r="BK60" s="262"/>
    </row>
  </sheetData>
  <mergeCells count="175">
    <mergeCell ref="BB57:BJ57"/>
    <mergeCell ref="C56:P56"/>
    <mergeCell ref="R56:Z56"/>
    <mergeCell ref="AA56:AI56"/>
    <mergeCell ref="AJ56:AR56"/>
    <mergeCell ref="AS56:BA56"/>
    <mergeCell ref="B59:D59"/>
    <mergeCell ref="C57:P57"/>
    <mergeCell ref="R57:Z57"/>
    <mergeCell ref="AA57:AI57"/>
    <mergeCell ref="AJ57:AR57"/>
    <mergeCell ref="AS57:BA57"/>
    <mergeCell ref="BB56:BJ56"/>
    <mergeCell ref="AZ54:BA54"/>
    <mergeCell ref="C50:P50"/>
    <mergeCell ref="R50:V50"/>
    <mergeCell ref="W50:AA50"/>
    <mergeCell ref="AB50:AF50"/>
    <mergeCell ref="AG50:AK50"/>
    <mergeCell ref="AL50:AP50"/>
    <mergeCell ref="AQ50:AU50"/>
    <mergeCell ref="AV50:AZ50"/>
    <mergeCell ref="BF50:BJ50"/>
    <mergeCell ref="B52:Q53"/>
    <mergeCell ref="R52:BA52"/>
    <mergeCell ref="BB52:BJ53"/>
    <mergeCell ref="R53:Z53"/>
    <mergeCell ref="AA53:AI53"/>
    <mergeCell ref="AJ53:AR53"/>
    <mergeCell ref="AS53:BA53"/>
    <mergeCell ref="BA50:BE50"/>
    <mergeCell ref="C37:P37"/>
    <mergeCell ref="R37:Z37"/>
    <mergeCell ref="AY47:AZ47"/>
    <mergeCell ref="BD47:BE47"/>
    <mergeCell ref="BI47:BJ47"/>
    <mergeCell ref="C49:P49"/>
    <mergeCell ref="R49:V49"/>
    <mergeCell ref="W49:AA49"/>
    <mergeCell ref="AB49:AF49"/>
    <mergeCell ref="AG49:AK49"/>
    <mergeCell ref="AL49:AP49"/>
    <mergeCell ref="AQ49:AU49"/>
    <mergeCell ref="AV49:AZ49"/>
    <mergeCell ref="BA49:BE49"/>
    <mergeCell ref="BF49:BJ49"/>
    <mergeCell ref="AA38:AI38"/>
    <mergeCell ref="AJ38:AR38"/>
    <mergeCell ref="AS38:BA38"/>
    <mergeCell ref="BB38:BJ38"/>
    <mergeCell ref="BA46:BE46"/>
    <mergeCell ref="BF46:BJ46"/>
    <mergeCell ref="C38:P38"/>
    <mergeCell ref="R38:Z38"/>
    <mergeCell ref="W46:AA46"/>
    <mergeCell ref="AB46:AF46"/>
    <mergeCell ref="AG46:AK46"/>
    <mergeCell ref="AL46:AP46"/>
    <mergeCell ref="B40:D40"/>
    <mergeCell ref="B43:BJ43"/>
    <mergeCell ref="B45:Q46"/>
    <mergeCell ref="R45:AF45"/>
    <mergeCell ref="AG45:AU45"/>
    <mergeCell ref="AV45:BJ45"/>
    <mergeCell ref="R46:V46"/>
    <mergeCell ref="AQ46:AU46"/>
    <mergeCell ref="AV46:AZ46"/>
    <mergeCell ref="AA37:AI37"/>
    <mergeCell ref="AJ37:AR37"/>
    <mergeCell ref="AS37:BA37"/>
    <mergeCell ref="BB37:BJ37"/>
    <mergeCell ref="AJ34:AR34"/>
    <mergeCell ref="AS34:BA34"/>
    <mergeCell ref="AZ35:BA35"/>
    <mergeCell ref="AQ30:AU30"/>
    <mergeCell ref="AV30:AZ30"/>
    <mergeCell ref="BA30:BE30"/>
    <mergeCell ref="BF30:BJ30"/>
    <mergeCell ref="BF31:BJ31"/>
    <mergeCell ref="AQ31:AU31"/>
    <mergeCell ref="B33:Q34"/>
    <mergeCell ref="R33:BA33"/>
    <mergeCell ref="BB33:BJ34"/>
    <mergeCell ref="R34:Z34"/>
    <mergeCell ref="AA34:AI34"/>
    <mergeCell ref="C30:P30"/>
    <mergeCell ref="R30:V30"/>
    <mergeCell ref="W30:AA30"/>
    <mergeCell ref="AB30:AF30"/>
    <mergeCell ref="AG30:AK30"/>
    <mergeCell ref="AL30:AP30"/>
    <mergeCell ref="AV31:AZ31"/>
    <mergeCell ref="BA31:BE31"/>
    <mergeCell ref="C31:P31"/>
    <mergeCell ref="R31:V31"/>
    <mergeCell ref="W31:AA31"/>
    <mergeCell ref="AB31:AF31"/>
    <mergeCell ref="AG31:AK31"/>
    <mergeCell ref="AL31:AP31"/>
    <mergeCell ref="AL27:AP27"/>
    <mergeCell ref="AQ27:AU27"/>
    <mergeCell ref="AV27:AZ27"/>
    <mergeCell ref="BA27:BE27"/>
    <mergeCell ref="BF27:BJ27"/>
    <mergeCell ref="AY28:AZ28"/>
    <mergeCell ref="BD28:BE28"/>
    <mergeCell ref="BI28:BJ28"/>
    <mergeCell ref="B21:D21"/>
    <mergeCell ref="B24:BJ24"/>
    <mergeCell ref="B26:Q27"/>
    <mergeCell ref="R26:AF26"/>
    <mergeCell ref="AG26:AU26"/>
    <mergeCell ref="AV26:BJ26"/>
    <mergeCell ref="R27:V27"/>
    <mergeCell ref="W27:AA27"/>
    <mergeCell ref="AB27:AF27"/>
    <mergeCell ref="AG27:AK27"/>
    <mergeCell ref="BB19:BJ19"/>
    <mergeCell ref="C18:P18"/>
    <mergeCell ref="R18:Z18"/>
    <mergeCell ref="AA18:AI18"/>
    <mergeCell ref="AJ18:AR18"/>
    <mergeCell ref="AS18:BA18"/>
    <mergeCell ref="BB18:BJ18"/>
    <mergeCell ref="AS15:BA15"/>
    <mergeCell ref="C19:P19"/>
    <mergeCell ref="R19:Z19"/>
    <mergeCell ref="AA19:AI19"/>
    <mergeCell ref="AJ19:AR19"/>
    <mergeCell ref="AS19:BA19"/>
    <mergeCell ref="AZ16:BA16"/>
    <mergeCell ref="BA12:BE12"/>
    <mergeCell ref="AV11:AZ11"/>
    <mergeCell ref="BA11:BE11"/>
    <mergeCell ref="BF12:BJ12"/>
    <mergeCell ref="B14:Q15"/>
    <mergeCell ref="R14:BA14"/>
    <mergeCell ref="BB14:BJ15"/>
    <mergeCell ref="R15:Z15"/>
    <mergeCell ref="AA15:AI15"/>
    <mergeCell ref="AJ15:AR15"/>
    <mergeCell ref="AQ11:AU11"/>
    <mergeCell ref="C12:P12"/>
    <mergeCell ref="R12:V12"/>
    <mergeCell ref="W12:AA12"/>
    <mergeCell ref="AB12:AF12"/>
    <mergeCell ref="AG12:AK12"/>
    <mergeCell ref="AL12:AP12"/>
    <mergeCell ref="AQ12:AU12"/>
    <mergeCell ref="AV12:AZ12"/>
    <mergeCell ref="C11:P11"/>
    <mergeCell ref="R11:V11"/>
    <mergeCell ref="W11:AA11"/>
    <mergeCell ref="AB11:AF11"/>
    <mergeCell ref="AG11:AK11"/>
    <mergeCell ref="AL11:AP11"/>
    <mergeCell ref="BI9:BJ9"/>
    <mergeCell ref="BA8:BE8"/>
    <mergeCell ref="BF8:BJ8"/>
    <mergeCell ref="W8:AA8"/>
    <mergeCell ref="AB8:AF8"/>
    <mergeCell ref="AG8:AK8"/>
    <mergeCell ref="AL8:AP8"/>
    <mergeCell ref="AQ8:AU8"/>
    <mergeCell ref="AV8:AZ8"/>
    <mergeCell ref="BF11:BJ11"/>
    <mergeCell ref="A1:N2"/>
    <mergeCell ref="B5:BJ5"/>
    <mergeCell ref="B7:Q8"/>
    <mergeCell ref="R7:AF7"/>
    <mergeCell ref="AG7:AU7"/>
    <mergeCell ref="AV7:BJ7"/>
    <mergeCell ref="R8:V8"/>
    <mergeCell ref="AY9:AZ9"/>
    <mergeCell ref="BD9:BE9"/>
  </mergeCells>
  <phoneticPr fontId="24"/>
  <printOptions horizontalCentered="1"/>
  <pageMargins left="0.39370078740157483" right="0.47244094488188981" top="0.31496062992125984" bottom="0.39370078740157483" header="0" footer="0"/>
  <pageSetup paperSize="9" scale="93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K84"/>
  <sheetViews>
    <sheetView view="pageBreakPreview" zoomScaleNormal="100" zoomScaleSheetLayoutView="100" workbookViewId="0"/>
  </sheetViews>
  <sheetFormatPr defaultRowHeight="13.5"/>
  <cols>
    <col min="1" max="63" width="1.625" style="185" customWidth="1"/>
    <col min="64" max="16384" width="9" style="185"/>
  </cols>
  <sheetData>
    <row r="1" spans="1:63" ht="11.1" customHeight="1">
      <c r="A1" s="260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AZ1" s="584">
        <f>'158'!A1+1</f>
        <v>159</v>
      </c>
      <c r="BA1" s="585"/>
      <c r="BB1" s="585"/>
      <c r="BC1" s="585"/>
      <c r="BD1" s="585"/>
      <c r="BE1" s="585"/>
      <c r="BF1" s="585"/>
      <c r="BG1" s="585"/>
      <c r="BH1" s="585"/>
      <c r="BI1" s="585"/>
      <c r="BJ1" s="585"/>
      <c r="BK1" s="585"/>
    </row>
    <row r="2" spans="1:63" ht="11.1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AZ2" s="585"/>
      <c r="BA2" s="585"/>
      <c r="BB2" s="585"/>
      <c r="BC2" s="585"/>
      <c r="BD2" s="585"/>
      <c r="BE2" s="585"/>
      <c r="BF2" s="585"/>
      <c r="BG2" s="585"/>
      <c r="BH2" s="585"/>
      <c r="BI2" s="585"/>
      <c r="BJ2" s="585"/>
      <c r="BK2" s="585"/>
    </row>
    <row r="3" spans="1:63"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</row>
    <row r="4" spans="1:63" ht="18" customHeight="1"/>
    <row r="5" spans="1:63" ht="12.95" customHeight="1">
      <c r="B5" s="601" t="s">
        <v>448</v>
      </c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1"/>
      <c r="AA5" s="601"/>
      <c r="AB5" s="601"/>
      <c r="AC5" s="601"/>
      <c r="AD5" s="601"/>
      <c r="AE5" s="601"/>
      <c r="AF5" s="601"/>
      <c r="AG5" s="601"/>
      <c r="AH5" s="601"/>
      <c r="AI5" s="601"/>
      <c r="AJ5" s="601"/>
      <c r="AK5" s="601"/>
      <c r="AL5" s="601"/>
      <c r="AM5" s="601"/>
      <c r="AN5" s="601"/>
      <c r="AO5" s="601"/>
      <c r="AP5" s="601"/>
      <c r="AQ5" s="601"/>
      <c r="AR5" s="601"/>
      <c r="AS5" s="601"/>
      <c r="AT5" s="601"/>
      <c r="AU5" s="601"/>
      <c r="AV5" s="601"/>
      <c r="AW5" s="601"/>
      <c r="AX5" s="601"/>
      <c r="AY5" s="601"/>
      <c r="AZ5" s="601"/>
      <c r="BA5" s="601"/>
      <c r="BB5" s="601"/>
      <c r="BC5" s="601"/>
      <c r="BD5" s="601"/>
      <c r="BE5" s="601"/>
      <c r="BF5" s="601"/>
      <c r="BG5" s="601"/>
      <c r="BH5" s="601"/>
      <c r="BI5" s="601"/>
      <c r="BJ5" s="601"/>
    </row>
    <row r="6" spans="1:63" ht="12.95" customHeigh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</row>
    <row r="7" spans="1:63" ht="18" customHeight="1">
      <c r="B7" s="796" t="s">
        <v>428</v>
      </c>
      <c r="C7" s="796"/>
      <c r="D7" s="796"/>
      <c r="E7" s="796"/>
      <c r="F7" s="796"/>
      <c r="G7" s="796"/>
      <c r="H7" s="796"/>
      <c r="I7" s="796"/>
      <c r="J7" s="796"/>
      <c r="K7" s="796"/>
      <c r="L7" s="796"/>
      <c r="M7" s="796"/>
      <c r="N7" s="796"/>
      <c r="O7" s="796"/>
      <c r="P7" s="796"/>
      <c r="Q7" s="797"/>
      <c r="R7" s="779" t="s">
        <v>432</v>
      </c>
      <c r="S7" s="800"/>
      <c r="T7" s="800"/>
      <c r="U7" s="800"/>
      <c r="V7" s="800"/>
      <c r="W7" s="800"/>
      <c r="X7" s="800"/>
      <c r="Y7" s="800"/>
      <c r="Z7" s="800"/>
      <c r="AA7" s="800"/>
      <c r="AB7" s="800"/>
      <c r="AC7" s="800"/>
      <c r="AD7" s="800"/>
      <c r="AE7" s="800"/>
      <c r="AF7" s="587"/>
      <c r="AG7" s="779" t="s">
        <v>431</v>
      </c>
      <c r="AH7" s="800"/>
      <c r="AI7" s="800"/>
      <c r="AJ7" s="800"/>
      <c r="AK7" s="800"/>
      <c r="AL7" s="800"/>
      <c r="AM7" s="800"/>
      <c r="AN7" s="800"/>
      <c r="AO7" s="800"/>
      <c r="AP7" s="800"/>
      <c r="AQ7" s="800"/>
      <c r="AR7" s="800"/>
      <c r="AS7" s="800"/>
      <c r="AT7" s="800"/>
      <c r="AU7" s="587"/>
      <c r="AV7" s="779" t="s">
        <v>430</v>
      </c>
      <c r="AW7" s="800"/>
      <c r="AX7" s="800"/>
      <c r="AY7" s="800"/>
      <c r="AZ7" s="800"/>
      <c r="BA7" s="800"/>
      <c r="BB7" s="800"/>
      <c r="BC7" s="800"/>
      <c r="BD7" s="800"/>
      <c r="BE7" s="800"/>
      <c r="BF7" s="800"/>
      <c r="BG7" s="800"/>
      <c r="BH7" s="800"/>
      <c r="BI7" s="800"/>
      <c r="BJ7" s="800"/>
    </row>
    <row r="8" spans="1:63" ht="18" customHeight="1">
      <c r="B8" s="798"/>
      <c r="C8" s="798"/>
      <c r="D8" s="798"/>
      <c r="E8" s="798"/>
      <c r="F8" s="798"/>
      <c r="G8" s="798"/>
      <c r="H8" s="798"/>
      <c r="I8" s="798"/>
      <c r="J8" s="798"/>
      <c r="K8" s="798"/>
      <c r="L8" s="798"/>
      <c r="M8" s="798"/>
      <c r="N8" s="798"/>
      <c r="O8" s="798"/>
      <c r="P8" s="798"/>
      <c r="Q8" s="799"/>
      <c r="R8" s="782" t="s">
        <v>28</v>
      </c>
      <c r="S8" s="805"/>
      <c r="T8" s="805"/>
      <c r="U8" s="805"/>
      <c r="V8" s="806"/>
      <c r="W8" s="782" t="s">
        <v>416</v>
      </c>
      <c r="X8" s="805"/>
      <c r="Y8" s="805"/>
      <c r="Z8" s="805"/>
      <c r="AA8" s="806"/>
      <c r="AB8" s="782" t="s">
        <v>415</v>
      </c>
      <c r="AC8" s="805"/>
      <c r="AD8" s="805"/>
      <c r="AE8" s="805"/>
      <c r="AF8" s="806"/>
      <c r="AG8" s="782" t="s">
        <v>28</v>
      </c>
      <c r="AH8" s="805"/>
      <c r="AI8" s="805"/>
      <c r="AJ8" s="805"/>
      <c r="AK8" s="806"/>
      <c r="AL8" s="782" t="s">
        <v>416</v>
      </c>
      <c r="AM8" s="805"/>
      <c r="AN8" s="805"/>
      <c r="AO8" s="805"/>
      <c r="AP8" s="806"/>
      <c r="AQ8" s="782" t="s">
        <v>415</v>
      </c>
      <c r="AR8" s="805"/>
      <c r="AS8" s="805"/>
      <c r="AT8" s="805"/>
      <c r="AU8" s="806"/>
      <c r="AV8" s="786" t="s">
        <v>429</v>
      </c>
      <c r="AW8" s="807"/>
      <c r="AX8" s="807"/>
      <c r="AY8" s="807"/>
      <c r="AZ8" s="589"/>
      <c r="BA8" s="782" t="s">
        <v>416</v>
      </c>
      <c r="BB8" s="805"/>
      <c r="BC8" s="805"/>
      <c r="BD8" s="805"/>
      <c r="BE8" s="806"/>
      <c r="BF8" s="782" t="s">
        <v>415</v>
      </c>
      <c r="BG8" s="805"/>
      <c r="BH8" s="805"/>
      <c r="BI8" s="805"/>
      <c r="BJ8" s="805"/>
    </row>
    <row r="9" spans="1:63">
      <c r="Q9" s="200"/>
      <c r="AY9" s="809" t="s">
        <v>435</v>
      </c>
      <c r="AZ9" s="809"/>
      <c r="BD9" s="809" t="s">
        <v>435</v>
      </c>
      <c r="BE9" s="809"/>
      <c r="BI9" s="809" t="s">
        <v>435</v>
      </c>
      <c r="BJ9" s="809"/>
    </row>
    <row r="10" spans="1:63" ht="9" customHeight="1">
      <c r="Q10" s="193"/>
    </row>
    <row r="11" spans="1:63" ht="13.5" customHeight="1">
      <c r="C11" s="789" t="s">
        <v>387</v>
      </c>
      <c r="D11" s="789"/>
      <c r="E11" s="789"/>
      <c r="F11" s="789"/>
      <c r="G11" s="789"/>
      <c r="H11" s="789"/>
      <c r="I11" s="789"/>
      <c r="J11" s="789"/>
      <c r="K11" s="789"/>
      <c r="L11" s="789"/>
      <c r="M11" s="789"/>
      <c r="N11" s="789"/>
      <c r="O11" s="789"/>
      <c r="P11" s="789"/>
      <c r="Q11" s="277"/>
      <c r="R11" s="793">
        <v>562166</v>
      </c>
      <c r="S11" s="781"/>
      <c r="T11" s="781"/>
      <c r="U11" s="781"/>
      <c r="V11" s="781"/>
      <c r="W11" s="781">
        <v>274575</v>
      </c>
      <c r="X11" s="781"/>
      <c r="Y11" s="781"/>
      <c r="Z11" s="781"/>
      <c r="AA11" s="781"/>
      <c r="AB11" s="781">
        <v>287591</v>
      </c>
      <c r="AC11" s="781"/>
      <c r="AD11" s="781"/>
      <c r="AE11" s="781"/>
      <c r="AF11" s="781"/>
      <c r="AG11" s="781">
        <v>254804</v>
      </c>
      <c r="AH11" s="781"/>
      <c r="AI11" s="781"/>
      <c r="AJ11" s="781"/>
      <c r="AK11" s="781"/>
      <c r="AL11" s="781">
        <v>121655</v>
      </c>
      <c r="AM11" s="781"/>
      <c r="AN11" s="781"/>
      <c r="AO11" s="781"/>
      <c r="AP11" s="781"/>
      <c r="AQ11" s="781">
        <v>133149</v>
      </c>
      <c r="AR11" s="781"/>
      <c r="AS11" s="781"/>
      <c r="AT11" s="781"/>
      <c r="AU11" s="781"/>
      <c r="AV11" s="791">
        <f>SUM(AG11/R11)*100</f>
        <v>45.325402105427933</v>
      </c>
      <c r="AW11" s="791"/>
      <c r="AX11" s="791"/>
      <c r="AY11" s="791"/>
      <c r="AZ11" s="791"/>
      <c r="BA11" s="791">
        <f>SUM(AL11/W11)*100</f>
        <v>44.306655740690161</v>
      </c>
      <c r="BB11" s="791"/>
      <c r="BC11" s="791"/>
      <c r="BD11" s="791"/>
      <c r="BE11" s="791"/>
      <c r="BF11" s="791">
        <f>SUM(AQ11/AB11)*100</f>
        <v>46.298041315618363</v>
      </c>
      <c r="BG11" s="791"/>
      <c r="BH11" s="791"/>
      <c r="BI11" s="791"/>
      <c r="BJ11" s="791"/>
    </row>
    <row r="12" spans="1:63" ht="13.5" customHeight="1">
      <c r="C12" s="787" t="s">
        <v>679</v>
      </c>
      <c r="D12" s="787"/>
      <c r="E12" s="787"/>
      <c r="F12" s="787"/>
      <c r="G12" s="787"/>
      <c r="H12" s="787"/>
      <c r="I12" s="787"/>
      <c r="J12" s="787"/>
      <c r="K12" s="787"/>
      <c r="L12" s="787"/>
      <c r="M12" s="787"/>
      <c r="N12" s="787"/>
      <c r="O12" s="787"/>
      <c r="P12" s="787"/>
      <c r="Q12" s="193"/>
      <c r="R12" s="808">
        <v>567886</v>
      </c>
      <c r="S12" s="788"/>
      <c r="T12" s="788"/>
      <c r="U12" s="788"/>
      <c r="V12" s="788"/>
      <c r="W12" s="788">
        <v>275957</v>
      </c>
      <c r="X12" s="788"/>
      <c r="Y12" s="788"/>
      <c r="Z12" s="788"/>
      <c r="AA12" s="788"/>
      <c r="AB12" s="788">
        <v>291929</v>
      </c>
      <c r="AC12" s="788"/>
      <c r="AD12" s="788"/>
      <c r="AE12" s="788"/>
      <c r="AF12" s="788"/>
      <c r="AG12" s="788">
        <v>179884</v>
      </c>
      <c r="AH12" s="788"/>
      <c r="AI12" s="788"/>
      <c r="AJ12" s="788"/>
      <c r="AK12" s="788"/>
      <c r="AL12" s="788">
        <v>85716</v>
      </c>
      <c r="AM12" s="788"/>
      <c r="AN12" s="788"/>
      <c r="AO12" s="788"/>
      <c r="AP12" s="788"/>
      <c r="AQ12" s="788">
        <v>94168</v>
      </c>
      <c r="AR12" s="788"/>
      <c r="AS12" s="788"/>
      <c r="AT12" s="788"/>
      <c r="AU12" s="788"/>
      <c r="AV12" s="792">
        <f>SUM(AG12/R12)*100</f>
        <v>31.676075832121235</v>
      </c>
      <c r="AW12" s="792"/>
      <c r="AX12" s="792"/>
      <c r="AY12" s="792"/>
      <c r="AZ12" s="792"/>
      <c r="BA12" s="792">
        <f>SUM(AL12/W12)*100</f>
        <v>31.061361009142729</v>
      </c>
      <c r="BB12" s="792"/>
      <c r="BC12" s="792"/>
      <c r="BD12" s="792"/>
      <c r="BE12" s="792"/>
      <c r="BF12" s="792">
        <f>SUM(AQ12/AB12)*100</f>
        <v>32.257158418656587</v>
      </c>
      <c r="BG12" s="792"/>
      <c r="BH12" s="792"/>
      <c r="BI12" s="792"/>
      <c r="BJ12" s="792"/>
    </row>
    <row r="13" spans="1:63" ht="9" customHeight="1"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09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</row>
    <row r="14" spans="1:63" ht="18" customHeight="1">
      <c r="B14" s="796" t="s">
        <v>428</v>
      </c>
      <c r="C14" s="796"/>
      <c r="D14" s="796"/>
      <c r="E14" s="796"/>
      <c r="F14" s="796"/>
      <c r="G14" s="796"/>
      <c r="H14" s="796"/>
      <c r="I14" s="796"/>
      <c r="J14" s="796"/>
      <c r="K14" s="796"/>
      <c r="L14" s="796"/>
      <c r="M14" s="796"/>
      <c r="N14" s="796"/>
      <c r="O14" s="796"/>
      <c r="P14" s="796"/>
      <c r="Q14" s="797"/>
      <c r="R14" s="779" t="s">
        <v>427</v>
      </c>
      <c r="S14" s="800"/>
      <c r="T14" s="800"/>
      <c r="U14" s="800"/>
      <c r="V14" s="800"/>
      <c r="W14" s="800"/>
      <c r="X14" s="800"/>
      <c r="Y14" s="800"/>
      <c r="Z14" s="800"/>
      <c r="AA14" s="800"/>
      <c r="AB14" s="800"/>
      <c r="AC14" s="800"/>
      <c r="AD14" s="800"/>
      <c r="AE14" s="800"/>
      <c r="AF14" s="800"/>
      <c r="AG14" s="800"/>
      <c r="AH14" s="800"/>
      <c r="AI14" s="800"/>
      <c r="AJ14" s="800"/>
      <c r="AK14" s="800"/>
      <c r="AL14" s="800"/>
      <c r="AM14" s="800"/>
      <c r="AN14" s="800"/>
      <c r="AO14" s="800"/>
      <c r="AP14" s="800"/>
      <c r="AQ14" s="800"/>
      <c r="AR14" s="800"/>
      <c r="AS14" s="800"/>
      <c r="AT14" s="800"/>
      <c r="AU14" s="800"/>
      <c r="AV14" s="800"/>
      <c r="AW14" s="800"/>
      <c r="AX14" s="800"/>
      <c r="AY14" s="800"/>
      <c r="AZ14" s="800"/>
      <c r="BA14" s="587"/>
      <c r="BB14" s="801" t="s">
        <v>442</v>
      </c>
      <c r="BC14" s="802"/>
      <c r="BD14" s="802"/>
      <c r="BE14" s="802"/>
      <c r="BF14" s="802"/>
      <c r="BG14" s="802"/>
      <c r="BH14" s="802"/>
      <c r="BI14" s="802"/>
      <c r="BJ14" s="802"/>
    </row>
    <row r="15" spans="1:63" ht="18" customHeight="1">
      <c r="B15" s="798"/>
      <c r="C15" s="798"/>
      <c r="D15" s="798"/>
      <c r="E15" s="798"/>
      <c r="F15" s="798"/>
      <c r="G15" s="798"/>
      <c r="H15" s="798"/>
      <c r="I15" s="798"/>
      <c r="J15" s="798"/>
      <c r="K15" s="798"/>
      <c r="L15" s="798"/>
      <c r="M15" s="798"/>
      <c r="N15" s="798"/>
      <c r="O15" s="798"/>
      <c r="P15" s="798"/>
      <c r="Q15" s="799"/>
      <c r="R15" s="786" t="s">
        <v>425</v>
      </c>
      <c r="S15" s="807"/>
      <c r="T15" s="807"/>
      <c r="U15" s="807"/>
      <c r="V15" s="807"/>
      <c r="W15" s="807"/>
      <c r="X15" s="807"/>
      <c r="Y15" s="807"/>
      <c r="Z15" s="589"/>
      <c r="AA15" s="786" t="s">
        <v>424</v>
      </c>
      <c r="AB15" s="807"/>
      <c r="AC15" s="807"/>
      <c r="AD15" s="807"/>
      <c r="AE15" s="807"/>
      <c r="AF15" s="807"/>
      <c r="AG15" s="807"/>
      <c r="AH15" s="807"/>
      <c r="AI15" s="589"/>
      <c r="AJ15" s="786" t="s">
        <v>423</v>
      </c>
      <c r="AK15" s="807"/>
      <c r="AL15" s="807"/>
      <c r="AM15" s="807"/>
      <c r="AN15" s="807"/>
      <c r="AO15" s="807"/>
      <c r="AP15" s="807"/>
      <c r="AQ15" s="807"/>
      <c r="AR15" s="589"/>
      <c r="AS15" s="786" t="s">
        <v>422</v>
      </c>
      <c r="AT15" s="807"/>
      <c r="AU15" s="807"/>
      <c r="AV15" s="807"/>
      <c r="AW15" s="807"/>
      <c r="AX15" s="807"/>
      <c r="AY15" s="807"/>
      <c r="AZ15" s="807"/>
      <c r="BA15" s="589"/>
      <c r="BB15" s="803"/>
      <c r="BC15" s="804"/>
      <c r="BD15" s="804"/>
      <c r="BE15" s="804"/>
      <c r="BF15" s="804"/>
      <c r="BG15" s="804"/>
      <c r="BH15" s="804"/>
      <c r="BI15" s="804"/>
      <c r="BJ15" s="804"/>
    </row>
    <row r="16" spans="1:63">
      <c r="Q16" s="200"/>
      <c r="AZ16" s="809" t="s">
        <v>435</v>
      </c>
      <c r="BA16" s="809"/>
    </row>
    <row r="17" spans="2:62" ht="9" customHeight="1">
      <c r="Q17" s="193"/>
    </row>
    <row r="18" spans="2:62">
      <c r="C18" s="789" t="s">
        <v>387</v>
      </c>
      <c r="D18" s="789"/>
      <c r="E18" s="789"/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277"/>
      <c r="R18" s="793">
        <v>254790</v>
      </c>
      <c r="S18" s="781"/>
      <c r="T18" s="781"/>
      <c r="U18" s="781"/>
      <c r="V18" s="781"/>
      <c r="W18" s="781"/>
      <c r="X18" s="781"/>
      <c r="Y18" s="781"/>
      <c r="Z18" s="781"/>
      <c r="AA18" s="781">
        <v>243709</v>
      </c>
      <c r="AB18" s="781"/>
      <c r="AC18" s="781"/>
      <c r="AD18" s="781"/>
      <c r="AE18" s="781"/>
      <c r="AF18" s="781"/>
      <c r="AG18" s="781"/>
      <c r="AH18" s="781"/>
      <c r="AI18" s="781"/>
      <c r="AJ18" s="781">
        <v>11081</v>
      </c>
      <c r="AK18" s="781"/>
      <c r="AL18" s="781"/>
      <c r="AM18" s="781"/>
      <c r="AN18" s="781"/>
      <c r="AO18" s="781"/>
      <c r="AP18" s="781"/>
      <c r="AQ18" s="781"/>
      <c r="AR18" s="781"/>
      <c r="AS18" s="791">
        <f>SUM(AJ18/R18)*100</f>
        <v>4.3490717846069309</v>
      </c>
      <c r="AT18" s="791"/>
      <c r="AU18" s="791"/>
      <c r="AV18" s="791"/>
      <c r="AW18" s="791"/>
      <c r="AX18" s="791"/>
      <c r="AY18" s="791"/>
      <c r="AZ18" s="791"/>
      <c r="BA18" s="791"/>
      <c r="BB18" s="781">
        <v>51623</v>
      </c>
      <c r="BC18" s="781"/>
      <c r="BD18" s="781"/>
      <c r="BE18" s="781"/>
      <c r="BF18" s="781"/>
      <c r="BG18" s="781"/>
      <c r="BH18" s="781"/>
      <c r="BI18" s="781"/>
      <c r="BJ18" s="781"/>
    </row>
    <row r="19" spans="2:62" ht="13.5" customHeight="1">
      <c r="C19" s="787" t="s">
        <v>679</v>
      </c>
      <c r="D19" s="787"/>
      <c r="E19" s="787"/>
      <c r="F19" s="787"/>
      <c r="G19" s="787"/>
      <c r="H19" s="787"/>
      <c r="I19" s="787"/>
      <c r="J19" s="787"/>
      <c r="K19" s="787"/>
      <c r="L19" s="787"/>
      <c r="M19" s="787"/>
      <c r="N19" s="787"/>
      <c r="O19" s="787"/>
      <c r="P19" s="787"/>
      <c r="Q19" s="193"/>
      <c r="R19" s="808">
        <v>179877</v>
      </c>
      <c r="S19" s="788"/>
      <c r="T19" s="788"/>
      <c r="U19" s="788"/>
      <c r="V19" s="788"/>
      <c r="W19" s="788"/>
      <c r="X19" s="788"/>
      <c r="Y19" s="788"/>
      <c r="Z19" s="788"/>
      <c r="AA19" s="788">
        <v>174522</v>
      </c>
      <c r="AB19" s="788"/>
      <c r="AC19" s="788"/>
      <c r="AD19" s="788"/>
      <c r="AE19" s="788"/>
      <c r="AF19" s="788"/>
      <c r="AG19" s="788"/>
      <c r="AH19" s="788"/>
      <c r="AI19" s="788"/>
      <c r="AJ19" s="788">
        <v>5355</v>
      </c>
      <c r="AK19" s="788"/>
      <c r="AL19" s="788"/>
      <c r="AM19" s="788"/>
      <c r="AN19" s="788"/>
      <c r="AO19" s="788"/>
      <c r="AP19" s="788"/>
      <c r="AQ19" s="788"/>
      <c r="AR19" s="788"/>
      <c r="AS19" s="792">
        <f>SUM(AJ19/R19)*100</f>
        <v>2.977034306776297</v>
      </c>
      <c r="AT19" s="792"/>
      <c r="AU19" s="792"/>
      <c r="AV19" s="792"/>
      <c r="AW19" s="792"/>
      <c r="AX19" s="792"/>
      <c r="AY19" s="792"/>
      <c r="AZ19" s="792"/>
      <c r="BA19" s="792"/>
      <c r="BB19" s="788">
        <f>1002+41730</f>
        <v>42732</v>
      </c>
      <c r="BC19" s="788"/>
      <c r="BD19" s="788"/>
      <c r="BE19" s="788"/>
      <c r="BF19" s="788"/>
      <c r="BG19" s="788"/>
      <c r="BH19" s="788"/>
      <c r="BI19" s="788"/>
      <c r="BJ19" s="788"/>
    </row>
    <row r="20" spans="2:62" ht="9" customHeight="1"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09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</row>
    <row r="21" spans="2:62" ht="13.5" customHeight="1">
      <c r="B21" s="810" t="s">
        <v>1</v>
      </c>
      <c r="C21" s="810"/>
      <c r="D21" s="810"/>
      <c r="E21" s="258" t="s">
        <v>434</v>
      </c>
      <c r="F21" s="202" t="s">
        <v>384</v>
      </c>
    </row>
    <row r="24" spans="2:62">
      <c r="B24" s="601" t="s">
        <v>447</v>
      </c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01"/>
      <c r="AA24" s="601"/>
      <c r="AB24" s="601"/>
      <c r="AC24" s="601"/>
      <c r="AD24" s="601"/>
      <c r="AE24" s="601"/>
      <c r="AF24" s="601"/>
      <c r="AG24" s="601"/>
      <c r="AH24" s="601"/>
      <c r="AI24" s="601"/>
      <c r="AJ24" s="601"/>
      <c r="AK24" s="601"/>
      <c r="AL24" s="601"/>
      <c r="AM24" s="601"/>
      <c r="AN24" s="601"/>
      <c r="AO24" s="601"/>
      <c r="AP24" s="601"/>
      <c r="AQ24" s="601"/>
      <c r="AR24" s="601"/>
      <c r="AS24" s="601"/>
      <c r="AT24" s="601"/>
      <c r="AU24" s="601"/>
      <c r="AV24" s="601"/>
      <c r="AW24" s="601"/>
      <c r="AX24" s="601"/>
      <c r="AY24" s="601"/>
      <c r="AZ24" s="601"/>
      <c r="BA24" s="601"/>
      <c r="BB24" s="601"/>
      <c r="BC24" s="601"/>
      <c r="BD24" s="601"/>
      <c r="BE24" s="601"/>
      <c r="BF24" s="601"/>
      <c r="BG24" s="601"/>
      <c r="BH24" s="601"/>
      <c r="BI24" s="601"/>
      <c r="BJ24" s="601"/>
    </row>
    <row r="25" spans="2:62"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</row>
    <row r="26" spans="2:62" ht="18" customHeight="1">
      <c r="B26" s="796" t="s">
        <v>428</v>
      </c>
      <c r="C26" s="796"/>
      <c r="D26" s="796"/>
      <c r="E26" s="796"/>
      <c r="F26" s="796"/>
      <c r="G26" s="796"/>
      <c r="H26" s="796"/>
      <c r="I26" s="796"/>
      <c r="J26" s="796"/>
      <c r="K26" s="796"/>
      <c r="L26" s="796"/>
      <c r="M26" s="796"/>
      <c r="N26" s="796"/>
      <c r="O26" s="796"/>
      <c r="P26" s="796"/>
      <c r="Q26" s="797"/>
      <c r="R26" s="779" t="s">
        <v>432</v>
      </c>
      <c r="S26" s="800"/>
      <c r="T26" s="800"/>
      <c r="U26" s="800"/>
      <c r="V26" s="800"/>
      <c r="W26" s="800"/>
      <c r="X26" s="800"/>
      <c r="Y26" s="800"/>
      <c r="Z26" s="800"/>
      <c r="AA26" s="800"/>
      <c r="AB26" s="800"/>
      <c r="AC26" s="800"/>
      <c r="AD26" s="800"/>
      <c r="AE26" s="800"/>
      <c r="AF26" s="587"/>
      <c r="AG26" s="779" t="s">
        <v>431</v>
      </c>
      <c r="AH26" s="800"/>
      <c r="AI26" s="800"/>
      <c r="AJ26" s="800"/>
      <c r="AK26" s="800"/>
      <c r="AL26" s="800"/>
      <c r="AM26" s="800"/>
      <c r="AN26" s="800"/>
      <c r="AO26" s="800"/>
      <c r="AP26" s="800"/>
      <c r="AQ26" s="800"/>
      <c r="AR26" s="800"/>
      <c r="AS26" s="800"/>
      <c r="AT26" s="800"/>
      <c r="AU26" s="587"/>
      <c r="AV26" s="779" t="s">
        <v>430</v>
      </c>
      <c r="AW26" s="800"/>
      <c r="AX26" s="800"/>
      <c r="AY26" s="800"/>
      <c r="AZ26" s="800"/>
      <c r="BA26" s="800"/>
      <c r="BB26" s="800"/>
      <c r="BC26" s="800"/>
      <c r="BD26" s="800"/>
      <c r="BE26" s="800"/>
      <c r="BF26" s="800"/>
      <c r="BG26" s="800"/>
      <c r="BH26" s="800"/>
      <c r="BI26" s="800"/>
      <c r="BJ26" s="800"/>
    </row>
    <row r="27" spans="2:62" ht="18" customHeight="1">
      <c r="B27" s="798"/>
      <c r="C27" s="798"/>
      <c r="D27" s="798"/>
      <c r="E27" s="798"/>
      <c r="F27" s="798"/>
      <c r="G27" s="798"/>
      <c r="H27" s="798"/>
      <c r="I27" s="798"/>
      <c r="J27" s="798"/>
      <c r="K27" s="798"/>
      <c r="L27" s="798"/>
      <c r="M27" s="798"/>
      <c r="N27" s="798"/>
      <c r="O27" s="798"/>
      <c r="P27" s="798"/>
      <c r="Q27" s="799"/>
      <c r="R27" s="782" t="s">
        <v>28</v>
      </c>
      <c r="S27" s="805"/>
      <c r="T27" s="805"/>
      <c r="U27" s="805"/>
      <c r="V27" s="806"/>
      <c r="W27" s="782" t="s">
        <v>416</v>
      </c>
      <c r="X27" s="805"/>
      <c r="Y27" s="805"/>
      <c r="Z27" s="805"/>
      <c r="AA27" s="806"/>
      <c r="AB27" s="782" t="s">
        <v>415</v>
      </c>
      <c r="AC27" s="805"/>
      <c r="AD27" s="805"/>
      <c r="AE27" s="805"/>
      <c r="AF27" s="806"/>
      <c r="AG27" s="782" t="s">
        <v>28</v>
      </c>
      <c r="AH27" s="805"/>
      <c r="AI27" s="805"/>
      <c r="AJ27" s="805"/>
      <c r="AK27" s="806"/>
      <c r="AL27" s="782" t="s">
        <v>416</v>
      </c>
      <c r="AM27" s="805"/>
      <c r="AN27" s="805"/>
      <c r="AO27" s="805"/>
      <c r="AP27" s="806"/>
      <c r="AQ27" s="782" t="s">
        <v>415</v>
      </c>
      <c r="AR27" s="805"/>
      <c r="AS27" s="805"/>
      <c r="AT27" s="805"/>
      <c r="AU27" s="806"/>
      <c r="AV27" s="786" t="s">
        <v>429</v>
      </c>
      <c r="AW27" s="807"/>
      <c r="AX27" s="807"/>
      <c r="AY27" s="807"/>
      <c r="AZ27" s="589"/>
      <c r="BA27" s="782" t="s">
        <v>416</v>
      </c>
      <c r="BB27" s="805"/>
      <c r="BC27" s="805"/>
      <c r="BD27" s="805"/>
      <c r="BE27" s="806"/>
      <c r="BF27" s="782" t="s">
        <v>415</v>
      </c>
      <c r="BG27" s="805"/>
      <c r="BH27" s="805"/>
      <c r="BI27" s="805"/>
      <c r="BJ27" s="805"/>
    </row>
    <row r="28" spans="2:62">
      <c r="Q28" s="200"/>
      <c r="AY28" s="809" t="s">
        <v>402</v>
      </c>
      <c r="AZ28" s="809"/>
      <c r="BD28" s="809" t="s">
        <v>402</v>
      </c>
      <c r="BE28" s="809"/>
      <c r="BI28" s="809" t="s">
        <v>402</v>
      </c>
      <c r="BJ28" s="809"/>
    </row>
    <row r="29" spans="2:62" ht="9" customHeight="1">
      <c r="Q29" s="193"/>
    </row>
    <row r="30" spans="2:62" ht="13.5" customHeight="1">
      <c r="C30" s="789" t="s">
        <v>388</v>
      </c>
      <c r="D30" s="789"/>
      <c r="E30" s="789"/>
      <c r="F30" s="789"/>
      <c r="G30" s="789"/>
      <c r="H30" s="789"/>
      <c r="I30" s="789"/>
      <c r="J30" s="789"/>
      <c r="K30" s="789"/>
      <c r="L30" s="789"/>
      <c r="M30" s="789"/>
      <c r="N30" s="789"/>
      <c r="O30" s="789"/>
      <c r="P30" s="789"/>
      <c r="Q30" s="193"/>
      <c r="R30" s="793">
        <v>548750</v>
      </c>
      <c r="S30" s="781"/>
      <c r="T30" s="781"/>
      <c r="U30" s="781"/>
      <c r="V30" s="781"/>
      <c r="W30" s="781">
        <v>269795</v>
      </c>
      <c r="X30" s="781"/>
      <c r="Y30" s="781"/>
      <c r="Z30" s="781"/>
      <c r="AA30" s="781"/>
      <c r="AB30" s="781">
        <v>278955</v>
      </c>
      <c r="AC30" s="781"/>
      <c r="AD30" s="781"/>
      <c r="AE30" s="781"/>
      <c r="AF30" s="781"/>
      <c r="AG30" s="781">
        <v>259111</v>
      </c>
      <c r="AH30" s="781"/>
      <c r="AI30" s="781"/>
      <c r="AJ30" s="781"/>
      <c r="AK30" s="781"/>
      <c r="AL30" s="781">
        <v>123212</v>
      </c>
      <c r="AM30" s="781"/>
      <c r="AN30" s="781"/>
      <c r="AO30" s="781"/>
      <c r="AP30" s="781"/>
      <c r="AQ30" s="781">
        <v>135899</v>
      </c>
      <c r="AR30" s="781"/>
      <c r="AS30" s="781"/>
      <c r="AT30" s="781"/>
      <c r="AU30" s="781"/>
      <c r="AV30" s="791">
        <f>SUM(AG30/R30)*100</f>
        <v>47.218405466970388</v>
      </c>
      <c r="AW30" s="791"/>
      <c r="AX30" s="791"/>
      <c r="AY30" s="791"/>
      <c r="AZ30" s="791"/>
      <c r="BA30" s="791">
        <f>SUM(AL30/W30)*100</f>
        <v>45.668748494227096</v>
      </c>
      <c r="BB30" s="791"/>
      <c r="BC30" s="791"/>
      <c r="BD30" s="791"/>
      <c r="BE30" s="791"/>
      <c r="BF30" s="791">
        <f>SUM(AQ30/AB30)*100</f>
        <v>48.717176605545696</v>
      </c>
      <c r="BG30" s="791"/>
      <c r="BH30" s="791"/>
      <c r="BI30" s="791"/>
      <c r="BJ30" s="791"/>
    </row>
    <row r="31" spans="2:62" ht="13.5" customHeight="1">
      <c r="C31" s="789" t="s">
        <v>387</v>
      </c>
      <c r="D31" s="789"/>
      <c r="E31" s="789"/>
      <c r="F31" s="789"/>
      <c r="G31" s="789"/>
      <c r="H31" s="789"/>
      <c r="I31" s="789"/>
      <c r="J31" s="789"/>
      <c r="K31" s="789"/>
      <c r="L31" s="789"/>
      <c r="M31" s="789"/>
      <c r="N31" s="789"/>
      <c r="O31" s="789"/>
      <c r="P31" s="789"/>
      <c r="Q31" s="277"/>
      <c r="R31" s="793">
        <v>562166</v>
      </c>
      <c r="S31" s="781"/>
      <c r="T31" s="781"/>
      <c r="U31" s="781"/>
      <c r="V31" s="781"/>
      <c r="W31" s="781">
        <v>274575</v>
      </c>
      <c r="X31" s="781"/>
      <c r="Y31" s="781"/>
      <c r="Z31" s="781"/>
      <c r="AA31" s="781"/>
      <c r="AB31" s="781">
        <v>287591</v>
      </c>
      <c r="AC31" s="781"/>
      <c r="AD31" s="781"/>
      <c r="AE31" s="781"/>
      <c r="AF31" s="781"/>
      <c r="AG31" s="781">
        <v>254838</v>
      </c>
      <c r="AH31" s="781"/>
      <c r="AI31" s="781"/>
      <c r="AJ31" s="781"/>
      <c r="AK31" s="781"/>
      <c r="AL31" s="781">
        <v>121687</v>
      </c>
      <c r="AM31" s="781"/>
      <c r="AN31" s="781"/>
      <c r="AO31" s="781"/>
      <c r="AP31" s="781"/>
      <c r="AQ31" s="781">
        <v>133151</v>
      </c>
      <c r="AR31" s="781"/>
      <c r="AS31" s="781"/>
      <c r="AT31" s="781"/>
      <c r="AU31" s="781"/>
      <c r="AV31" s="791">
        <f>SUM(AG31/R31)*100</f>
        <v>45.331450141061538</v>
      </c>
      <c r="AW31" s="791"/>
      <c r="AX31" s="791"/>
      <c r="AY31" s="791"/>
      <c r="AZ31" s="791"/>
      <c r="BA31" s="791">
        <f>SUM(AL31/W31)*100</f>
        <v>44.318310115633253</v>
      </c>
      <c r="BB31" s="791"/>
      <c r="BC31" s="791"/>
      <c r="BD31" s="791"/>
      <c r="BE31" s="791"/>
      <c r="BF31" s="791">
        <f>SUM(AQ31/AB31)*100</f>
        <v>46.298736747672905</v>
      </c>
      <c r="BG31" s="791"/>
      <c r="BH31" s="791"/>
      <c r="BI31" s="791"/>
      <c r="BJ31" s="791"/>
    </row>
    <row r="32" spans="2:62" s="278" customFormat="1" ht="13.5" customHeight="1">
      <c r="C32" s="787" t="s">
        <v>679</v>
      </c>
      <c r="D32" s="787"/>
      <c r="E32" s="787"/>
      <c r="F32" s="787"/>
      <c r="G32" s="787"/>
      <c r="H32" s="787"/>
      <c r="I32" s="787"/>
      <c r="J32" s="787"/>
      <c r="K32" s="787"/>
      <c r="L32" s="787"/>
      <c r="M32" s="787"/>
      <c r="N32" s="787"/>
      <c r="O32" s="787"/>
      <c r="P32" s="787"/>
      <c r="Q32" s="279"/>
      <c r="R32" s="808">
        <v>567886</v>
      </c>
      <c r="S32" s="788"/>
      <c r="T32" s="788"/>
      <c r="U32" s="788"/>
      <c r="V32" s="788"/>
      <c r="W32" s="788">
        <v>275957</v>
      </c>
      <c r="X32" s="788"/>
      <c r="Y32" s="788"/>
      <c r="Z32" s="788"/>
      <c r="AA32" s="788"/>
      <c r="AB32" s="788">
        <v>291929</v>
      </c>
      <c r="AC32" s="788"/>
      <c r="AD32" s="788"/>
      <c r="AE32" s="788"/>
      <c r="AF32" s="788"/>
      <c r="AG32" s="788">
        <v>179802</v>
      </c>
      <c r="AH32" s="788"/>
      <c r="AI32" s="788"/>
      <c r="AJ32" s="788"/>
      <c r="AK32" s="788"/>
      <c r="AL32" s="788">
        <v>85680</v>
      </c>
      <c r="AM32" s="788"/>
      <c r="AN32" s="788"/>
      <c r="AO32" s="788"/>
      <c r="AP32" s="788"/>
      <c r="AQ32" s="788">
        <v>94122</v>
      </c>
      <c r="AR32" s="788"/>
      <c r="AS32" s="788"/>
      <c r="AT32" s="788"/>
      <c r="AU32" s="788"/>
      <c r="AV32" s="792">
        <f>SUM(AG32/R32)*100</f>
        <v>31.661636314330693</v>
      </c>
      <c r="AW32" s="792"/>
      <c r="AX32" s="792"/>
      <c r="AY32" s="792"/>
      <c r="AZ32" s="792"/>
      <c r="BA32" s="792">
        <f>SUM(AL32/W32)*100</f>
        <v>31.048315498429101</v>
      </c>
      <c r="BB32" s="792"/>
      <c r="BC32" s="792"/>
      <c r="BD32" s="792"/>
      <c r="BE32" s="792"/>
      <c r="BF32" s="792">
        <f>SUM(AQ32/AB32)*100</f>
        <v>32.241401162611453</v>
      </c>
      <c r="BG32" s="792"/>
      <c r="BH32" s="792"/>
      <c r="BI32" s="792"/>
      <c r="BJ32" s="792"/>
    </row>
    <row r="33" spans="2:62" ht="9" customHeight="1"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09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</row>
    <row r="34" spans="2:62" ht="18" customHeight="1">
      <c r="B34" s="796" t="s">
        <v>428</v>
      </c>
      <c r="C34" s="796"/>
      <c r="D34" s="796"/>
      <c r="E34" s="796"/>
      <c r="F34" s="796"/>
      <c r="G34" s="796"/>
      <c r="H34" s="796"/>
      <c r="I34" s="796"/>
      <c r="J34" s="796"/>
      <c r="K34" s="796"/>
      <c r="L34" s="796"/>
      <c r="M34" s="796"/>
      <c r="N34" s="796"/>
      <c r="O34" s="796"/>
      <c r="P34" s="796"/>
      <c r="Q34" s="797"/>
      <c r="R34" s="779" t="s">
        <v>427</v>
      </c>
      <c r="S34" s="800"/>
      <c r="T34" s="800"/>
      <c r="U34" s="800"/>
      <c r="V34" s="800"/>
      <c r="W34" s="800"/>
      <c r="X34" s="800"/>
      <c r="Y34" s="800"/>
      <c r="Z34" s="800"/>
      <c r="AA34" s="800"/>
      <c r="AB34" s="800"/>
      <c r="AC34" s="800"/>
      <c r="AD34" s="800"/>
      <c r="AE34" s="800"/>
      <c r="AF34" s="800"/>
      <c r="AG34" s="800"/>
      <c r="AH34" s="800"/>
      <c r="AI34" s="800"/>
      <c r="AJ34" s="800"/>
      <c r="AK34" s="800"/>
      <c r="AL34" s="800"/>
      <c r="AM34" s="800"/>
      <c r="AN34" s="800"/>
      <c r="AO34" s="800"/>
      <c r="AP34" s="800"/>
      <c r="AQ34" s="800"/>
      <c r="AR34" s="800"/>
      <c r="AS34" s="800"/>
      <c r="AT34" s="800"/>
      <c r="AU34" s="800"/>
      <c r="AV34" s="800"/>
      <c r="AW34" s="800"/>
      <c r="AX34" s="800"/>
      <c r="AY34" s="800"/>
      <c r="AZ34" s="800"/>
      <c r="BA34" s="587"/>
      <c r="BB34" s="801" t="s">
        <v>442</v>
      </c>
      <c r="BC34" s="802"/>
      <c r="BD34" s="802"/>
      <c r="BE34" s="802"/>
      <c r="BF34" s="802"/>
      <c r="BG34" s="802"/>
      <c r="BH34" s="802"/>
      <c r="BI34" s="802"/>
      <c r="BJ34" s="802"/>
    </row>
    <row r="35" spans="2:62" ht="18" customHeight="1">
      <c r="B35" s="798"/>
      <c r="C35" s="798"/>
      <c r="D35" s="798"/>
      <c r="E35" s="798"/>
      <c r="F35" s="798"/>
      <c r="G35" s="798"/>
      <c r="H35" s="798"/>
      <c r="I35" s="798"/>
      <c r="J35" s="798"/>
      <c r="K35" s="798"/>
      <c r="L35" s="798"/>
      <c r="M35" s="798"/>
      <c r="N35" s="798"/>
      <c r="O35" s="798"/>
      <c r="P35" s="798"/>
      <c r="Q35" s="799"/>
      <c r="R35" s="786" t="s">
        <v>425</v>
      </c>
      <c r="S35" s="807"/>
      <c r="T35" s="807"/>
      <c r="U35" s="807"/>
      <c r="V35" s="807"/>
      <c r="W35" s="807"/>
      <c r="X35" s="807"/>
      <c r="Y35" s="807"/>
      <c r="Z35" s="589"/>
      <c r="AA35" s="786" t="s">
        <v>424</v>
      </c>
      <c r="AB35" s="807"/>
      <c r="AC35" s="807"/>
      <c r="AD35" s="807"/>
      <c r="AE35" s="807"/>
      <c r="AF35" s="807"/>
      <c r="AG35" s="807"/>
      <c r="AH35" s="807"/>
      <c r="AI35" s="589"/>
      <c r="AJ35" s="786" t="s">
        <v>423</v>
      </c>
      <c r="AK35" s="807"/>
      <c r="AL35" s="807"/>
      <c r="AM35" s="807"/>
      <c r="AN35" s="807"/>
      <c r="AO35" s="807"/>
      <c r="AP35" s="807"/>
      <c r="AQ35" s="807"/>
      <c r="AR35" s="589"/>
      <c r="AS35" s="786" t="s">
        <v>422</v>
      </c>
      <c r="AT35" s="807"/>
      <c r="AU35" s="807"/>
      <c r="AV35" s="807"/>
      <c r="AW35" s="807"/>
      <c r="AX35" s="807"/>
      <c r="AY35" s="807"/>
      <c r="AZ35" s="807"/>
      <c r="BA35" s="589"/>
      <c r="BB35" s="803"/>
      <c r="BC35" s="804"/>
      <c r="BD35" s="804"/>
      <c r="BE35" s="804"/>
      <c r="BF35" s="804"/>
      <c r="BG35" s="804"/>
      <c r="BH35" s="804"/>
      <c r="BI35" s="804"/>
      <c r="BJ35" s="804"/>
    </row>
    <row r="36" spans="2:62">
      <c r="Q36" s="200"/>
      <c r="AZ36" s="809" t="s">
        <v>402</v>
      </c>
      <c r="BA36" s="809"/>
    </row>
    <row r="37" spans="2:62" ht="9" customHeight="1">
      <c r="Q37" s="193"/>
    </row>
    <row r="38" spans="2:62">
      <c r="C38" s="789" t="s">
        <v>645</v>
      </c>
      <c r="D38" s="789"/>
      <c r="E38" s="789"/>
      <c r="F38" s="789"/>
      <c r="G38" s="789"/>
      <c r="H38" s="789"/>
      <c r="I38" s="789"/>
      <c r="J38" s="789"/>
      <c r="K38" s="789"/>
      <c r="L38" s="789"/>
      <c r="M38" s="789"/>
      <c r="N38" s="789"/>
      <c r="O38" s="789"/>
      <c r="P38" s="789"/>
      <c r="Q38" s="193"/>
      <c r="R38" s="793">
        <v>259105</v>
      </c>
      <c r="S38" s="781"/>
      <c r="T38" s="781"/>
      <c r="U38" s="781"/>
      <c r="V38" s="781"/>
      <c r="W38" s="781"/>
      <c r="X38" s="781"/>
      <c r="Y38" s="781"/>
      <c r="Z38" s="781"/>
      <c r="AA38" s="781">
        <v>252377</v>
      </c>
      <c r="AB38" s="781"/>
      <c r="AC38" s="781"/>
      <c r="AD38" s="781"/>
      <c r="AE38" s="781"/>
      <c r="AF38" s="781"/>
      <c r="AG38" s="781"/>
      <c r="AH38" s="781"/>
      <c r="AI38" s="781"/>
      <c r="AJ38" s="781">
        <v>6728</v>
      </c>
      <c r="AK38" s="781"/>
      <c r="AL38" s="781"/>
      <c r="AM38" s="781"/>
      <c r="AN38" s="781"/>
      <c r="AO38" s="781"/>
      <c r="AP38" s="781"/>
      <c r="AQ38" s="781"/>
      <c r="AR38" s="781"/>
      <c r="AS38" s="791">
        <f>SUM(AJ38/R38)*100</f>
        <v>2.5966307095579011</v>
      </c>
      <c r="AT38" s="791"/>
      <c r="AU38" s="791"/>
      <c r="AV38" s="791"/>
      <c r="AW38" s="791"/>
      <c r="AX38" s="791"/>
      <c r="AY38" s="791"/>
      <c r="AZ38" s="791"/>
      <c r="BA38" s="791"/>
      <c r="BB38" s="781">
        <v>40135</v>
      </c>
      <c r="BC38" s="781"/>
      <c r="BD38" s="781"/>
      <c r="BE38" s="781"/>
      <c r="BF38" s="781"/>
      <c r="BG38" s="781"/>
      <c r="BH38" s="781"/>
      <c r="BI38" s="781"/>
      <c r="BJ38" s="781"/>
    </row>
    <row r="39" spans="2:62" ht="13.5" customHeight="1">
      <c r="C39" s="789" t="s">
        <v>387</v>
      </c>
      <c r="D39" s="789"/>
      <c r="E39" s="789"/>
      <c r="F39" s="789"/>
      <c r="G39" s="789"/>
      <c r="H39" s="789"/>
      <c r="I39" s="789"/>
      <c r="J39" s="789"/>
      <c r="K39" s="789"/>
      <c r="L39" s="789"/>
      <c r="M39" s="789"/>
      <c r="N39" s="789"/>
      <c r="O39" s="789"/>
      <c r="P39" s="789"/>
      <c r="Q39" s="277"/>
      <c r="R39" s="793">
        <v>254827</v>
      </c>
      <c r="S39" s="781"/>
      <c r="T39" s="781"/>
      <c r="U39" s="781"/>
      <c r="V39" s="781"/>
      <c r="W39" s="781"/>
      <c r="X39" s="781"/>
      <c r="Y39" s="781"/>
      <c r="Z39" s="781"/>
      <c r="AA39" s="781">
        <v>248336</v>
      </c>
      <c r="AB39" s="781"/>
      <c r="AC39" s="781"/>
      <c r="AD39" s="781"/>
      <c r="AE39" s="781"/>
      <c r="AF39" s="781"/>
      <c r="AG39" s="781"/>
      <c r="AH39" s="781"/>
      <c r="AI39" s="781"/>
      <c r="AJ39" s="781">
        <v>6491</v>
      </c>
      <c r="AK39" s="781"/>
      <c r="AL39" s="781"/>
      <c r="AM39" s="781"/>
      <c r="AN39" s="781"/>
      <c r="AO39" s="781"/>
      <c r="AP39" s="781"/>
      <c r="AQ39" s="781"/>
      <c r="AR39" s="781"/>
      <c r="AS39" s="791">
        <f>SUM(AJ39/R39)*100</f>
        <v>2.5472183088919147</v>
      </c>
      <c r="AT39" s="791"/>
      <c r="AU39" s="791"/>
      <c r="AV39" s="791"/>
      <c r="AW39" s="791"/>
      <c r="AX39" s="791"/>
      <c r="AY39" s="791"/>
      <c r="AZ39" s="791"/>
      <c r="BA39" s="791"/>
      <c r="BB39" s="781">
        <v>51635</v>
      </c>
      <c r="BC39" s="781"/>
      <c r="BD39" s="781"/>
      <c r="BE39" s="781"/>
      <c r="BF39" s="781"/>
      <c r="BG39" s="781"/>
      <c r="BH39" s="781"/>
      <c r="BI39" s="781"/>
      <c r="BJ39" s="781"/>
    </row>
    <row r="40" spans="2:62" s="278" customFormat="1">
      <c r="C40" s="787" t="s">
        <v>646</v>
      </c>
      <c r="D40" s="787"/>
      <c r="E40" s="787"/>
      <c r="F40" s="787"/>
      <c r="G40" s="787"/>
      <c r="H40" s="787"/>
      <c r="I40" s="787"/>
      <c r="J40" s="787"/>
      <c r="K40" s="787"/>
      <c r="L40" s="787"/>
      <c r="M40" s="787"/>
      <c r="N40" s="787"/>
      <c r="O40" s="787"/>
      <c r="P40" s="787"/>
      <c r="Q40" s="279"/>
      <c r="R40" s="808">
        <v>179799</v>
      </c>
      <c r="S40" s="788"/>
      <c r="T40" s="788"/>
      <c r="U40" s="788"/>
      <c r="V40" s="788"/>
      <c r="W40" s="788"/>
      <c r="X40" s="788"/>
      <c r="Y40" s="788"/>
      <c r="Z40" s="788"/>
      <c r="AA40" s="788">
        <v>172319</v>
      </c>
      <c r="AB40" s="788"/>
      <c r="AC40" s="788"/>
      <c r="AD40" s="788"/>
      <c r="AE40" s="788"/>
      <c r="AF40" s="788"/>
      <c r="AG40" s="788"/>
      <c r="AH40" s="788"/>
      <c r="AI40" s="788"/>
      <c r="AJ40" s="788">
        <v>7480</v>
      </c>
      <c r="AK40" s="788"/>
      <c r="AL40" s="788"/>
      <c r="AM40" s="788"/>
      <c r="AN40" s="788"/>
      <c r="AO40" s="788"/>
      <c r="AP40" s="788"/>
      <c r="AQ40" s="788"/>
      <c r="AR40" s="788"/>
      <c r="AS40" s="792">
        <f>SUM(AJ40/R40)*100</f>
        <v>4.1602011134655923</v>
      </c>
      <c r="AT40" s="792"/>
      <c r="AU40" s="792"/>
      <c r="AV40" s="792"/>
      <c r="AW40" s="792"/>
      <c r="AX40" s="792"/>
      <c r="AY40" s="792"/>
      <c r="AZ40" s="792"/>
      <c r="BA40" s="792"/>
      <c r="BB40" s="788">
        <f>971+41704</f>
        <v>42675</v>
      </c>
      <c r="BC40" s="788"/>
      <c r="BD40" s="788"/>
      <c r="BE40" s="788"/>
      <c r="BF40" s="788"/>
      <c r="BG40" s="788"/>
      <c r="BH40" s="788"/>
      <c r="BI40" s="788"/>
      <c r="BJ40" s="788"/>
    </row>
    <row r="41" spans="2:62" ht="9" customHeight="1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09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</row>
    <row r="42" spans="2:62" ht="13.5" customHeight="1">
      <c r="B42" s="237"/>
      <c r="C42" s="561" t="s">
        <v>19</v>
      </c>
      <c r="D42" s="561"/>
      <c r="E42" s="236" t="s">
        <v>385</v>
      </c>
      <c r="F42" s="280" t="s">
        <v>446</v>
      </c>
    </row>
    <row r="43" spans="2:62">
      <c r="B43" s="579" t="s">
        <v>1</v>
      </c>
      <c r="C43" s="579"/>
      <c r="D43" s="579"/>
      <c r="E43" s="256" t="s">
        <v>385</v>
      </c>
      <c r="F43" s="205" t="s">
        <v>384</v>
      </c>
    </row>
    <row r="46" spans="2:62" ht="18" customHeight="1">
      <c r="B46" s="574" t="s">
        <v>673</v>
      </c>
      <c r="C46" s="574"/>
      <c r="D46" s="574"/>
      <c r="E46" s="574"/>
      <c r="F46" s="574"/>
      <c r="G46" s="574"/>
      <c r="H46" s="574"/>
      <c r="I46" s="574"/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4"/>
      <c r="Z46" s="574"/>
      <c r="AA46" s="574"/>
      <c r="AB46" s="574"/>
      <c r="AC46" s="574"/>
      <c r="AD46" s="574"/>
      <c r="AE46" s="574"/>
      <c r="AF46" s="574"/>
      <c r="AG46" s="574"/>
      <c r="AH46" s="574"/>
      <c r="AI46" s="574"/>
      <c r="AJ46" s="574"/>
      <c r="AK46" s="574"/>
      <c r="AL46" s="574"/>
      <c r="AM46" s="574"/>
      <c r="AN46" s="574"/>
      <c r="AO46" s="574"/>
      <c r="AP46" s="574"/>
      <c r="AQ46" s="574"/>
      <c r="AR46" s="574"/>
      <c r="AS46" s="574"/>
      <c r="AT46" s="574"/>
      <c r="AU46" s="574"/>
      <c r="AV46" s="574"/>
      <c r="AW46" s="574"/>
      <c r="AX46" s="574"/>
      <c r="AY46" s="574"/>
      <c r="AZ46" s="574"/>
      <c r="BA46" s="574"/>
      <c r="BB46" s="574"/>
      <c r="BC46" s="574"/>
      <c r="BD46" s="574"/>
      <c r="BE46" s="574"/>
      <c r="BF46" s="574"/>
      <c r="BG46" s="574"/>
      <c r="BH46" s="574"/>
      <c r="BI46" s="574"/>
      <c r="BJ46" s="574"/>
    </row>
    <row r="64" spans="4:7">
      <c r="D64" s="576" t="s">
        <v>19</v>
      </c>
      <c r="E64" s="576"/>
      <c r="F64" s="357" t="s">
        <v>2</v>
      </c>
      <c r="G64" s="358" t="s">
        <v>681</v>
      </c>
    </row>
    <row r="73" spans="3:13"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</row>
    <row r="74" spans="3:13">
      <c r="C74" s="371"/>
      <c r="D74" s="795"/>
      <c r="E74" s="795"/>
      <c r="F74" s="795"/>
      <c r="G74" s="795"/>
      <c r="H74" s="795"/>
      <c r="I74" s="795"/>
      <c r="J74" s="795"/>
      <c r="K74" s="795"/>
      <c r="L74" s="795"/>
      <c r="M74" s="371"/>
    </row>
    <row r="75" spans="3:13">
      <c r="C75" s="371"/>
      <c r="D75" s="795"/>
      <c r="E75" s="795"/>
      <c r="F75" s="795"/>
      <c r="G75" s="795"/>
      <c r="H75" s="795"/>
      <c r="I75" s="795"/>
      <c r="J75" s="795"/>
      <c r="K75" s="795"/>
      <c r="L75" s="795"/>
      <c r="M75" s="371"/>
    </row>
    <row r="76" spans="3:13">
      <c r="C76" s="371"/>
      <c r="D76" s="795"/>
      <c r="E76" s="795"/>
      <c r="F76" s="795"/>
      <c r="G76" s="795"/>
      <c r="H76" s="795"/>
      <c r="I76" s="795"/>
      <c r="J76" s="795"/>
      <c r="K76" s="795"/>
      <c r="L76" s="795"/>
      <c r="M76" s="371"/>
    </row>
    <row r="77" spans="3:13">
      <c r="C77" s="371"/>
      <c r="D77" s="795"/>
      <c r="E77" s="795"/>
      <c r="F77" s="795"/>
      <c r="G77" s="795"/>
      <c r="H77" s="795"/>
      <c r="I77" s="795"/>
      <c r="J77" s="795"/>
      <c r="K77" s="795"/>
      <c r="L77" s="795"/>
      <c r="M77" s="371"/>
    </row>
    <row r="78" spans="3:13">
      <c r="C78" s="371"/>
      <c r="D78" s="795"/>
      <c r="E78" s="795"/>
      <c r="F78" s="795"/>
      <c r="G78" s="795"/>
      <c r="H78" s="795"/>
      <c r="I78" s="795"/>
      <c r="J78" s="795"/>
      <c r="K78" s="795"/>
      <c r="L78" s="795"/>
      <c r="M78" s="371"/>
    </row>
    <row r="79" spans="3:13">
      <c r="C79" s="371"/>
      <c r="D79" s="795"/>
      <c r="E79" s="795"/>
      <c r="F79" s="795"/>
      <c r="G79" s="795"/>
      <c r="H79" s="795"/>
      <c r="I79" s="795"/>
      <c r="J79" s="795"/>
      <c r="K79" s="795"/>
      <c r="L79" s="795"/>
      <c r="M79" s="371"/>
    </row>
    <row r="80" spans="3:13">
      <c r="C80" s="371"/>
      <c r="D80" s="795"/>
      <c r="E80" s="795"/>
      <c r="F80" s="795"/>
      <c r="G80" s="795"/>
      <c r="H80" s="795"/>
      <c r="I80" s="795"/>
      <c r="J80" s="795"/>
      <c r="K80" s="795"/>
      <c r="L80" s="795"/>
      <c r="M80" s="371"/>
    </row>
    <row r="81" spans="3:13">
      <c r="C81" s="371"/>
      <c r="D81" s="795"/>
      <c r="E81" s="795"/>
      <c r="F81" s="795"/>
      <c r="G81" s="795"/>
      <c r="H81" s="795"/>
      <c r="I81" s="795"/>
      <c r="J81" s="795"/>
      <c r="K81" s="795"/>
      <c r="L81" s="795"/>
      <c r="M81" s="371"/>
    </row>
    <row r="82" spans="3:13">
      <c r="C82" s="371"/>
      <c r="D82" s="795"/>
      <c r="E82" s="795"/>
      <c r="F82" s="795"/>
      <c r="G82" s="795"/>
      <c r="H82" s="795"/>
      <c r="I82" s="795"/>
      <c r="J82" s="795"/>
      <c r="K82" s="795"/>
      <c r="L82" s="795"/>
      <c r="M82" s="371"/>
    </row>
    <row r="83" spans="3:13">
      <c r="C83" s="371"/>
      <c r="D83" s="371"/>
      <c r="E83" s="371"/>
      <c r="F83" s="371"/>
      <c r="G83" s="371"/>
      <c r="H83" s="371"/>
      <c r="I83" s="371"/>
      <c r="J83" s="371"/>
      <c r="K83" s="371"/>
      <c r="L83" s="371"/>
      <c r="M83" s="371"/>
    </row>
    <row r="84" spans="3:13">
      <c r="C84" s="371"/>
      <c r="D84" s="371"/>
      <c r="E84" s="371"/>
      <c r="F84" s="371"/>
      <c r="G84" s="371"/>
      <c r="H84" s="371"/>
      <c r="I84" s="371"/>
      <c r="J84" s="371"/>
      <c r="K84" s="371"/>
      <c r="L84" s="371"/>
      <c r="M84" s="371"/>
    </row>
  </sheetData>
  <mergeCells count="137">
    <mergeCell ref="BB38:BJ38"/>
    <mergeCell ref="C40:P40"/>
    <mergeCell ref="R40:Z40"/>
    <mergeCell ref="AA40:AI40"/>
    <mergeCell ref="AJ40:AR40"/>
    <mergeCell ref="AS40:BA40"/>
    <mergeCell ref="BB40:BJ40"/>
    <mergeCell ref="BB39:BJ39"/>
    <mergeCell ref="C42:D42"/>
    <mergeCell ref="B46:BJ46"/>
    <mergeCell ref="AZ1:BK2"/>
    <mergeCell ref="B43:D43"/>
    <mergeCell ref="C38:P38"/>
    <mergeCell ref="R38:Z38"/>
    <mergeCell ref="AA38:AI38"/>
    <mergeCell ref="AJ38:AR38"/>
    <mergeCell ref="AS38:BA38"/>
    <mergeCell ref="AS35:BA35"/>
    <mergeCell ref="C39:P39"/>
    <mergeCell ref="R39:Z39"/>
    <mergeCell ref="AA39:AI39"/>
    <mergeCell ref="AJ39:AR39"/>
    <mergeCell ref="AS39:BA39"/>
    <mergeCell ref="AZ36:BA36"/>
    <mergeCell ref="AL31:AP31"/>
    <mergeCell ref="AQ31:AU31"/>
    <mergeCell ref="AV31:AZ31"/>
    <mergeCell ref="BA31:BE31"/>
    <mergeCell ref="B34:Q35"/>
    <mergeCell ref="R34:BA34"/>
    <mergeCell ref="BB34:BJ35"/>
    <mergeCell ref="R35:Z35"/>
    <mergeCell ref="AA35:AI35"/>
    <mergeCell ref="AJ35:AR35"/>
    <mergeCell ref="B26:Q27"/>
    <mergeCell ref="R26:AF26"/>
    <mergeCell ref="R31:V31"/>
    <mergeCell ref="W31:AA31"/>
    <mergeCell ref="AB31:AF31"/>
    <mergeCell ref="AG31:AK31"/>
    <mergeCell ref="C31:P31"/>
    <mergeCell ref="C32:P32"/>
    <mergeCell ref="R32:V32"/>
    <mergeCell ref="W32:AA32"/>
    <mergeCell ref="AB32:AF32"/>
    <mergeCell ref="AG32:AK32"/>
    <mergeCell ref="AL32:AP32"/>
    <mergeCell ref="B21:D21"/>
    <mergeCell ref="B24:BJ24"/>
    <mergeCell ref="AQ32:AU32"/>
    <mergeCell ref="C30:P30"/>
    <mergeCell ref="R30:V30"/>
    <mergeCell ref="W30:AA30"/>
    <mergeCell ref="AB30:AF30"/>
    <mergeCell ref="AG30:AK30"/>
    <mergeCell ref="AL30:AP30"/>
    <mergeCell ref="AQ30:AU30"/>
    <mergeCell ref="BD28:BE28"/>
    <mergeCell ref="BI28:BJ28"/>
    <mergeCell ref="AV30:AZ30"/>
    <mergeCell ref="BA30:BE30"/>
    <mergeCell ref="BF30:BJ30"/>
    <mergeCell ref="BF31:BJ31"/>
    <mergeCell ref="AV32:AZ32"/>
    <mergeCell ref="BA32:BE32"/>
    <mergeCell ref="BF32:BJ32"/>
    <mergeCell ref="AY28:AZ28"/>
    <mergeCell ref="C19:P19"/>
    <mergeCell ref="R19:Z19"/>
    <mergeCell ref="AA19:AI19"/>
    <mergeCell ref="AJ19:AR19"/>
    <mergeCell ref="AS19:BA19"/>
    <mergeCell ref="BB19:BJ19"/>
    <mergeCell ref="C18:P18"/>
    <mergeCell ref="R18:Z18"/>
    <mergeCell ref="AA18:AI18"/>
    <mergeCell ref="AJ18:AR18"/>
    <mergeCell ref="AS18:BA18"/>
    <mergeCell ref="BB18:BJ18"/>
    <mergeCell ref="AJ15:AR15"/>
    <mergeCell ref="AG26:AU26"/>
    <mergeCell ref="AV26:BJ26"/>
    <mergeCell ref="R27:V27"/>
    <mergeCell ref="W27:AA27"/>
    <mergeCell ref="AB27:AF27"/>
    <mergeCell ref="AG27:AK27"/>
    <mergeCell ref="AL27:AP27"/>
    <mergeCell ref="AQ27:AU27"/>
    <mergeCell ref="R15:Z15"/>
    <mergeCell ref="AA15:AI15"/>
    <mergeCell ref="AV27:AZ27"/>
    <mergeCell ref="BA27:BE27"/>
    <mergeCell ref="BF27:BJ27"/>
    <mergeCell ref="AZ16:BA16"/>
    <mergeCell ref="W11:AA11"/>
    <mergeCell ref="AB11:AF11"/>
    <mergeCell ref="B5:BJ5"/>
    <mergeCell ref="BF12:BJ12"/>
    <mergeCell ref="AV11:AZ11"/>
    <mergeCell ref="BA11:BE11"/>
    <mergeCell ref="BF11:BJ11"/>
    <mergeCell ref="C11:P11"/>
    <mergeCell ref="BA12:BE12"/>
    <mergeCell ref="R12:V12"/>
    <mergeCell ref="W12:AA12"/>
    <mergeCell ref="AB12:AF12"/>
    <mergeCell ref="AG11:AK11"/>
    <mergeCell ref="AL11:AP11"/>
    <mergeCell ref="AQ11:AU11"/>
    <mergeCell ref="AV12:AZ12"/>
    <mergeCell ref="AY9:AZ9"/>
    <mergeCell ref="BD9:BE9"/>
    <mergeCell ref="BI9:BJ9"/>
    <mergeCell ref="D74:L82"/>
    <mergeCell ref="D64:E64"/>
    <mergeCell ref="B14:Q15"/>
    <mergeCell ref="R14:BA14"/>
    <mergeCell ref="BB14:BJ15"/>
    <mergeCell ref="AV7:BJ7"/>
    <mergeCell ref="AG7:AU7"/>
    <mergeCell ref="R7:AF7"/>
    <mergeCell ref="B7:Q8"/>
    <mergeCell ref="AG12:AK12"/>
    <mergeCell ref="AL12:AP12"/>
    <mergeCell ref="AQ12:AU12"/>
    <mergeCell ref="C12:P12"/>
    <mergeCell ref="BF8:BJ8"/>
    <mergeCell ref="BA8:BE8"/>
    <mergeCell ref="AV8:AZ8"/>
    <mergeCell ref="AQ8:AU8"/>
    <mergeCell ref="AL8:AP8"/>
    <mergeCell ref="AG8:AK8"/>
    <mergeCell ref="AB8:AF8"/>
    <mergeCell ref="W8:AA8"/>
    <mergeCell ref="R8:V8"/>
    <mergeCell ref="AS15:BA15"/>
    <mergeCell ref="R11:V11"/>
  </mergeCells>
  <phoneticPr fontId="24"/>
  <printOptions horizontalCentered="1"/>
  <pageMargins left="0.39370078740157483" right="0.47244094488188981" top="0.31496062992125984" bottom="0.39370078740157483" header="0" footer="0"/>
  <pageSetup paperSize="9" scale="93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N62"/>
  <sheetViews>
    <sheetView view="pageBreakPreview" zoomScaleNormal="100" zoomScaleSheetLayoutView="100" workbookViewId="0">
      <selection activeCell="BL1" sqref="BL1"/>
    </sheetView>
  </sheetViews>
  <sheetFormatPr defaultRowHeight="13.5"/>
  <cols>
    <col min="1" max="1" width="1" style="185" customWidth="1"/>
    <col min="2" max="64" width="1.625" style="185" customWidth="1"/>
    <col min="65" max="16384" width="9" style="185"/>
  </cols>
  <sheetData>
    <row r="1" spans="1:64" ht="11.1" customHeight="1">
      <c r="A1" s="599">
        <f>'159'!AZ1+1</f>
        <v>160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AX1" s="269"/>
      <c r="AY1" s="269"/>
      <c r="AZ1" s="269"/>
      <c r="BA1" s="269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</row>
    <row r="2" spans="1:64" ht="11.1" customHeight="1">
      <c r="A2" s="600"/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AX2" s="269"/>
      <c r="AY2" s="269"/>
      <c r="AZ2" s="269"/>
      <c r="BA2" s="269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</row>
    <row r="3" spans="1:64"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</row>
    <row r="4" spans="1:64"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</row>
    <row r="5" spans="1:64" ht="18" customHeight="1"/>
    <row r="6" spans="1:64" ht="18" customHeight="1">
      <c r="B6" s="574" t="s">
        <v>663</v>
      </c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4"/>
      <c r="AA6" s="574"/>
      <c r="AB6" s="574"/>
      <c r="AC6" s="574"/>
      <c r="AD6" s="574"/>
      <c r="AE6" s="574"/>
      <c r="AF6" s="574"/>
      <c r="AG6" s="574"/>
      <c r="AH6" s="574"/>
      <c r="AI6" s="574"/>
      <c r="AJ6" s="574"/>
      <c r="AK6" s="574"/>
      <c r="AL6" s="574"/>
      <c r="AM6" s="574"/>
      <c r="AN6" s="574"/>
      <c r="AO6" s="574"/>
      <c r="AP6" s="574"/>
      <c r="AQ6" s="574"/>
      <c r="AR6" s="574"/>
      <c r="AS6" s="574"/>
      <c r="AT6" s="574"/>
      <c r="AU6" s="574"/>
      <c r="AV6" s="574"/>
      <c r="AW6" s="574"/>
      <c r="AX6" s="574"/>
      <c r="AY6" s="574"/>
      <c r="AZ6" s="574"/>
      <c r="BA6" s="574"/>
      <c r="BB6" s="574"/>
      <c r="BC6" s="574"/>
      <c r="BD6" s="574"/>
      <c r="BE6" s="574"/>
      <c r="BF6" s="574"/>
      <c r="BG6" s="574"/>
      <c r="BH6" s="574"/>
      <c r="BI6" s="574"/>
      <c r="BJ6" s="574"/>
      <c r="BK6" s="574"/>
    </row>
    <row r="7" spans="1:64" ht="12.95" customHeight="1">
      <c r="B7" s="601" t="s">
        <v>507</v>
      </c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1"/>
      <c r="AA7" s="601"/>
      <c r="AB7" s="601"/>
      <c r="AC7" s="601"/>
      <c r="AD7" s="601"/>
      <c r="AE7" s="601"/>
      <c r="AF7" s="601"/>
      <c r="AG7" s="601"/>
      <c r="AH7" s="601"/>
      <c r="AI7" s="601"/>
      <c r="AJ7" s="601"/>
      <c r="AK7" s="601"/>
      <c r="AL7" s="601"/>
      <c r="AM7" s="601"/>
      <c r="AN7" s="601"/>
      <c r="AO7" s="601"/>
      <c r="AP7" s="601"/>
      <c r="AQ7" s="601"/>
      <c r="AR7" s="601"/>
      <c r="AS7" s="601"/>
      <c r="AT7" s="601"/>
      <c r="AU7" s="601"/>
      <c r="AV7" s="601"/>
      <c r="AW7" s="601"/>
      <c r="AX7" s="601"/>
      <c r="AY7" s="601"/>
      <c r="AZ7" s="601"/>
      <c r="BA7" s="601"/>
      <c r="BB7" s="601"/>
      <c r="BC7" s="601"/>
      <c r="BD7" s="601"/>
      <c r="BE7" s="601"/>
      <c r="BF7" s="601"/>
      <c r="BG7" s="601"/>
      <c r="BH7" s="601"/>
      <c r="BI7" s="601"/>
      <c r="BJ7" s="601"/>
      <c r="BK7" s="601"/>
    </row>
    <row r="8" spans="1:64"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71" t="s">
        <v>506</v>
      </c>
    </row>
    <row r="9" spans="1:64" ht="18" customHeight="1">
      <c r="B9" s="587" t="s">
        <v>505</v>
      </c>
      <c r="C9" s="588"/>
      <c r="D9" s="588"/>
      <c r="E9" s="588"/>
      <c r="F9" s="588"/>
      <c r="G9" s="588"/>
      <c r="H9" s="588"/>
      <c r="I9" s="588"/>
      <c r="J9" s="588"/>
      <c r="K9" s="588"/>
      <c r="L9" s="588" t="s">
        <v>504</v>
      </c>
      <c r="M9" s="588"/>
      <c r="N9" s="588"/>
      <c r="O9" s="588"/>
      <c r="P9" s="588"/>
      <c r="Q9" s="588"/>
      <c r="R9" s="588"/>
      <c r="S9" s="588"/>
      <c r="T9" s="588"/>
      <c r="U9" s="588"/>
      <c r="V9" s="588" t="s">
        <v>503</v>
      </c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8"/>
      <c r="AP9" s="588"/>
      <c r="AQ9" s="588"/>
      <c r="AR9" s="588"/>
      <c r="AS9" s="588"/>
      <c r="AT9" s="588"/>
      <c r="AU9" s="588"/>
      <c r="AV9" s="588"/>
      <c r="AW9" s="588"/>
      <c r="AX9" s="588"/>
      <c r="AY9" s="588"/>
      <c r="AZ9" s="588"/>
      <c r="BA9" s="588"/>
      <c r="BB9" s="588"/>
      <c r="BC9" s="588"/>
      <c r="BD9" s="588"/>
      <c r="BE9" s="588"/>
      <c r="BF9" s="588"/>
      <c r="BG9" s="588"/>
      <c r="BH9" s="588"/>
      <c r="BI9" s="588"/>
      <c r="BJ9" s="588"/>
      <c r="BK9" s="779"/>
    </row>
    <row r="10" spans="1:64" ht="18" customHeight="1">
      <c r="B10" s="589"/>
      <c r="C10" s="590"/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0"/>
      <c r="O10" s="590"/>
      <c r="P10" s="590"/>
      <c r="Q10" s="590"/>
      <c r="R10" s="590"/>
      <c r="S10" s="590"/>
      <c r="T10" s="590"/>
      <c r="U10" s="590"/>
      <c r="V10" s="590" t="s">
        <v>502</v>
      </c>
      <c r="W10" s="590"/>
      <c r="X10" s="590"/>
      <c r="Y10" s="590"/>
      <c r="Z10" s="590"/>
      <c r="AA10" s="590"/>
      <c r="AB10" s="590"/>
      <c r="AC10" s="590"/>
      <c r="AD10" s="590"/>
      <c r="AE10" s="590"/>
      <c r="AF10" s="590" t="s">
        <v>501</v>
      </c>
      <c r="AG10" s="590"/>
      <c r="AH10" s="590"/>
      <c r="AI10" s="590"/>
      <c r="AJ10" s="590"/>
      <c r="AK10" s="590"/>
      <c r="AL10" s="590"/>
      <c r="AM10" s="590"/>
      <c r="AN10" s="590"/>
      <c r="AO10" s="590"/>
      <c r="AP10" s="590" t="s">
        <v>500</v>
      </c>
      <c r="AQ10" s="590"/>
      <c r="AR10" s="590"/>
      <c r="AS10" s="590"/>
      <c r="AT10" s="590"/>
      <c r="AU10" s="590"/>
      <c r="AV10" s="590"/>
      <c r="AW10" s="590"/>
      <c r="AX10" s="590"/>
      <c r="AY10" s="590"/>
      <c r="AZ10" s="590"/>
      <c r="BA10" s="590" t="s">
        <v>499</v>
      </c>
      <c r="BB10" s="590"/>
      <c r="BC10" s="590"/>
      <c r="BD10" s="590"/>
      <c r="BE10" s="590"/>
      <c r="BF10" s="590"/>
      <c r="BG10" s="590"/>
      <c r="BH10" s="590"/>
      <c r="BI10" s="590"/>
      <c r="BJ10" s="590"/>
      <c r="BK10" s="786"/>
    </row>
    <row r="12" spans="1:64">
      <c r="B12" s="781">
        <v>50</v>
      </c>
      <c r="C12" s="781"/>
      <c r="D12" s="781"/>
      <c r="E12" s="781"/>
      <c r="F12" s="781"/>
      <c r="G12" s="781"/>
      <c r="H12" s="781"/>
      <c r="I12" s="781"/>
      <c r="J12" s="781"/>
      <c r="K12" s="781"/>
      <c r="L12" s="781">
        <v>50</v>
      </c>
      <c r="M12" s="781"/>
      <c r="N12" s="781"/>
      <c r="O12" s="781"/>
      <c r="P12" s="781"/>
      <c r="Q12" s="781"/>
      <c r="R12" s="781"/>
      <c r="S12" s="781"/>
      <c r="T12" s="781"/>
      <c r="U12" s="781"/>
      <c r="V12" s="847">
        <v>12</v>
      </c>
      <c r="W12" s="847"/>
      <c r="X12" s="847"/>
      <c r="Y12" s="847"/>
      <c r="Z12" s="847"/>
      <c r="AA12" s="847"/>
      <c r="AB12" s="847"/>
      <c r="AC12" s="847"/>
      <c r="AD12" s="847"/>
      <c r="AE12" s="847"/>
      <c r="AF12" s="847">
        <v>9</v>
      </c>
      <c r="AG12" s="847"/>
      <c r="AH12" s="847"/>
      <c r="AI12" s="847"/>
      <c r="AJ12" s="847"/>
      <c r="AK12" s="847"/>
      <c r="AL12" s="847"/>
      <c r="AM12" s="847"/>
      <c r="AN12" s="847"/>
      <c r="AO12" s="847"/>
      <c r="AP12" s="847">
        <v>14</v>
      </c>
      <c r="AQ12" s="847"/>
      <c r="AR12" s="847"/>
      <c r="AS12" s="847"/>
      <c r="AT12" s="847"/>
      <c r="AU12" s="847"/>
      <c r="AV12" s="847"/>
      <c r="AW12" s="847"/>
      <c r="AX12" s="847"/>
      <c r="AY12" s="847"/>
      <c r="AZ12" s="847"/>
      <c r="BA12" s="847">
        <v>15</v>
      </c>
      <c r="BB12" s="847"/>
      <c r="BC12" s="847"/>
      <c r="BD12" s="847"/>
      <c r="BE12" s="847"/>
      <c r="BF12" s="847"/>
      <c r="BG12" s="847"/>
      <c r="BH12" s="847"/>
      <c r="BI12" s="847"/>
      <c r="BJ12" s="847"/>
      <c r="BK12" s="847"/>
      <c r="BL12" s="329"/>
    </row>
    <row r="13" spans="1:64"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845">
        <v>-13</v>
      </c>
      <c r="M13" s="845"/>
      <c r="N13" s="845"/>
      <c r="O13" s="845"/>
      <c r="P13" s="845"/>
      <c r="Q13" s="845"/>
      <c r="R13" s="845"/>
      <c r="S13" s="845"/>
      <c r="T13" s="845"/>
      <c r="U13" s="845"/>
      <c r="V13" s="846">
        <v>-3</v>
      </c>
      <c r="W13" s="846"/>
      <c r="X13" s="846"/>
      <c r="Y13" s="846"/>
      <c r="Z13" s="846"/>
      <c r="AA13" s="846"/>
      <c r="AB13" s="846"/>
      <c r="AC13" s="846"/>
      <c r="AD13" s="846"/>
      <c r="AE13" s="846"/>
      <c r="AF13" s="846">
        <v>-2</v>
      </c>
      <c r="AG13" s="846"/>
      <c r="AH13" s="846"/>
      <c r="AI13" s="846"/>
      <c r="AJ13" s="846"/>
      <c r="AK13" s="846"/>
      <c r="AL13" s="846"/>
      <c r="AM13" s="846"/>
      <c r="AN13" s="846"/>
      <c r="AO13" s="846"/>
      <c r="AP13" s="846">
        <v>-7</v>
      </c>
      <c r="AQ13" s="846"/>
      <c r="AR13" s="846"/>
      <c r="AS13" s="846"/>
      <c r="AT13" s="846"/>
      <c r="AU13" s="846"/>
      <c r="AV13" s="846"/>
      <c r="AW13" s="846"/>
      <c r="AX13" s="846"/>
      <c r="AY13" s="846"/>
      <c r="AZ13" s="846"/>
      <c r="BA13" s="846">
        <v>-1</v>
      </c>
      <c r="BB13" s="846"/>
      <c r="BC13" s="846"/>
      <c r="BD13" s="846"/>
      <c r="BE13" s="846"/>
      <c r="BF13" s="846"/>
      <c r="BG13" s="846"/>
      <c r="BH13" s="846"/>
      <c r="BI13" s="846"/>
      <c r="BJ13" s="846"/>
      <c r="BK13" s="846"/>
      <c r="BL13" s="330"/>
    </row>
    <row r="14" spans="1:64"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</row>
    <row r="15" spans="1:64" ht="18" customHeight="1">
      <c r="B15" s="821" t="s">
        <v>498</v>
      </c>
      <c r="C15" s="821"/>
      <c r="D15" s="821"/>
      <c r="E15" s="821"/>
      <c r="F15" s="821"/>
      <c r="G15" s="821"/>
      <c r="H15" s="815" t="s">
        <v>497</v>
      </c>
      <c r="I15" s="821"/>
      <c r="J15" s="821"/>
      <c r="K15" s="821"/>
      <c r="L15" s="821"/>
      <c r="M15" s="822"/>
      <c r="N15" s="821" t="s">
        <v>496</v>
      </c>
      <c r="O15" s="821"/>
      <c r="P15" s="821"/>
      <c r="Q15" s="821"/>
      <c r="R15" s="821"/>
      <c r="S15" s="821"/>
      <c r="T15" s="827" t="s">
        <v>495</v>
      </c>
      <c r="U15" s="828"/>
      <c r="V15" s="828"/>
      <c r="W15" s="828"/>
      <c r="X15" s="828"/>
      <c r="Y15" s="829"/>
      <c r="Z15" s="836" t="s">
        <v>628</v>
      </c>
      <c r="AA15" s="837"/>
      <c r="AB15" s="837"/>
      <c r="AC15" s="837"/>
      <c r="AD15" s="837"/>
      <c r="AE15" s="838"/>
      <c r="AF15" s="821" t="s">
        <v>494</v>
      </c>
      <c r="AG15" s="821"/>
      <c r="AH15" s="821"/>
      <c r="AI15" s="821"/>
      <c r="AJ15" s="821"/>
      <c r="AK15" s="821"/>
      <c r="AL15" s="836" t="s">
        <v>493</v>
      </c>
      <c r="AM15" s="837"/>
      <c r="AN15" s="837"/>
      <c r="AO15" s="837"/>
      <c r="AP15" s="837"/>
      <c r="AQ15" s="838"/>
      <c r="AR15" s="814" t="s">
        <v>630</v>
      </c>
      <c r="AS15" s="814"/>
      <c r="AT15" s="814"/>
      <c r="AU15" s="814"/>
      <c r="AV15" s="814"/>
      <c r="AW15" s="814"/>
      <c r="AX15" s="852" t="s">
        <v>677</v>
      </c>
      <c r="AY15" s="852"/>
      <c r="AZ15" s="852"/>
      <c r="BA15" s="852"/>
      <c r="BB15" s="852"/>
      <c r="BC15" s="811" t="s">
        <v>492</v>
      </c>
      <c r="BD15" s="811"/>
      <c r="BE15" s="811"/>
      <c r="BF15" s="811"/>
      <c r="BG15" s="811"/>
      <c r="BH15" s="814" t="s">
        <v>491</v>
      </c>
      <c r="BI15" s="814"/>
      <c r="BJ15" s="814"/>
      <c r="BK15" s="814"/>
      <c r="BL15" s="815"/>
    </row>
    <row r="16" spans="1:64" ht="18" customHeight="1">
      <c r="B16" s="823"/>
      <c r="C16" s="823"/>
      <c r="D16" s="823"/>
      <c r="E16" s="823"/>
      <c r="F16" s="823"/>
      <c r="G16" s="823"/>
      <c r="H16" s="817"/>
      <c r="I16" s="823"/>
      <c r="J16" s="823"/>
      <c r="K16" s="823"/>
      <c r="L16" s="823"/>
      <c r="M16" s="824"/>
      <c r="N16" s="823"/>
      <c r="O16" s="823"/>
      <c r="P16" s="823"/>
      <c r="Q16" s="823"/>
      <c r="R16" s="823"/>
      <c r="S16" s="823"/>
      <c r="T16" s="830"/>
      <c r="U16" s="831"/>
      <c r="V16" s="831"/>
      <c r="W16" s="831"/>
      <c r="X16" s="831"/>
      <c r="Y16" s="832"/>
      <c r="Z16" s="839"/>
      <c r="AA16" s="840"/>
      <c r="AB16" s="840"/>
      <c r="AC16" s="840"/>
      <c r="AD16" s="840"/>
      <c r="AE16" s="841"/>
      <c r="AF16" s="823"/>
      <c r="AG16" s="823"/>
      <c r="AH16" s="823"/>
      <c r="AI16" s="823"/>
      <c r="AJ16" s="823"/>
      <c r="AK16" s="823"/>
      <c r="AL16" s="839"/>
      <c r="AM16" s="840"/>
      <c r="AN16" s="840"/>
      <c r="AO16" s="840"/>
      <c r="AP16" s="840"/>
      <c r="AQ16" s="841"/>
      <c r="AR16" s="816"/>
      <c r="AS16" s="816"/>
      <c r="AT16" s="816"/>
      <c r="AU16" s="816"/>
      <c r="AV16" s="816"/>
      <c r="AW16" s="816"/>
      <c r="AX16" s="853"/>
      <c r="AY16" s="853"/>
      <c r="AZ16" s="853"/>
      <c r="BA16" s="853"/>
      <c r="BB16" s="853"/>
      <c r="BC16" s="812"/>
      <c r="BD16" s="812"/>
      <c r="BE16" s="812"/>
      <c r="BF16" s="812"/>
      <c r="BG16" s="812"/>
      <c r="BH16" s="816"/>
      <c r="BI16" s="816"/>
      <c r="BJ16" s="816"/>
      <c r="BK16" s="816"/>
      <c r="BL16" s="817"/>
    </row>
    <row r="17" spans="2:64" ht="18" customHeight="1">
      <c r="B17" s="825"/>
      <c r="C17" s="825"/>
      <c r="D17" s="825"/>
      <c r="E17" s="825"/>
      <c r="F17" s="825"/>
      <c r="G17" s="825"/>
      <c r="H17" s="819"/>
      <c r="I17" s="825"/>
      <c r="J17" s="825"/>
      <c r="K17" s="825"/>
      <c r="L17" s="825"/>
      <c r="M17" s="826"/>
      <c r="N17" s="825"/>
      <c r="O17" s="825"/>
      <c r="P17" s="825"/>
      <c r="Q17" s="825"/>
      <c r="R17" s="825"/>
      <c r="S17" s="825"/>
      <c r="T17" s="833"/>
      <c r="U17" s="834"/>
      <c r="V17" s="834"/>
      <c r="W17" s="834"/>
      <c r="X17" s="834"/>
      <c r="Y17" s="835"/>
      <c r="Z17" s="842"/>
      <c r="AA17" s="843"/>
      <c r="AB17" s="843"/>
      <c r="AC17" s="843"/>
      <c r="AD17" s="843"/>
      <c r="AE17" s="844"/>
      <c r="AF17" s="825"/>
      <c r="AG17" s="825"/>
      <c r="AH17" s="825"/>
      <c r="AI17" s="825"/>
      <c r="AJ17" s="825"/>
      <c r="AK17" s="825"/>
      <c r="AL17" s="842"/>
      <c r="AM17" s="843"/>
      <c r="AN17" s="843"/>
      <c r="AO17" s="843"/>
      <c r="AP17" s="843"/>
      <c r="AQ17" s="844"/>
      <c r="AR17" s="818"/>
      <c r="AS17" s="818"/>
      <c r="AT17" s="818"/>
      <c r="AU17" s="818"/>
      <c r="AV17" s="818"/>
      <c r="AW17" s="818"/>
      <c r="AX17" s="854"/>
      <c r="AY17" s="854"/>
      <c r="AZ17" s="854"/>
      <c r="BA17" s="854"/>
      <c r="BB17" s="854"/>
      <c r="BC17" s="813"/>
      <c r="BD17" s="813"/>
      <c r="BE17" s="813"/>
      <c r="BF17" s="813"/>
      <c r="BG17" s="813"/>
      <c r="BH17" s="818"/>
      <c r="BI17" s="818"/>
      <c r="BJ17" s="818"/>
      <c r="BK17" s="818"/>
      <c r="BL17" s="819"/>
    </row>
    <row r="19" spans="2:64">
      <c r="B19" s="781">
        <v>17</v>
      </c>
      <c r="C19" s="781"/>
      <c r="D19" s="781"/>
      <c r="E19" s="781"/>
      <c r="F19" s="781"/>
      <c r="G19" s="781"/>
      <c r="H19" s="781">
        <v>12</v>
      </c>
      <c r="I19" s="781"/>
      <c r="J19" s="781"/>
      <c r="K19" s="781"/>
      <c r="L19" s="781"/>
      <c r="M19" s="781"/>
      <c r="N19" s="781">
        <v>5</v>
      </c>
      <c r="O19" s="781"/>
      <c r="P19" s="781"/>
      <c r="Q19" s="781"/>
      <c r="R19" s="781"/>
      <c r="S19" s="781"/>
      <c r="T19" s="847">
        <v>5</v>
      </c>
      <c r="U19" s="847"/>
      <c r="V19" s="847"/>
      <c r="W19" s="847"/>
      <c r="X19" s="847"/>
      <c r="Y19" s="847"/>
      <c r="Z19" s="847">
        <v>4</v>
      </c>
      <c r="AA19" s="847"/>
      <c r="AB19" s="847"/>
      <c r="AC19" s="847"/>
      <c r="AD19" s="847"/>
      <c r="AE19" s="847"/>
      <c r="AF19" s="847">
        <v>2</v>
      </c>
      <c r="AG19" s="847"/>
      <c r="AH19" s="847"/>
      <c r="AI19" s="847"/>
      <c r="AJ19" s="847"/>
      <c r="AK19" s="847"/>
      <c r="AL19" s="847">
        <v>1</v>
      </c>
      <c r="AM19" s="847"/>
      <c r="AN19" s="847"/>
      <c r="AO19" s="847"/>
      <c r="AP19" s="847"/>
      <c r="AQ19" s="847"/>
      <c r="AR19" s="847">
        <v>1</v>
      </c>
      <c r="AS19" s="847"/>
      <c r="AT19" s="847"/>
      <c r="AU19" s="847"/>
      <c r="AV19" s="847"/>
      <c r="AW19" s="847"/>
      <c r="AX19" s="847">
        <v>1</v>
      </c>
      <c r="AY19" s="847"/>
      <c r="AZ19" s="847"/>
      <c r="BA19" s="847"/>
      <c r="BB19" s="847"/>
      <c r="BC19" s="847">
        <v>1</v>
      </c>
      <c r="BD19" s="847"/>
      <c r="BE19" s="847"/>
      <c r="BF19" s="847"/>
      <c r="BG19" s="847"/>
      <c r="BH19" s="847">
        <v>1</v>
      </c>
      <c r="BI19" s="847"/>
      <c r="BJ19" s="847"/>
      <c r="BK19" s="847"/>
      <c r="BL19" s="847"/>
    </row>
    <row r="20" spans="2:64">
      <c r="B20" s="845">
        <v>-1</v>
      </c>
      <c r="C20" s="845"/>
      <c r="D20" s="845"/>
      <c r="E20" s="845"/>
      <c r="F20" s="845"/>
      <c r="G20" s="845"/>
      <c r="H20" s="845">
        <v>-4</v>
      </c>
      <c r="I20" s="845"/>
      <c r="J20" s="845"/>
      <c r="K20" s="845"/>
      <c r="L20" s="845"/>
      <c r="M20" s="845"/>
      <c r="N20" s="845">
        <v>-2</v>
      </c>
      <c r="O20" s="845"/>
      <c r="P20" s="845"/>
      <c r="Q20" s="845"/>
      <c r="R20" s="845"/>
      <c r="S20" s="845"/>
      <c r="T20" s="846">
        <v>-5</v>
      </c>
      <c r="U20" s="846"/>
      <c r="V20" s="846"/>
      <c r="W20" s="846"/>
      <c r="X20" s="846"/>
      <c r="Y20" s="846"/>
      <c r="Z20" s="846">
        <v>-1</v>
      </c>
      <c r="AA20" s="846"/>
      <c r="AB20" s="846"/>
      <c r="AC20" s="846"/>
      <c r="AD20" s="846"/>
      <c r="AE20" s="846"/>
      <c r="AF20" s="820" t="s">
        <v>490</v>
      </c>
      <c r="AG20" s="820"/>
      <c r="AH20" s="820"/>
      <c r="AI20" s="820"/>
      <c r="AJ20" s="820"/>
      <c r="AK20" s="820"/>
      <c r="AL20" s="820" t="s">
        <v>490</v>
      </c>
      <c r="AM20" s="820"/>
      <c r="AN20" s="820"/>
      <c r="AO20" s="820"/>
      <c r="AP20" s="820"/>
      <c r="AQ20" s="820"/>
      <c r="AR20" s="820" t="s">
        <v>490</v>
      </c>
      <c r="AS20" s="820"/>
      <c r="AT20" s="820"/>
      <c r="AU20" s="820"/>
      <c r="AV20" s="820"/>
      <c r="AW20" s="820"/>
      <c r="AX20" s="820" t="s">
        <v>490</v>
      </c>
      <c r="AY20" s="820"/>
      <c r="AZ20" s="820"/>
      <c r="BA20" s="820"/>
      <c r="BB20" s="820"/>
      <c r="BC20" s="820" t="s">
        <v>490</v>
      </c>
      <c r="BD20" s="820"/>
      <c r="BE20" s="820"/>
      <c r="BF20" s="820"/>
      <c r="BG20" s="820"/>
      <c r="BH20" s="820" t="s">
        <v>490</v>
      </c>
      <c r="BI20" s="820"/>
      <c r="BJ20" s="820"/>
      <c r="BK20" s="820"/>
      <c r="BL20" s="820"/>
    </row>
    <row r="21" spans="2:64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</row>
    <row r="22" spans="2:64">
      <c r="C22" s="561" t="s">
        <v>19</v>
      </c>
      <c r="D22" s="561"/>
      <c r="E22" s="258" t="s">
        <v>236</v>
      </c>
      <c r="F22" s="202" t="s">
        <v>489</v>
      </c>
    </row>
    <row r="23" spans="2:64">
      <c r="B23" s="716" t="s">
        <v>1</v>
      </c>
      <c r="C23" s="716"/>
      <c r="D23" s="716"/>
      <c r="E23" s="258" t="s">
        <v>236</v>
      </c>
      <c r="F23" s="202" t="s">
        <v>449</v>
      </c>
    </row>
    <row r="24" spans="2:64">
      <c r="B24" s="257"/>
      <c r="C24" s="257"/>
      <c r="D24" s="257"/>
      <c r="E24" s="258"/>
      <c r="F24" s="202"/>
    </row>
    <row r="25" spans="2:64" ht="12" customHeight="1">
      <c r="B25" s="601" t="s">
        <v>488</v>
      </c>
      <c r="C25" s="601"/>
      <c r="D25" s="601"/>
      <c r="E25" s="601"/>
      <c r="F25" s="601"/>
      <c r="G25" s="601"/>
      <c r="H25" s="601"/>
      <c r="I25" s="601"/>
      <c r="J25" s="601"/>
      <c r="K25" s="601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01"/>
      <c r="AA25" s="601"/>
      <c r="AB25" s="601"/>
      <c r="AC25" s="601"/>
      <c r="AD25" s="601"/>
      <c r="AE25" s="601"/>
      <c r="AF25" s="601"/>
      <c r="AG25" s="601"/>
      <c r="AH25" s="601"/>
      <c r="AI25" s="601"/>
      <c r="AJ25" s="601"/>
      <c r="AK25" s="601"/>
      <c r="AL25" s="601"/>
      <c r="AM25" s="601"/>
      <c r="AN25" s="601"/>
      <c r="AO25" s="601"/>
      <c r="AP25" s="601"/>
      <c r="AQ25" s="601"/>
      <c r="AR25" s="601"/>
      <c r="AS25" s="601"/>
      <c r="AT25" s="601"/>
      <c r="AU25" s="601"/>
      <c r="AV25" s="601"/>
      <c r="AW25" s="601"/>
      <c r="AX25" s="601"/>
      <c r="AY25" s="601"/>
      <c r="AZ25" s="601"/>
      <c r="BA25" s="601"/>
      <c r="BB25" s="601"/>
      <c r="BC25" s="601"/>
      <c r="BD25" s="601"/>
      <c r="BE25" s="601"/>
      <c r="BF25" s="601"/>
      <c r="BG25" s="601"/>
      <c r="BH25" s="601"/>
      <c r="BI25" s="601"/>
      <c r="BJ25" s="601"/>
      <c r="BK25" s="601"/>
    </row>
    <row r="26" spans="2:64" ht="12" customHeight="1"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71" t="s">
        <v>452</v>
      </c>
    </row>
    <row r="27" spans="2:64">
      <c r="B27" s="876" t="s">
        <v>487</v>
      </c>
      <c r="C27" s="877"/>
      <c r="D27" s="877"/>
      <c r="E27" s="877"/>
      <c r="F27" s="877"/>
      <c r="G27" s="877"/>
      <c r="H27" s="877"/>
      <c r="I27" s="877"/>
      <c r="J27" s="877"/>
      <c r="K27" s="877"/>
      <c r="L27" s="877"/>
      <c r="M27" s="877"/>
      <c r="N27" s="877"/>
      <c r="O27" s="877"/>
      <c r="P27" s="877"/>
      <c r="Q27" s="877"/>
      <c r="R27" s="877" t="s">
        <v>486</v>
      </c>
      <c r="S27" s="877"/>
      <c r="T27" s="877"/>
      <c r="U27" s="877"/>
      <c r="V27" s="877"/>
      <c r="W27" s="877"/>
      <c r="X27" s="877"/>
      <c r="Y27" s="877"/>
      <c r="Z27" s="877"/>
      <c r="AA27" s="877"/>
      <c r="AB27" s="877"/>
      <c r="AC27" s="877"/>
      <c r="AD27" s="877"/>
      <c r="AE27" s="877"/>
      <c r="AF27" s="877"/>
      <c r="AG27" s="588" t="s">
        <v>485</v>
      </c>
      <c r="AH27" s="588"/>
      <c r="AI27" s="588"/>
      <c r="AJ27" s="588"/>
      <c r="AK27" s="588"/>
      <c r="AL27" s="588"/>
      <c r="AM27" s="588"/>
      <c r="AN27" s="588"/>
      <c r="AO27" s="588"/>
      <c r="AP27" s="588"/>
      <c r="AQ27" s="588"/>
      <c r="AR27" s="588"/>
      <c r="AS27" s="588"/>
      <c r="AT27" s="588"/>
      <c r="AU27" s="588"/>
      <c r="AV27" s="588"/>
      <c r="AW27" s="588" t="s">
        <v>484</v>
      </c>
      <c r="AX27" s="588"/>
      <c r="AY27" s="588"/>
      <c r="AZ27" s="588"/>
      <c r="BA27" s="588"/>
      <c r="BB27" s="588"/>
      <c r="BC27" s="588"/>
      <c r="BD27" s="588"/>
      <c r="BE27" s="588"/>
      <c r="BF27" s="588"/>
      <c r="BG27" s="588"/>
      <c r="BH27" s="588"/>
      <c r="BI27" s="588"/>
      <c r="BJ27" s="588"/>
      <c r="BK27" s="779"/>
    </row>
    <row r="28" spans="2:64" ht="6.95" customHeight="1">
      <c r="Q28" s="200"/>
    </row>
    <row r="29" spans="2:64">
      <c r="C29" s="848" t="s">
        <v>483</v>
      </c>
      <c r="D29" s="848"/>
      <c r="E29" s="848"/>
      <c r="F29" s="848"/>
      <c r="G29" s="848"/>
      <c r="H29" s="848"/>
      <c r="I29" s="848"/>
      <c r="J29" s="848"/>
      <c r="K29" s="848"/>
      <c r="L29" s="848"/>
      <c r="M29" s="848"/>
      <c r="N29" s="848"/>
      <c r="O29" s="848"/>
      <c r="P29" s="848"/>
      <c r="Q29" s="193"/>
      <c r="R29" s="849">
        <v>4</v>
      </c>
      <c r="S29" s="849"/>
      <c r="T29" s="849"/>
      <c r="U29" s="849"/>
      <c r="V29" s="849"/>
      <c r="W29" s="849"/>
      <c r="X29" s="849"/>
      <c r="Y29" s="849"/>
      <c r="Z29" s="849"/>
      <c r="AA29" s="849"/>
      <c r="AB29" s="849"/>
      <c r="AC29" s="849"/>
      <c r="AD29" s="849"/>
      <c r="AE29" s="849"/>
      <c r="AF29" s="849"/>
      <c r="AG29" s="849">
        <v>118</v>
      </c>
      <c r="AH29" s="849"/>
      <c r="AI29" s="849"/>
      <c r="AJ29" s="849"/>
      <c r="AK29" s="849"/>
      <c r="AL29" s="849"/>
      <c r="AM29" s="849"/>
      <c r="AN29" s="849"/>
      <c r="AO29" s="849"/>
      <c r="AP29" s="849"/>
      <c r="AQ29" s="849"/>
      <c r="AR29" s="849"/>
      <c r="AS29" s="849"/>
      <c r="AT29" s="849"/>
      <c r="AU29" s="849"/>
      <c r="AV29" s="849"/>
      <c r="AW29" s="849">
        <v>26</v>
      </c>
      <c r="AX29" s="849"/>
      <c r="AY29" s="849"/>
      <c r="AZ29" s="849"/>
      <c r="BA29" s="849"/>
      <c r="BB29" s="849"/>
      <c r="BC29" s="849"/>
      <c r="BD29" s="849"/>
      <c r="BE29" s="849"/>
      <c r="BF29" s="849"/>
      <c r="BG29" s="849"/>
      <c r="BH29" s="849"/>
      <c r="BI29" s="849"/>
      <c r="BJ29" s="849"/>
      <c r="BK29" s="849"/>
    </row>
    <row r="30" spans="2:64" ht="6.95" customHeight="1">
      <c r="Q30" s="193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</row>
    <row r="31" spans="2:64">
      <c r="C31" s="706" t="s">
        <v>482</v>
      </c>
      <c r="D31" s="706"/>
      <c r="E31" s="706"/>
      <c r="F31" s="706"/>
      <c r="G31" s="706"/>
      <c r="H31" s="706"/>
      <c r="I31" s="706"/>
      <c r="J31" s="706"/>
      <c r="K31" s="706"/>
      <c r="L31" s="706"/>
      <c r="M31" s="706"/>
      <c r="N31" s="706"/>
      <c r="O31" s="706"/>
      <c r="P31" s="706"/>
      <c r="Q31" s="193"/>
      <c r="R31" s="850" t="s">
        <v>481</v>
      </c>
      <c r="S31" s="850"/>
      <c r="T31" s="850"/>
      <c r="U31" s="668" t="s">
        <v>480</v>
      </c>
      <c r="V31" s="668"/>
      <c r="W31" s="668"/>
      <c r="X31" s="668" t="s">
        <v>471</v>
      </c>
      <c r="Y31" s="668"/>
      <c r="Z31" s="668"/>
      <c r="AA31" s="850" t="s">
        <v>479</v>
      </c>
      <c r="AB31" s="850"/>
      <c r="AC31" s="850"/>
      <c r="AD31" s="668" t="s">
        <v>631</v>
      </c>
      <c r="AE31" s="668"/>
      <c r="AF31" s="668"/>
      <c r="AG31" s="851">
        <v>36</v>
      </c>
      <c r="AH31" s="851"/>
      <c r="AI31" s="851"/>
      <c r="AJ31" s="851"/>
      <c r="AK31" s="851"/>
      <c r="AL31" s="851"/>
      <c r="AM31" s="851"/>
      <c r="AN31" s="851"/>
      <c r="AO31" s="851"/>
      <c r="AP31" s="851"/>
      <c r="AQ31" s="851"/>
      <c r="AR31" s="851"/>
      <c r="AS31" s="851"/>
      <c r="AT31" s="851"/>
      <c r="AU31" s="851"/>
      <c r="AV31" s="851"/>
      <c r="AW31" s="851">
        <v>8</v>
      </c>
      <c r="AX31" s="851"/>
      <c r="AY31" s="851"/>
      <c r="AZ31" s="851"/>
      <c r="BA31" s="851"/>
      <c r="BB31" s="851"/>
      <c r="BC31" s="851"/>
      <c r="BD31" s="851"/>
      <c r="BE31" s="851"/>
      <c r="BF31" s="851"/>
      <c r="BG31" s="851"/>
      <c r="BH31" s="851"/>
      <c r="BI31" s="851"/>
      <c r="BJ31" s="851"/>
      <c r="BK31" s="851"/>
    </row>
    <row r="32" spans="2:64">
      <c r="C32" s="706" t="s">
        <v>478</v>
      </c>
      <c r="D32" s="706"/>
      <c r="E32" s="706"/>
      <c r="F32" s="706"/>
      <c r="G32" s="706"/>
      <c r="H32" s="706"/>
      <c r="I32" s="706"/>
      <c r="J32" s="706"/>
      <c r="K32" s="706"/>
      <c r="L32" s="706"/>
      <c r="M32" s="706"/>
      <c r="N32" s="706"/>
      <c r="O32" s="706"/>
      <c r="P32" s="706"/>
      <c r="Q32" s="193"/>
      <c r="R32" s="850" t="s">
        <v>477</v>
      </c>
      <c r="S32" s="850"/>
      <c r="T32" s="850"/>
      <c r="U32" s="668" t="s">
        <v>632</v>
      </c>
      <c r="V32" s="668"/>
      <c r="W32" s="668"/>
      <c r="X32" s="668" t="s">
        <v>471</v>
      </c>
      <c r="Y32" s="668"/>
      <c r="Z32" s="668"/>
      <c r="AA32" s="850" t="s">
        <v>477</v>
      </c>
      <c r="AB32" s="850"/>
      <c r="AC32" s="850"/>
      <c r="AD32" s="668" t="s">
        <v>633</v>
      </c>
      <c r="AE32" s="668"/>
      <c r="AF32" s="668"/>
      <c r="AG32" s="851">
        <v>26</v>
      </c>
      <c r="AH32" s="851"/>
      <c r="AI32" s="851"/>
      <c r="AJ32" s="851"/>
      <c r="AK32" s="851"/>
      <c r="AL32" s="851"/>
      <c r="AM32" s="851"/>
      <c r="AN32" s="851"/>
      <c r="AO32" s="851"/>
      <c r="AP32" s="851"/>
      <c r="AQ32" s="851"/>
      <c r="AR32" s="851"/>
      <c r="AS32" s="851"/>
      <c r="AT32" s="851"/>
      <c r="AU32" s="851"/>
      <c r="AV32" s="851"/>
      <c r="AW32" s="851">
        <v>6</v>
      </c>
      <c r="AX32" s="851"/>
      <c r="AY32" s="851"/>
      <c r="AZ32" s="851"/>
      <c r="BA32" s="851"/>
      <c r="BB32" s="851"/>
      <c r="BC32" s="851"/>
      <c r="BD32" s="851"/>
      <c r="BE32" s="851"/>
      <c r="BF32" s="851"/>
      <c r="BG32" s="851"/>
      <c r="BH32" s="851"/>
      <c r="BI32" s="851"/>
      <c r="BJ32" s="851"/>
      <c r="BK32" s="851"/>
    </row>
    <row r="33" spans="2:63">
      <c r="C33" s="706" t="s">
        <v>476</v>
      </c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6"/>
      <c r="Q33" s="193"/>
      <c r="R33" s="850" t="s">
        <v>475</v>
      </c>
      <c r="S33" s="850"/>
      <c r="T33" s="850"/>
      <c r="U33" s="668" t="s">
        <v>634</v>
      </c>
      <c r="V33" s="668"/>
      <c r="W33" s="668"/>
      <c r="X33" s="668" t="s">
        <v>471</v>
      </c>
      <c r="Y33" s="668"/>
      <c r="Z33" s="668"/>
      <c r="AA33" s="850" t="s">
        <v>474</v>
      </c>
      <c r="AB33" s="850"/>
      <c r="AC33" s="850"/>
      <c r="AD33" s="668" t="s">
        <v>635</v>
      </c>
      <c r="AE33" s="668"/>
      <c r="AF33" s="668"/>
      <c r="AG33" s="851">
        <v>41</v>
      </c>
      <c r="AH33" s="851"/>
      <c r="AI33" s="851"/>
      <c r="AJ33" s="851"/>
      <c r="AK33" s="851"/>
      <c r="AL33" s="851"/>
      <c r="AM33" s="851"/>
      <c r="AN33" s="851"/>
      <c r="AO33" s="851"/>
      <c r="AP33" s="851"/>
      <c r="AQ33" s="851"/>
      <c r="AR33" s="851"/>
      <c r="AS33" s="851"/>
      <c r="AT33" s="851"/>
      <c r="AU33" s="851"/>
      <c r="AV33" s="851"/>
      <c r="AW33" s="851">
        <v>6</v>
      </c>
      <c r="AX33" s="851"/>
      <c r="AY33" s="851"/>
      <c r="AZ33" s="851"/>
      <c r="BA33" s="851"/>
      <c r="BB33" s="851"/>
      <c r="BC33" s="851"/>
      <c r="BD33" s="851"/>
      <c r="BE33" s="851"/>
      <c r="BF33" s="851"/>
      <c r="BG33" s="851"/>
      <c r="BH33" s="851"/>
      <c r="BI33" s="851"/>
      <c r="BJ33" s="851"/>
      <c r="BK33" s="851"/>
    </row>
    <row r="34" spans="2:63">
      <c r="C34" s="706" t="s">
        <v>473</v>
      </c>
      <c r="D34" s="706"/>
      <c r="E34" s="706"/>
      <c r="F34" s="706"/>
      <c r="G34" s="706"/>
      <c r="H34" s="706"/>
      <c r="I34" s="706"/>
      <c r="J34" s="706"/>
      <c r="K34" s="706"/>
      <c r="L34" s="706"/>
      <c r="M34" s="706"/>
      <c r="N34" s="706"/>
      <c r="O34" s="706"/>
      <c r="P34" s="706"/>
      <c r="Q34" s="193"/>
      <c r="R34" s="850" t="s">
        <v>472</v>
      </c>
      <c r="S34" s="850"/>
      <c r="T34" s="850"/>
      <c r="U34" s="668" t="s">
        <v>636</v>
      </c>
      <c r="V34" s="668"/>
      <c r="W34" s="668"/>
      <c r="X34" s="668" t="s">
        <v>471</v>
      </c>
      <c r="Y34" s="668"/>
      <c r="Z34" s="668"/>
      <c r="AA34" s="850" t="s">
        <v>470</v>
      </c>
      <c r="AB34" s="850"/>
      <c r="AC34" s="850"/>
      <c r="AD34" s="668" t="s">
        <v>637</v>
      </c>
      <c r="AE34" s="668"/>
      <c r="AF34" s="668"/>
      <c r="AG34" s="851">
        <v>15</v>
      </c>
      <c r="AH34" s="851"/>
      <c r="AI34" s="851"/>
      <c r="AJ34" s="851"/>
      <c r="AK34" s="851"/>
      <c r="AL34" s="851"/>
      <c r="AM34" s="851"/>
      <c r="AN34" s="851"/>
      <c r="AO34" s="851"/>
      <c r="AP34" s="851"/>
      <c r="AQ34" s="851"/>
      <c r="AR34" s="851"/>
      <c r="AS34" s="851"/>
      <c r="AT34" s="851"/>
      <c r="AU34" s="851"/>
      <c r="AV34" s="851"/>
      <c r="AW34" s="851">
        <v>6</v>
      </c>
      <c r="AX34" s="851"/>
      <c r="AY34" s="851"/>
      <c r="AZ34" s="851"/>
      <c r="BA34" s="851"/>
      <c r="BB34" s="851"/>
      <c r="BC34" s="851"/>
      <c r="BD34" s="851"/>
      <c r="BE34" s="851"/>
      <c r="BF34" s="851"/>
      <c r="BG34" s="851"/>
      <c r="BH34" s="851"/>
      <c r="BI34" s="851"/>
      <c r="BJ34" s="851"/>
      <c r="BK34" s="851"/>
    </row>
    <row r="35" spans="2:63" ht="6.95" customHeight="1"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09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</row>
    <row r="36" spans="2:63" ht="12" customHeight="1">
      <c r="B36" s="810" t="s">
        <v>1</v>
      </c>
      <c r="C36" s="810"/>
      <c r="D36" s="810"/>
      <c r="E36" s="258" t="s">
        <v>236</v>
      </c>
      <c r="F36" s="202" t="s">
        <v>449</v>
      </c>
    </row>
    <row r="38" spans="2:63" ht="12.95" customHeight="1">
      <c r="B38" s="601" t="s">
        <v>469</v>
      </c>
      <c r="C38" s="601"/>
      <c r="D38" s="601"/>
      <c r="E38" s="601"/>
      <c r="F38" s="601"/>
      <c r="G38" s="601"/>
      <c r="H38" s="601"/>
      <c r="I38" s="601"/>
      <c r="J38" s="601"/>
      <c r="K38" s="601"/>
      <c r="L38" s="601"/>
      <c r="M38" s="601"/>
      <c r="N38" s="601"/>
      <c r="O38" s="601"/>
      <c r="P38" s="601"/>
      <c r="Q38" s="601"/>
      <c r="R38" s="601"/>
      <c r="S38" s="601"/>
      <c r="T38" s="601"/>
      <c r="U38" s="601"/>
      <c r="V38" s="601"/>
      <c r="W38" s="601"/>
      <c r="X38" s="601"/>
      <c r="Y38" s="601"/>
      <c r="Z38" s="601"/>
      <c r="AA38" s="601"/>
      <c r="AB38" s="601"/>
      <c r="AC38" s="601"/>
      <c r="AD38" s="601"/>
      <c r="AE38" s="601"/>
      <c r="AF38" s="601"/>
      <c r="AG38" s="601"/>
      <c r="AH38" s="601"/>
      <c r="AI38" s="601"/>
      <c r="AJ38" s="601"/>
      <c r="AK38" s="601"/>
      <c r="AL38" s="601"/>
      <c r="AM38" s="601"/>
      <c r="AN38" s="601"/>
      <c r="AO38" s="601"/>
      <c r="AP38" s="601"/>
      <c r="AQ38" s="601"/>
      <c r="AR38" s="601"/>
      <c r="AS38" s="601"/>
      <c r="AT38" s="601"/>
      <c r="AU38" s="601"/>
      <c r="AV38" s="601"/>
      <c r="AW38" s="601"/>
      <c r="AX38" s="601"/>
      <c r="AY38" s="601"/>
      <c r="AZ38" s="601"/>
      <c r="BA38" s="601"/>
      <c r="BB38" s="601"/>
      <c r="BC38" s="601"/>
      <c r="BD38" s="601"/>
      <c r="BE38" s="601"/>
      <c r="BF38" s="601"/>
      <c r="BG38" s="601"/>
      <c r="BH38" s="601"/>
      <c r="BI38" s="601"/>
      <c r="BJ38" s="601"/>
      <c r="BK38" s="601"/>
    </row>
    <row r="39" spans="2:63" ht="12.95" customHeight="1">
      <c r="B39" s="601" t="s">
        <v>468</v>
      </c>
      <c r="C39" s="601"/>
      <c r="D39" s="601"/>
      <c r="E39" s="601"/>
      <c r="F39" s="601"/>
      <c r="G39" s="601"/>
      <c r="H39" s="601"/>
      <c r="I39" s="601"/>
      <c r="J39" s="601"/>
      <c r="K39" s="601"/>
      <c r="L39" s="601"/>
      <c r="M39" s="601"/>
      <c r="N39" s="601"/>
      <c r="O39" s="601"/>
      <c r="P39" s="601"/>
      <c r="Q39" s="601"/>
      <c r="R39" s="601"/>
      <c r="S39" s="601"/>
      <c r="T39" s="601"/>
      <c r="U39" s="601"/>
      <c r="V39" s="601"/>
      <c r="W39" s="601"/>
      <c r="X39" s="601"/>
      <c r="Y39" s="601"/>
      <c r="Z39" s="601"/>
      <c r="AA39" s="601"/>
      <c r="AB39" s="601"/>
      <c r="AC39" s="601"/>
      <c r="AD39" s="601"/>
      <c r="AE39" s="601"/>
      <c r="AF39" s="601"/>
      <c r="AG39" s="601"/>
      <c r="AH39" s="601"/>
      <c r="AI39" s="601"/>
      <c r="AJ39" s="601"/>
      <c r="AK39" s="601"/>
      <c r="AL39" s="601"/>
      <c r="AM39" s="601"/>
      <c r="AN39" s="601"/>
      <c r="AO39" s="601"/>
      <c r="AP39" s="601"/>
      <c r="AQ39" s="601"/>
      <c r="AR39" s="601"/>
      <c r="AS39" s="601"/>
      <c r="AT39" s="601"/>
      <c r="AU39" s="601"/>
      <c r="AV39" s="601"/>
      <c r="AW39" s="601"/>
      <c r="AX39" s="601"/>
      <c r="AY39" s="601"/>
      <c r="AZ39" s="601"/>
      <c r="BA39" s="601"/>
      <c r="BB39" s="601"/>
      <c r="BC39" s="601"/>
      <c r="BD39" s="601"/>
      <c r="BE39" s="601"/>
      <c r="BF39" s="601"/>
      <c r="BG39" s="601"/>
      <c r="BH39" s="601"/>
      <c r="BI39" s="601"/>
      <c r="BJ39" s="601"/>
      <c r="BK39" s="601"/>
    </row>
    <row r="40" spans="2:63" ht="12" customHeight="1">
      <c r="BK40" s="201" t="s">
        <v>452</v>
      </c>
    </row>
    <row r="41" spans="2:63" ht="26.25" customHeight="1">
      <c r="B41" s="855" t="s">
        <v>461</v>
      </c>
      <c r="C41" s="855"/>
      <c r="D41" s="855"/>
      <c r="E41" s="855"/>
      <c r="F41" s="855"/>
      <c r="G41" s="855"/>
      <c r="H41" s="855"/>
      <c r="I41" s="855"/>
      <c r="J41" s="855"/>
      <c r="K41" s="855"/>
      <c r="L41" s="856"/>
      <c r="M41" s="858" t="s">
        <v>467</v>
      </c>
      <c r="N41" s="859"/>
      <c r="O41" s="859"/>
      <c r="P41" s="859"/>
      <c r="Q41" s="859"/>
      <c r="R41" s="859"/>
      <c r="S41" s="859"/>
      <c r="T41" s="859"/>
      <c r="U41" s="859"/>
      <c r="V41" s="860"/>
      <c r="W41" s="858" t="s">
        <v>466</v>
      </c>
      <c r="X41" s="859"/>
      <c r="Y41" s="859"/>
      <c r="Z41" s="859"/>
      <c r="AA41" s="859"/>
      <c r="AB41" s="859"/>
      <c r="AC41" s="859"/>
      <c r="AD41" s="859"/>
      <c r="AE41" s="859"/>
      <c r="AF41" s="860"/>
      <c r="AG41" s="858" t="s">
        <v>465</v>
      </c>
      <c r="AH41" s="859"/>
      <c r="AI41" s="859"/>
      <c r="AJ41" s="859"/>
      <c r="AK41" s="859"/>
      <c r="AL41" s="859"/>
      <c r="AM41" s="859"/>
      <c r="AN41" s="859"/>
      <c r="AO41" s="859"/>
      <c r="AP41" s="860"/>
      <c r="AQ41" s="861" t="s">
        <v>464</v>
      </c>
      <c r="AR41" s="862"/>
      <c r="AS41" s="862"/>
      <c r="AT41" s="862"/>
      <c r="AU41" s="862"/>
      <c r="AV41" s="862"/>
      <c r="AW41" s="862"/>
      <c r="AX41" s="862"/>
      <c r="AY41" s="862"/>
      <c r="AZ41" s="862"/>
      <c r="BA41" s="863"/>
      <c r="BB41" s="858" t="s">
        <v>463</v>
      </c>
      <c r="BC41" s="859"/>
      <c r="BD41" s="859"/>
      <c r="BE41" s="859"/>
      <c r="BF41" s="859"/>
      <c r="BG41" s="859"/>
      <c r="BH41" s="859"/>
      <c r="BI41" s="859"/>
      <c r="BJ41" s="859"/>
      <c r="BK41" s="859"/>
    </row>
    <row r="42" spans="2:63" ht="8.1" customHeight="1"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4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353"/>
      <c r="BG42" s="353"/>
      <c r="BH42" s="353"/>
      <c r="BI42" s="353"/>
      <c r="BJ42" s="353"/>
      <c r="BK42" s="353"/>
    </row>
    <row r="43" spans="2:63">
      <c r="B43" s="857">
        <v>108</v>
      </c>
      <c r="C43" s="857"/>
      <c r="D43" s="857"/>
      <c r="E43" s="857"/>
      <c r="F43" s="857"/>
      <c r="G43" s="857"/>
      <c r="H43" s="857"/>
      <c r="I43" s="857"/>
      <c r="J43" s="857"/>
      <c r="K43" s="857"/>
      <c r="L43" s="857"/>
      <c r="M43" s="864">
        <v>22</v>
      </c>
      <c r="N43" s="864"/>
      <c r="O43" s="864"/>
      <c r="P43" s="864"/>
      <c r="Q43" s="864"/>
      <c r="R43" s="864"/>
      <c r="S43" s="864"/>
      <c r="T43" s="864"/>
      <c r="U43" s="864"/>
      <c r="V43" s="864"/>
      <c r="W43" s="864">
        <v>22</v>
      </c>
      <c r="X43" s="864"/>
      <c r="Y43" s="864"/>
      <c r="Z43" s="864"/>
      <c r="AA43" s="864"/>
      <c r="AB43" s="864"/>
      <c r="AC43" s="864"/>
      <c r="AD43" s="864"/>
      <c r="AE43" s="864"/>
      <c r="AF43" s="864"/>
      <c r="AG43" s="864">
        <v>22</v>
      </c>
      <c r="AH43" s="864"/>
      <c r="AI43" s="864"/>
      <c r="AJ43" s="864"/>
      <c r="AK43" s="864"/>
      <c r="AL43" s="864"/>
      <c r="AM43" s="864"/>
      <c r="AN43" s="864"/>
      <c r="AO43" s="864"/>
      <c r="AP43" s="864"/>
      <c r="AQ43" s="864">
        <v>20</v>
      </c>
      <c r="AR43" s="864"/>
      <c r="AS43" s="864"/>
      <c r="AT43" s="864"/>
      <c r="AU43" s="864"/>
      <c r="AV43" s="864"/>
      <c r="AW43" s="864"/>
      <c r="AX43" s="864"/>
      <c r="AY43" s="864"/>
      <c r="AZ43" s="864"/>
      <c r="BA43" s="864"/>
      <c r="BB43" s="864">
        <v>22</v>
      </c>
      <c r="BC43" s="864"/>
      <c r="BD43" s="864"/>
      <c r="BE43" s="864"/>
      <c r="BF43" s="864"/>
      <c r="BG43" s="864"/>
      <c r="BH43" s="864"/>
      <c r="BI43" s="864"/>
      <c r="BJ43" s="864"/>
      <c r="BK43" s="864"/>
    </row>
    <row r="44" spans="2:63" ht="8.1" customHeight="1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</row>
    <row r="45" spans="2:63">
      <c r="B45" s="579" t="s">
        <v>1</v>
      </c>
      <c r="C45" s="579"/>
      <c r="D45" s="579"/>
      <c r="E45" s="258" t="s">
        <v>236</v>
      </c>
      <c r="F45" s="202" t="s">
        <v>449</v>
      </c>
    </row>
    <row r="47" spans="2:63">
      <c r="B47" s="601" t="s">
        <v>462</v>
      </c>
      <c r="C47" s="601"/>
      <c r="D47" s="601"/>
      <c r="E47" s="601"/>
      <c r="F47" s="601"/>
      <c r="G47" s="601"/>
      <c r="H47" s="601"/>
      <c r="I47" s="601"/>
      <c r="J47" s="601"/>
      <c r="K47" s="601"/>
      <c r="L47" s="601"/>
      <c r="M47" s="601"/>
      <c r="N47" s="601"/>
      <c r="O47" s="601"/>
      <c r="P47" s="601"/>
      <c r="Q47" s="601"/>
      <c r="R47" s="601"/>
      <c r="S47" s="601"/>
      <c r="T47" s="601"/>
      <c r="U47" s="601"/>
      <c r="V47" s="601"/>
      <c r="W47" s="601"/>
      <c r="X47" s="601"/>
      <c r="Y47" s="601"/>
      <c r="Z47" s="601"/>
      <c r="AA47" s="601"/>
      <c r="AB47" s="601"/>
      <c r="AC47" s="601"/>
      <c r="AD47" s="601"/>
      <c r="AE47" s="601"/>
      <c r="AF47" s="601"/>
      <c r="AG47" s="601"/>
      <c r="AH47" s="601"/>
      <c r="AI47" s="601"/>
      <c r="AJ47" s="601"/>
      <c r="AK47" s="601"/>
      <c r="AL47" s="601"/>
      <c r="AM47" s="601"/>
      <c r="AN47" s="601"/>
      <c r="AO47" s="601"/>
      <c r="AP47" s="601"/>
      <c r="AQ47" s="601"/>
      <c r="AR47" s="601"/>
      <c r="AS47" s="601"/>
      <c r="AT47" s="601"/>
      <c r="AU47" s="601"/>
      <c r="AV47" s="601"/>
      <c r="AW47" s="601"/>
      <c r="AX47" s="601"/>
      <c r="AY47" s="601"/>
      <c r="AZ47" s="601"/>
      <c r="BA47" s="601"/>
      <c r="BB47" s="601"/>
      <c r="BC47" s="601"/>
      <c r="BD47" s="601"/>
      <c r="BE47" s="601"/>
      <c r="BF47" s="601"/>
      <c r="BG47" s="601"/>
      <c r="BH47" s="601"/>
      <c r="BI47" s="601"/>
      <c r="BJ47" s="601"/>
      <c r="BK47" s="601"/>
    </row>
    <row r="48" spans="2:63" ht="12" customHeight="1">
      <c r="BK48" s="201" t="s">
        <v>452</v>
      </c>
    </row>
    <row r="49" spans="2:66" ht="26.25" customHeight="1">
      <c r="B49" s="870" t="s">
        <v>461</v>
      </c>
      <c r="C49" s="870"/>
      <c r="D49" s="870"/>
      <c r="E49" s="870"/>
      <c r="F49" s="870"/>
      <c r="G49" s="870"/>
      <c r="H49" s="870"/>
      <c r="I49" s="870"/>
      <c r="J49" s="870"/>
      <c r="K49" s="870"/>
      <c r="L49" s="871"/>
      <c r="M49" s="858" t="s">
        <v>460</v>
      </c>
      <c r="N49" s="859"/>
      <c r="O49" s="859"/>
      <c r="P49" s="859"/>
      <c r="Q49" s="859"/>
      <c r="R49" s="859"/>
      <c r="S49" s="860"/>
      <c r="T49" s="867" t="s">
        <v>459</v>
      </c>
      <c r="U49" s="868"/>
      <c r="V49" s="868"/>
      <c r="W49" s="868"/>
      <c r="X49" s="868"/>
      <c r="Y49" s="868"/>
      <c r="Z49" s="868"/>
      <c r="AA49" s="869"/>
      <c r="AB49" s="873" t="s">
        <v>458</v>
      </c>
      <c r="AC49" s="874"/>
      <c r="AD49" s="874"/>
      <c r="AE49" s="874"/>
      <c r="AF49" s="874"/>
      <c r="AG49" s="874"/>
      <c r="AH49" s="875"/>
      <c r="AI49" s="867" t="s">
        <v>457</v>
      </c>
      <c r="AJ49" s="868"/>
      <c r="AK49" s="868"/>
      <c r="AL49" s="868"/>
      <c r="AM49" s="868"/>
      <c r="AN49" s="868"/>
      <c r="AO49" s="868"/>
      <c r="AP49" s="869"/>
      <c r="AQ49" s="858" t="s">
        <v>456</v>
      </c>
      <c r="AR49" s="859"/>
      <c r="AS49" s="859"/>
      <c r="AT49" s="859"/>
      <c r="AU49" s="859"/>
      <c r="AV49" s="859"/>
      <c r="AW49" s="860"/>
      <c r="AX49" s="858" t="s">
        <v>455</v>
      </c>
      <c r="AY49" s="859"/>
      <c r="AZ49" s="859"/>
      <c r="BA49" s="859"/>
      <c r="BB49" s="859"/>
      <c r="BC49" s="859"/>
      <c r="BD49" s="860"/>
      <c r="BE49" s="858" t="s">
        <v>454</v>
      </c>
      <c r="BF49" s="859"/>
      <c r="BG49" s="859"/>
      <c r="BH49" s="859"/>
      <c r="BI49" s="859"/>
      <c r="BJ49" s="859"/>
      <c r="BK49" s="859"/>
      <c r="BN49" s="212"/>
    </row>
    <row r="50" spans="2:66" ht="8.1" customHeight="1"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273"/>
      <c r="BK50" s="273"/>
    </row>
    <row r="51" spans="2:66" s="354" customFormat="1">
      <c r="B51" s="872">
        <v>100</v>
      </c>
      <c r="C51" s="872"/>
      <c r="D51" s="872"/>
      <c r="E51" s="872"/>
      <c r="F51" s="872"/>
      <c r="G51" s="872"/>
      <c r="H51" s="872"/>
      <c r="I51" s="872"/>
      <c r="J51" s="872"/>
      <c r="K51" s="872"/>
      <c r="L51" s="872"/>
      <c r="M51" s="847">
        <v>7</v>
      </c>
      <c r="N51" s="847"/>
      <c r="O51" s="847"/>
      <c r="P51" s="847"/>
      <c r="Q51" s="847"/>
      <c r="R51" s="847"/>
      <c r="S51" s="847"/>
      <c r="T51" s="847">
        <v>10</v>
      </c>
      <c r="U51" s="847"/>
      <c r="V51" s="847"/>
      <c r="W51" s="847"/>
      <c r="X51" s="847"/>
      <c r="Y51" s="847"/>
      <c r="Z51" s="847"/>
      <c r="AA51" s="847"/>
      <c r="AB51" s="847">
        <v>18</v>
      </c>
      <c r="AC51" s="847"/>
      <c r="AD51" s="847"/>
      <c r="AE51" s="847"/>
      <c r="AF51" s="847"/>
      <c r="AG51" s="847"/>
      <c r="AH51" s="847"/>
      <c r="AI51" s="847">
        <v>16</v>
      </c>
      <c r="AJ51" s="847"/>
      <c r="AK51" s="847"/>
      <c r="AL51" s="847"/>
      <c r="AM51" s="847"/>
      <c r="AN51" s="847"/>
      <c r="AO51" s="847"/>
      <c r="AP51" s="847"/>
      <c r="AQ51" s="847">
        <v>19</v>
      </c>
      <c r="AR51" s="847"/>
      <c r="AS51" s="847"/>
      <c r="AT51" s="847"/>
      <c r="AU51" s="847"/>
      <c r="AV51" s="847"/>
      <c r="AW51" s="847"/>
      <c r="AX51" s="847">
        <v>17</v>
      </c>
      <c r="AY51" s="847"/>
      <c r="AZ51" s="847"/>
      <c r="BA51" s="847"/>
      <c r="BB51" s="847"/>
      <c r="BC51" s="847"/>
      <c r="BD51" s="847"/>
      <c r="BE51" s="847">
        <v>13</v>
      </c>
      <c r="BF51" s="847"/>
      <c r="BG51" s="847"/>
      <c r="BH51" s="847"/>
      <c r="BI51" s="847"/>
      <c r="BJ51" s="847"/>
      <c r="BK51" s="847"/>
    </row>
    <row r="52" spans="2:66" ht="8.1" customHeight="1"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</row>
    <row r="53" spans="2:66" ht="12" customHeight="1">
      <c r="B53" s="810" t="s">
        <v>1</v>
      </c>
      <c r="C53" s="810"/>
      <c r="D53" s="810"/>
      <c r="E53" s="258" t="s">
        <v>236</v>
      </c>
      <c r="F53" s="202" t="s">
        <v>449</v>
      </c>
    </row>
    <row r="55" spans="2:66" ht="12.95" customHeight="1">
      <c r="B55" s="601" t="s">
        <v>453</v>
      </c>
      <c r="C55" s="601"/>
      <c r="D55" s="601"/>
      <c r="E55" s="601"/>
      <c r="F55" s="601"/>
      <c r="G55" s="601"/>
      <c r="H55" s="601"/>
      <c r="I55" s="601"/>
      <c r="J55" s="601"/>
      <c r="K55" s="601"/>
      <c r="L55" s="601"/>
      <c r="M55" s="601"/>
      <c r="N55" s="601"/>
      <c r="O55" s="601"/>
      <c r="P55" s="601"/>
      <c r="Q55" s="601"/>
      <c r="R55" s="601"/>
      <c r="S55" s="601"/>
      <c r="T55" s="601"/>
      <c r="U55" s="601"/>
      <c r="V55" s="601"/>
      <c r="W55" s="601"/>
      <c r="X55" s="601"/>
      <c r="Y55" s="601"/>
      <c r="Z55" s="601"/>
      <c r="AA55" s="601"/>
      <c r="AB55" s="601"/>
      <c r="AC55" s="601"/>
      <c r="AD55" s="601"/>
      <c r="AE55" s="601"/>
      <c r="AF55" s="601"/>
      <c r="AG55" s="601"/>
      <c r="AH55" s="601"/>
      <c r="AI55" s="601"/>
      <c r="AJ55" s="601"/>
      <c r="AK55" s="601"/>
      <c r="AL55" s="601"/>
      <c r="AM55" s="601"/>
      <c r="AN55" s="601"/>
      <c r="AO55" s="601"/>
      <c r="AP55" s="601"/>
      <c r="AQ55" s="601"/>
      <c r="AR55" s="601"/>
      <c r="AS55" s="601"/>
      <c r="AT55" s="601"/>
      <c r="AU55" s="601"/>
      <c r="AV55" s="601"/>
      <c r="AW55" s="601"/>
      <c r="AX55" s="601"/>
      <c r="AY55" s="601"/>
      <c r="AZ55" s="601"/>
      <c r="BA55" s="601"/>
      <c r="BB55" s="601"/>
      <c r="BC55" s="601"/>
      <c r="BD55" s="601"/>
      <c r="BE55" s="601"/>
      <c r="BF55" s="601"/>
      <c r="BG55" s="601"/>
      <c r="BH55" s="601"/>
      <c r="BI55" s="601"/>
      <c r="BJ55" s="601"/>
      <c r="BK55" s="601"/>
    </row>
    <row r="56" spans="2:66" ht="12" customHeight="1">
      <c r="BK56" s="201" t="s">
        <v>452</v>
      </c>
    </row>
    <row r="57" spans="2:66" ht="26.25" customHeight="1">
      <c r="B57" s="587" t="s">
        <v>451</v>
      </c>
      <c r="C57" s="588"/>
      <c r="D57" s="588"/>
      <c r="E57" s="588"/>
      <c r="F57" s="588"/>
      <c r="G57" s="588"/>
      <c r="H57" s="588"/>
      <c r="I57" s="588"/>
      <c r="J57" s="588"/>
      <c r="K57" s="588"/>
      <c r="L57" s="588"/>
      <c r="M57" s="588"/>
      <c r="N57" s="588"/>
      <c r="O57" s="588"/>
      <c r="P57" s="588"/>
      <c r="Q57" s="588"/>
      <c r="R57" s="588"/>
      <c r="S57" s="588"/>
      <c r="T57" s="588"/>
      <c r="U57" s="588"/>
      <c r="V57" s="588"/>
      <c r="W57" s="588"/>
      <c r="X57" s="588"/>
      <c r="Y57" s="588"/>
      <c r="Z57" s="588"/>
      <c r="AA57" s="588"/>
      <c r="AB57" s="588"/>
      <c r="AC57" s="588"/>
      <c r="AD57" s="588"/>
      <c r="AE57" s="588"/>
      <c r="AF57" s="588"/>
      <c r="AG57" s="588" t="s">
        <v>450</v>
      </c>
      <c r="AH57" s="588"/>
      <c r="AI57" s="588"/>
      <c r="AJ57" s="588"/>
      <c r="AK57" s="588"/>
      <c r="AL57" s="588"/>
      <c r="AM57" s="588"/>
      <c r="AN57" s="588"/>
      <c r="AO57" s="588"/>
      <c r="AP57" s="588"/>
      <c r="AQ57" s="588"/>
      <c r="AR57" s="588"/>
      <c r="AS57" s="588"/>
      <c r="AT57" s="588"/>
      <c r="AU57" s="588"/>
      <c r="AV57" s="588"/>
      <c r="AW57" s="588"/>
      <c r="AX57" s="588"/>
      <c r="AY57" s="588"/>
      <c r="AZ57" s="588"/>
      <c r="BA57" s="588"/>
      <c r="BB57" s="588"/>
      <c r="BC57" s="588"/>
      <c r="BD57" s="588"/>
      <c r="BE57" s="588"/>
      <c r="BF57" s="588"/>
      <c r="BG57" s="588"/>
      <c r="BH57" s="588"/>
      <c r="BI57" s="588"/>
      <c r="BJ57" s="588"/>
      <c r="BK57" s="779"/>
    </row>
    <row r="58" spans="2:66" ht="8.1" customHeight="1"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4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256"/>
      <c r="BC58" s="256"/>
      <c r="BD58" s="256"/>
      <c r="BE58" s="256"/>
      <c r="BF58" s="256"/>
      <c r="BG58" s="256"/>
      <c r="BH58" s="256"/>
      <c r="BI58" s="256"/>
      <c r="BJ58" s="256"/>
      <c r="BK58" s="256"/>
    </row>
    <row r="59" spans="2:66">
      <c r="B59" s="865">
        <v>27</v>
      </c>
      <c r="C59" s="865"/>
      <c r="D59" s="865"/>
      <c r="E59" s="865"/>
      <c r="F59" s="865"/>
      <c r="G59" s="865"/>
      <c r="H59" s="865"/>
      <c r="I59" s="865"/>
      <c r="J59" s="865"/>
      <c r="K59" s="865"/>
      <c r="L59" s="865"/>
      <c r="M59" s="865"/>
      <c r="N59" s="865"/>
      <c r="O59" s="865"/>
      <c r="P59" s="865"/>
      <c r="Q59" s="865"/>
      <c r="R59" s="865"/>
      <c r="S59" s="865"/>
      <c r="T59" s="865"/>
      <c r="U59" s="865"/>
      <c r="V59" s="865"/>
      <c r="W59" s="865"/>
      <c r="X59" s="865"/>
      <c r="Y59" s="865"/>
      <c r="Z59" s="865"/>
      <c r="AA59" s="865"/>
      <c r="AB59" s="865"/>
      <c r="AC59" s="865"/>
      <c r="AD59" s="865"/>
      <c r="AE59" s="865"/>
      <c r="AF59" s="865"/>
      <c r="AG59" s="866">
        <v>52</v>
      </c>
      <c r="AH59" s="866"/>
      <c r="AI59" s="866"/>
      <c r="AJ59" s="866"/>
      <c r="AK59" s="866"/>
      <c r="AL59" s="866"/>
      <c r="AM59" s="866"/>
      <c r="AN59" s="866"/>
      <c r="AO59" s="866"/>
      <c r="AP59" s="866"/>
      <c r="AQ59" s="866"/>
      <c r="AR59" s="866"/>
      <c r="AS59" s="866"/>
      <c r="AT59" s="866"/>
      <c r="AU59" s="866"/>
      <c r="AV59" s="866"/>
      <c r="AW59" s="866"/>
      <c r="AX59" s="866"/>
      <c r="AY59" s="866"/>
      <c r="AZ59" s="866"/>
      <c r="BA59" s="866"/>
      <c r="BB59" s="866"/>
      <c r="BC59" s="866"/>
      <c r="BD59" s="866"/>
      <c r="BE59" s="866"/>
      <c r="BF59" s="866"/>
      <c r="BG59" s="866"/>
      <c r="BH59" s="866"/>
      <c r="BI59" s="866"/>
      <c r="BJ59" s="866"/>
      <c r="BK59" s="866"/>
    </row>
    <row r="60" spans="2:66" ht="8.1" customHeight="1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  <c r="BI60" s="211"/>
      <c r="BJ60" s="211"/>
      <c r="BK60" s="211"/>
    </row>
    <row r="61" spans="2:66" ht="12" customHeight="1">
      <c r="B61" s="237"/>
      <c r="C61" s="561" t="s">
        <v>19</v>
      </c>
      <c r="D61" s="561"/>
      <c r="E61" s="256" t="s">
        <v>50</v>
      </c>
      <c r="F61" s="205" t="s">
        <v>638</v>
      </c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</row>
    <row r="62" spans="2:66" ht="12" customHeight="1">
      <c r="B62" s="579" t="s">
        <v>1</v>
      </c>
      <c r="C62" s="579"/>
      <c r="D62" s="579"/>
      <c r="E62" s="258" t="s">
        <v>50</v>
      </c>
      <c r="F62" s="202" t="s">
        <v>449</v>
      </c>
    </row>
  </sheetData>
  <mergeCells count="138">
    <mergeCell ref="B12:K12"/>
    <mergeCell ref="B49:L49"/>
    <mergeCell ref="B51:L51"/>
    <mergeCell ref="M49:S49"/>
    <mergeCell ref="M51:S51"/>
    <mergeCell ref="T49:AA49"/>
    <mergeCell ref="T51:AA51"/>
    <mergeCell ref="AB49:AH49"/>
    <mergeCell ref="AB51:AH51"/>
    <mergeCell ref="X34:Z34"/>
    <mergeCell ref="T19:Y19"/>
    <mergeCell ref="C32:P32"/>
    <mergeCell ref="R32:T32"/>
    <mergeCell ref="B36:D36"/>
    <mergeCell ref="AA31:AC31"/>
    <mergeCell ref="AD31:AF31"/>
    <mergeCell ref="AD34:AF34"/>
    <mergeCell ref="B25:BK25"/>
    <mergeCell ref="B27:Q27"/>
    <mergeCell ref="R27:AF27"/>
    <mergeCell ref="AG27:AV27"/>
    <mergeCell ref="AW27:BK27"/>
    <mergeCell ref="AA34:AC34"/>
    <mergeCell ref="X31:Z31"/>
    <mergeCell ref="AI51:AP51"/>
    <mergeCell ref="AQ41:BA41"/>
    <mergeCell ref="BB41:BK41"/>
    <mergeCell ref="M43:V43"/>
    <mergeCell ref="W43:AF43"/>
    <mergeCell ref="AG43:AP43"/>
    <mergeCell ref="AQ43:BA43"/>
    <mergeCell ref="BB43:BK43"/>
    <mergeCell ref="B62:D62"/>
    <mergeCell ref="B55:BK55"/>
    <mergeCell ref="B57:AF57"/>
    <mergeCell ref="AG57:BK57"/>
    <mergeCell ref="B59:AF59"/>
    <mergeCell ref="AG59:BK59"/>
    <mergeCell ref="C61:D61"/>
    <mergeCell ref="BE49:BK49"/>
    <mergeCell ref="AX49:BD49"/>
    <mergeCell ref="B45:D45"/>
    <mergeCell ref="B47:BK47"/>
    <mergeCell ref="B53:D53"/>
    <mergeCell ref="AX51:BD51"/>
    <mergeCell ref="BE51:BK51"/>
    <mergeCell ref="AI49:AP49"/>
    <mergeCell ref="AQ49:AW49"/>
    <mergeCell ref="AQ51:AW51"/>
    <mergeCell ref="B41:L41"/>
    <mergeCell ref="B43:L43"/>
    <mergeCell ref="M41:V41"/>
    <mergeCell ref="W41:AF41"/>
    <mergeCell ref="AG29:AV29"/>
    <mergeCell ref="AG31:AV31"/>
    <mergeCell ref="C31:P31"/>
    <mergeCell ref="R31:T31"/>
    <mergeCell ref="U31:W31"/>
    <mergeCell ref="B38:BK38"/>
    <mergeCell ref="B39:BK39"/>
    <mergeCell ref="AD33:AF33"/>
    <mergeCell ref="AG33:AV33"/>
    <mergeCell ref="C33:P33"/>
    <mergeCell ref="R33:T33"/>
    <mergeCell ref="U33:W33"/>
    <mergeCell ref="X33:Z33"/>
    <mergeCell ref="AA33:AC33"/>
    <mergeCell ref="AW33:BK33"/>
    <mergeCell ref="AG41:AP41"/>
    <mergeCell ref="C34:P34"/>
    <mergeCell ref="R34:T34"/>
    <mergeCell ref="U34:W34"/>
    <mergeCell ref="AG34:AV34"/>
    <mergeCell ref="AW34:BK34"/>
    <mergeCell ref="AW31:BK31"/>
    <mergeCell ref="BA13:BK13"/>
    <mergeCell ref="L9:U10"/>
    <mergeCell ref="V9:BK9"/>
    <mergeCell ref="V10:AE10"/>
    <mergeCell ref="AF10:AO10"/>
    <mergeCell ref="AX20:BB20"/>
    <mergeCell ref="AR20:AW20"/>
    <mergeCell ref="Z19:AE19"/>
    <mergeCell ref="Z20:AE20"/>
    <mergeCell ref="AF19:AK19"/>
    <mergeCell ref="AF20:AK20"/>
    <mergeCell ref="AL19:AQ19"/>
    <mergeCell ref="AL20:AQ20"/>
    <mergeCell ref="N19:S19"/>
    <mergeCell ref="AW32:BK32"/>
    <mergeCell ref="C22:D22"/>
    <mergeCell ref="AP10:AZ10"/>
    <mergeCell ref="BA10:BK10"/>
    <mergeCell ref="C29:P29"/>
    <mergeCell ref="R29:AF29"/>
    <mergeCell ref="U32:W32"/>
    <mergeCell ref="X32:Z32"/>
    <mergeCell ref="AA32:AC32"/>
    <mergeCell ref="AD32:AF32"/>
    <mergeCell ref="AG32:AV32"/>
    <mergeCell ref="B23:D23"/>
    <mergeCell ref="L13:U13"/>
    <mergeCell ref="BH19:BL19"/>
    <mergeCell ref="B15:G17"/>
    <mergeCell ref="AL15:AQ17"/>
    <mergeCell ref="AR15:AW17"/>
    <mergeCell ref="AX15:BB17"/>
    <mergeCell ref="AR19:AW19"/>
    <mergeCell ref="AX19:BB19"/>
    <mergeCell ref="BC19:BG19"/>
    <mergeCell ref="V13:AE13"/>
    <mergeCell ref="AF13:AO13"/>
    <mergeCell ref="AP13:AZ13"/>
    <mergeCell ref="AW29:BK29"/>
    <mergeCell ref="A1:N2"/>
    <mergeCell ref="BC15:BG17"/>
    <mergeCell ref="BH15:BL17"/>
    <mergeCell ref="B19:G19"/>
    <mergeCell ref="H19:M19"/>
    <mergeCell ref="BC20:BG20"/>
    <mergeCell ref="BH20:BL20"/>
    <mergeCell ref="H15:M17"/>
    <mergeCell ref="N15:S17"/>
    <mergeCell ref="T15:Y17"/>
    <mergeCell ref="Z15:AE17"/>
    <mergeCell ref="AF15:AK17"/>
    <mergeCell ref="L12:U12"/>
    <mergeCell ref="B20:G20"/>
    <mergeCell ref="H20:M20"/>
    <mergeCell ref="N20:S20"/>
    <mergeCell ref="T20:Y20"/>
    <mergeCell ref="V12:AE12"/>
    <mergeCell ref="AF12:AO12"/>
    <mergeCell ref="AP12:AZ12"/>
    <mergeCell ref="BA12:BK12"/>
    <mergeCell ref="B6:BK6"/>
    <mergeCell ref="B7:BK7"/>
    <mergeCell ref="B9:K10"/>
  </mergeCells>
  <phoneticPr fontId="24"/>
  <printOptions horizontalCentered="1"/>
  <pageMargins left="0.39370078740157483" right="0.47244094488188981" top="0.31496062992125984" bottom="0.39370078740157483" header="0" footer="0"/>
  <pageSetup paperSize="9" scale="93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3"/>
  <sheetViews>
    <sheetView view="pageBreakPreview" zoomScaleNormal="100" zoomScaleSheetLayoutView="100" workbookViewId="0"/>
  </sheetViews>
  <sheetFormatPr defaultRowHeight="13.5"/>
  <cols>
    <col min="1" max="63" width="1.625" style="185" customWidth="1"/>
    <col min="64" max="16384" width="9" style="185"/>
  </cols>
  <sheetData>
    <row r="1" spans="1:63" ht="11.1" customHeight="1">
      <c r="A1" s="260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AZ1" s="584">
        <f>'160'!A1+1</f>
        <v>161</v>
      </c>
      <c r="BA1" s="585"/>
      <c r="BB1" s="585"/>
      <c r="BC1" s="585"/>
      <c r="BD1" s="585"/>
      <c r="BE1" s="585"/>
      <c r="BF1" s="585"/>
      <c r="BG1" s="585"/>
      <c r="BH1" s="585"/>
      <c r="BI1" s="585"/>
      <c r="BJ1" s="585"/>
      <c r="BK1" s="585"/>
    </row>
    <row r="2" spans="1:63" ht="11.1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AZ2" s="585"/>
      <c r="BA2" s="585"/>
      <c r="BB2" s="585"/>
      <c r="BC2" s="585"/>
      <c r="BD2" s="585"/>
      <c r="BE2" s="585"/>
      <c r="BF2" s="585"/>
      <c r="BG2" s="585"/>
      <c r="BH2" s="585"/>
      <c r="BI2" s="585"/>
      <c r="BJ2" s="585"/>
      <c r="BK2" s="585"/>
    </row>
    <row r="3" spans="1:63"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</row>
    <row r="4" spans="1:63"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</row>
    <row r="5" spans="1:63" ht="18" customHeight="1"/>
    <row r="6" spans="1:63" ht="12.95" customHeight="1">
      <c r="B6" s="601" t="s">
        <v>546</v>
      </c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1"/>
      <c r="AA6" s="601"/>
      <c r="AB6" s="601"/>
      <c r="AC6" s="601"/>
      <c r="AD6" s="601"/>
      <c r="AE6" s="601"/>
      <c r="AF6" s="601"/>
      <c r="AG6" s="601"/>
      <c r="AH6" s="601"/>
      <c r="AI6" s="601"/>
      <c r="AJ6" s="601"/>
      <c r="AK6" s="601"/>
      <c r="AL6" s="601"/>
      <c r="AM6" s="601"/>
      <c r="AN6" s="601"/>
      <c r="AO6" s="601"/>
      <c r="AP6" s="601"/>
      <c r="AQ6" s="601"/>
      <c r="AR6" s="601"/>
      <c r="AS6" s="601"/>
      <c r="AT6" s="601"/>
      <c r="AU6" s="601"/>
      <c r="AV6" s="601"/>
      <c r="AW6" s="601"/>
      <c r="AX6" s="601"/>
      <c r="AY6" s="601"/>
      <c r="AZ6" s="601"/>
      <c r="BA6" s="601"/>
      <c r="BB6" s="601"/>
      <c r="BC6" s="601"/>
      <c r="BD6" s="601"/>
      <c r="BE6" s="601"/>
      <c r="BF6" s="601"/>
      <c r="BG6" s="601"/>
      <c r="BH6" s="601"/>
      <c r="BI6" s="601"/>
      <c r="BJ6" s="601"/>
    </row>
    <row r="7" spans="1:63" ht="12" customHeight="1">
      <c r="BJ7" s="201" t="s">
        <v>452</v>
      </c>
    </row>
    <row r="8" spans="1:63" s="212" customFormat="1" ht="26.25" customHeight="1">
      <c r="B8" s="876" t="s">
        <v>545</v>
      </c>
      <c r="C8" s="877"/>
      <c r="D8" s="877"/>
      <c r="E8" s="877"/>
      <c r="F8" s="877"/>
      <c r="G8" s="877"/>
      <c r="H8" s="877"/>
      <c r="I8" s="877"/>
      <c r="J8" s="877"/>
      <c r="K8" s="877"/>
      <c r="L8" s="877"/>
      <c r="M8" s="877"/>
      <c r="N8" s="877"/>
      <c r="O8" s="877"/>
      <c r="P8" s="877"/>
      <c r="Q8" s="877"/>
      <c r="R8" s="877"/>
      <c r="S8" s="877"/>
      <c r="T8" s="877"/>
      <c r="U8" s="877"/>
      <c r="V8" s="877"/>
      <c r="W8" s="877" t="s">
        <v>28</v>
      </c>
      <c r="X8" s="877"/>
      <c r="Y8" s="877"/>
      <c r="Z8" s="877"/>
      <c r="AA8" s="877"/>
      <c r="AB8" s="877"/>
      <c r="AC8" s="877"/>
      <c r="AD8" s="877"/>
      <c r="AE8" s="877" t="s">
        <v>544</v>
      </c>
      <c r="AF8" s="877"/>
      <c r="AG8" s="877"/>
      <c r="AH8" s="877"/>
      <c r="AI8" s="877"/>
      <c r="AJ8" s="877"/>
      <c r="AK8" s="877"/>
      <c r="AL8" s="877"/>
      <c r="AM8" s="877" t="s">
        <v>543</v>
      </c>
      <c r="AN8" s="877"/>
      <c r="AO8" s="877"/>
      <c r="AP8" s="877"/>
      <c r="AQ8" s="877"/>
      <c r="AR8" s="877"/>
      <c r="AS8" s="877"/>
      <c r="AT8" s="877"/>
      <c r="AU8" s="877" t="s">
        <v>542</v>
      </c>
      <c r="AV8" s="877"/>
      <c r="AW8" s="877"/>
      <c r="AX8" s="877"/>
      <c r="AY8" s="877"/>
      <c r="AZ8" s="877"/>
      <c r="BA8" s="877"/>
      <c r="BB8" s="877"/>
      <c r="BC8" s="877" t="s">
        <v>541</v>
      </c>
      <c r="BD8" s="877"/>
      <c r="BE8" s="877"/>
      <c r="BF8" s="877"/>
      <c r="BG8" s="877"/>
      <c r="BH8" s="877"/>
      <c r="BI8" s="877"/>
      <c r="BJ8" s="883"/>
    </row>
    <row r="9" spans="1:63" ht="6.95" customHeight="1">
      <c r="R9" s="212"/>
      <c r="S9" s="212"/>
      <c r="T9" s="263"/>
      <c r="U9" s="212"/>
      <c r="V9" s="200"/>
    </row>
    <row r="10" spans="1:63" ht="13.5" customHeight="1">
      <c r="C10" s="884" t="s">
        <v>483</v>
      </c>
      <c r="D10" s="884"/>
      <c r="E10" s="884"/>
      <c r="F10" s="884"/>
      <c r="G10" s="884"/>
      <c r="H10" s="884"/>
      <c r="I10" s="884"/>
      <c r="J10" s="884"/>
      <c r="K10" s="884"/>
      <c r="L10" s="884"/>
      <c r="M10" s="884"/>
      <c r="N10" s="884"/>
      <c r="O10" s="884"/>
      <c r="P10" s="884"/>
      <c r="Q10" s="884"/>
      <c r="R10" s="884"/>
      <c r="S10" s="884"/>
      <c r="T10" s="884"/>
      <c r="U10" s="884"/>
      <c r="V10" s="264"/>
      <c r="W10" s="788">
        <v>177</v>
      </c>
      <c r="X10" s="788"/>
      <c r="Y10" s="788"/>
      <c r="Z10" s="788"/>
      <c r="AA10" s="788"/>
      <c r="AB10" s="788"/>
      <c r="AC10" s="788"/>
      <c r="AD10" s="788"/>
      <c r="AE10" s="788">
        <v>66</v>
      </c>
      <c r="AF10" s="788"/>
      <c r="AG10" s="788"/>
      <c r="AH10" s="788"/>
      <c r="AI10" s="788"/>
      <c r="AJ10" s="788"/>
      <c r="AK10" s="788"/>
      <c r="AL10" s="788"/>
      <c r="AM10" s="788">
        <f>SUM(AM12:AT28)</f>
        <v>39</v>
      </c>
      <c r="AN10" s="788"/>
      <c r="AO10" s="788"/>
      <c r="AP10" s="788"/>
      <c r="AQ10" s="788"/>
      <c r="AR10" s="788"/>
      <c r="AS10" s="788"/>
      <c r="AT10" s="788"/>
      <c r="AU10" s="788">
        <v>30</v>
      </c>
      <c r="AV10" s="788"/>
      <c r="AW10" s="788"/>
      <c r="AX10" s="788"/>
      <c r="AY10" s="788"/>
      <c r="AZ10" s="788"/>
      <c r="BA10" s="788"/>
      <c r="BB10" s="788"/>
      <c r="BC10" s="788">
        <v>42</v>
      </c>
      <c r="BD10" s="788"/>
      <c r="BE10" s="788"/>
      <c r="BF10" s="788"/>
      <c r="BG10" s="788"/>
      <c r="BH10" s="788"/>
      <c r="BI10" s="788"/>
      <c r="BJ10" s="788"/>
    </row>
    <row r="11" spans="1:63" ht="6.95" customHeight="1">
      <c r="T11" s="263"/>
      <c r="U11" s="212"/>
      <c r="V11" s="193"/>
    </row>
    <row r="12" spans="1:63" ht="13.5" customHeight="1">
      <c r="D12" s="878" t="s">
        <v>540</v>
      </c>
      <c r="E12" s="878"/>
      <c r="F12" s="878"/>
      <c r="G12" s="878"/>
      <c r="H12" s="878"/>
      <c r="I12" s="878"/>
      <c r="J12" s="878"/>
      <c r="K12" s="878"/>
      <c r="L12" s="878"/>
      <c r="M12" s="878"/>
      <c r="N12" s="878"/>
      <c r="O12" s="878"/>
      <c r="P12" s="878"/>
      <c r="Q12" s="878"/>
      <c r="R12" s="878"/>
      <c r="S12" s="878"/>
      <c r="T12" s="878"/>
      <c r="U12" s="878"/>
      <c r="V12" s="265"/>
      <c r="W12" s="781">
        <v>74</v>
      </c>
      <c r="X12" s="781"/>
      <c r="Y12" s="781"/>
      <c r="Z12" s="781"/>
      <c r="AA12" s="781"/>
      <c r="AB12" s="781"/>
      <c r="AC12" s="781"/>
      <c r="AD12" s="781"/>
      <c r="AE12" s="781">
        <v>38</v>
      </c>
      <c r="AF12" s="781"/>
      <c r="AG12" s="781"/>
      <c r="AH12" s="781"/>
      <c r="AI12" s="781"/>
      <c r="AJ12" s="781"/>
      <c r="AK12" s="781"/>
      <c r="AL12" s="781"/>
      <c r="AM12" s="781">
        <v>15</v>
      </c>
      <c r="AN12" s="781"/>
      <c r="AO12" s="781"/>
      <c r="AP12" s="781"/>
      <c r="AQ12" s="781"/>
      <c r="AR12" s="781"/>
      <c r="AS12" s="781"/>
      <c r="AT12" s="781"/>
      <c r="AU12" s="781">
        <v>5</v>
      </c>
      <c r="AV12" s="781"/>
      <c r="AW12" s="781"/>
      <c r="AX12" s="781"/>
      <c r="AY12" s="781"/>
      <c r="AZ12" s="781"/>
      <c r="BA12" s="781"/>
      <c r="BB12" s="781"/>
      <c r="BC12" s="781">
        <v>16</v>
      </c>
      <c r="BD12" s="781"/>
      <c r="BE12" s="781"/>
      <c r="BF12" s="781"/>
      <c r="BG12" s="781"/>
      <c r="BH12" s="781"/>
      <c r="BI12" s="781"/>
      <c r="BJ12" s="781"/>
    </row>
    <row r="13" spans="1:63" ht="13.5" customHeight="1">
      <c r="D13" s="878" t="s">
        <v>539</v>
      </c>
      <c r="E13" s="878"/>
      <c r="F13" s="878"/>
      <c r="G13" s="878"/>
      <c r="H13" s="878"/>
      <c r="I13" s="878"/>
      <c r="J13" s="878"/>
      <c r="K13" s="878"/>
      <c r="L13" s="878"/>
      <c r="M13" s="878"/>
      <c r="N13" s="878"/>
      <c r="O13" s="878"/>
      <c r="P13" s="878"/>
      <c r="Q13" s="878"/>
      <c r="R13" s="878"/>
      <c r="S13" s="878"/>
      <c r="T13" s="878"/>
      <c r="U13" s="878"/>
      <c r="V13" s="265"/>
      <c r="W13" s="781">
        <v>1</v>
      </c>
      <c r="X13" s="781"/>
      <c r="Y13" s="781"/>
      <c r="Z13" s="781"/>
      <c r="AA13" s="781"/>
      <c r="AB13" s="781"/>
      <c r="AC13" s="781"/>
      <c r="AD13" s="781"/>
      <c r="AE13" s="781">
        <v>1</v>
      </c>
      <c r="AF13" s="781"/>
      <c r="AG13" s="781"/>
      <c r="AH13" s="781"/>
      <c r="AI13" s="781"/>
      <c r="AJ13" s="781"/>
      <c r="AK13" s="781"/>
      <c r="AL13" s="781"/>
      <c r="AM13" s="781">
        <v>0</v>
      </c>
      <c r="AN13" s="781"/>
      <c r="AO13" s="781"/>
      <c r="AP13" s="781"/>
      <c r="AQ13" s="781"/>
      <c r="AR13" s="781"/>
      <c r="AS13" s="781"/>
      <c r="AT13" s="781"/>
      <c r="AU13" s="781">
        <v>0</v>
      </c>
      <c r="AV13" s="781"/>
      <c r="AW13" s="781"/>
      <c r="AX13" s="781"/>
      <c r="AY13" s="781"/>
      <c r="AZ13" s="781"/>
      <c r="BA13" s="781"/>
      <c r="BB13" s="781"/>
      <c r="BC13" s="781">
        <v>0</v>
      </c>
      <c r="BD13" s="781"/>
      <c r="BE13" s="781"/>
      <c r="BF13" s="781"/>
      <c r="BG13" s="781"/>
      <c r="BH13" s="781"/>
      <c r="BI13" s="781"/>
      <c r="BJ13" s="781"/>
    </row>
    <row r="14" spans="1:63" ht="13.5" customHeight="1">
      <c r="D14" s="878" t="s">
        <v>538</v>
      </c>
      <c r="E14" s="878"/>
      <c r="F14" s="878"/>
      <c r="G14" s="878"/>
      <c r="H14" s="878"/>
      <c r="I14" s="878"/>
      <c r="J14" s="878"/>
      <c r="K14" s="878"/>
      <c r="L14" s="878"/>
      <c r="M14" s="878"/>
      <c r="N14" s="878"/>
      <c r="O14" s="878"/>
      <c r="P14" s="878"/>
      <c r="Q14" s="878"/>
      <c r="R14" s="878"/>
      <c r="S14" s="878"/>
      <c r="T14" s="878"/>
      <c r="U14" s="878"/>
      <c r="V14" s="265"/>
      <c r="W14" s="781">
        <v>12</v>
      </c>
      <c r="X14" s="781"/>
      <c r="Y14" s="781"/>
      <c r="Z14" s="781"/>
      <c r="AA14" s="781"/>
      <c r="AB14" s="781"/>
      <c r="AC14" s="781"/>
      <c r="AD14" s="781"/>
      <c r="AE14" s="781">
        <v>10</v>
      </c>
      <c r="AF14" s="781"/>
      <c r="AG14" s="781"/>
      <c r="AH14" s="781"/>
      <c r="AI14" s="781"/>
      <c r="AJ14" s="781"/>
      <c r="AK14" s="781"/>
      <c r="AL14" s="781"/>
      <c r="AM14" s="781">
        <v>0</v>
      </c>
      <c r="AN14" s="781"/>
      <c r="AO14" s="781"/>
      <c r="AP14" s="781"/>
      <c r="AQ14" s="781"/>
      <c r="AR14" s="781"/>
      <c r="AS14" s="781"/>
      <c r="AT14" s="781"/>
      <c r="AU14" s="781">
        <v>2</v>
      </c>
      <c r="AV14" s="781"/>
      <c r="AW14" s="781"/>
      <c r="AX14" s="781"/>
      <c r="AY14" s="781"/>
      <c r="AZ14" s="781"/>
      <c r="BA14" s="781"/>
      <c r="BB14" s="781"/>
      <c r="BC14" s="781">
        <v>0</v>
      </c>
      <c r="BD14" s="781"/>
      <c r="BE14" s="781"/>
      <c r="BF14" s="781"/>
      <c r="BG14" s="781"/>
      <c r="BH14" s="781"/>
      <c r="BI14" s="781"/>
      <c r="BJ14" s="781"/>
    </row>
    <row r="15" spans="1:63" ht="13.5" customHeight="1">
      <c r="D15" s="878" t="s">
        <v>537</v>
      </c>
      <c r="E15" s="878"/>
      <c r="F15" s="878"/>
      <c r="G15" s="878"/>
      <c r="H15" s="878"/>
      <c r="I15" s="878"/>
      <c r="J15" s="878"/>
      <c r="K15" s="878"/>
      <c r="L15" s="878"/>
      <c r="M15" s="878"/>
      <c r="N15" s="878"/>
      <c r="O15" s="878"/>
      <c r="P15" s="878"/>
      <c r="Q15" s="878"/>
      <c r="R15" s="878"/>
      <c r="S15" s="878"/>
      <c r="T15" s="878"/>
      <c r="U15" s="878"/>
      <c r="V15" s="265"/>
      <c r="W15" s="781">
        <v>5</v>
      </c>
      <c r="X15" s="781"/>
      <c r="Y15" s="781"/>
      <c r="Z15" s="781"/>
      <c r="AA15" s="781"/>
      <c r="AB15" s="781"/>
      <c r="AC15" s="781"/>
      <c r="AD15" s="781"/>
      <c r="AE15" s="781">
        <v>0</v>
      </c>
      <c r="AF15" s="781"/>
      <c r="AG15" s="781"/>
      <c r="AH15" s="781"/>
      <c r="AI15" s="781"/>
      <c r="AJ15" s="781"/>
      <c r="AK15" s="781"/>
      <c r="AL15" s="781"/>
      <c r="AM15" s="781">
        <v>0</v>
      </c>
      <c r="AN15" s="781"/>
      <c r="AO15" s="781"/>
      <c r="AP15" s="781"/>
      <c r="AQ15" s="781"/>
      <c r="AR15" s="781"/>
      <c r="AS15" s="781"/>
      <c r="AT15" s="781"/>
      <c r="AU15" s="781">
        <v>5</v>
      </c>
      <c r="AV15" s="781"/>
      <c r="AW15" s="781"/>
      <c r="AX15" s="781"/>
      <c r="AY15" s="781"/>
      <c r="AZ15" s="781"/>
      <c r="BA15" s="781"/>
      <c r="BB15" s="781"/>
      <c r="BC15" s="781">
        <v>0</v>
      </c>
      <c r="BD15" s="781"/>
      <c r="BE15" s="781"/>
      <c r="BF15" s="781"/>
      <c r="BG15" s="781"/>
      <c r="BH15" s="781"/>
      <c r="BI15" s="781"/>
      <c r="BJ15" s="781"/>
    </row>
    <row r="16" spans="1:63" ht="13.5" customHeight="1">
      <c r="D16" s="878" t="s">
        <v>536</v>
      </c>
      <c r="E16" s="878"/>
      <c r="F16" s="878"/>
      <c r="G16" s="878"/>
      <c r="H16" s="878"/>
      <c r="I16" s="878"/>
      <c r="J16" s="878"/>
      <c r="K16" s="878"/>
      <c r="L16" s="878"/>
      <c r="M16" s="878"/>
      <c r="N16" s="878"/>
      <c r="O16" s="878"/>
      <c r="P16" s="878"/>
      <c r="Q16" s="878"/>
      <c r="R16" s="878"/>
      <c r="S16" s="878"/>
      <c r="T16" s="878"/>
      <c r="U16" s="878"/>
      <c r="V16" s="265"/>
      <c r="W16" s="781">
        <v>22</v>
      </c>
      <c r="X16" s="781"/>
      <c r="Y16" s="781"/>
      <c r="Z16" s="781"/>
      <c r="AA16" s="781"/>
      <c r="AB16" s="781"/>
      <c r="AC16" s="781"/>
      <c r="AD16" s="781"/>
      <c r="AE16" s="781">
        <v>6</v>
      </c>
      <c r="AF16" s="781"/>
      <c r="AG16" s="781"/>
      <c r="AH16" s="781"/>
      <c r="AI16" s="781"/>
      <c r="AJ16" s="781"/>
      <c r="AK16" s="781"/>
      <c r="AL16" s="781"/>
      <c r="AM16" s="781">
        <v>9</v>
      </c>
      <c r="AN16" s="781"/>
      <c r="AO16" s="781"/>
      <c r="AP16" s="781"/>
      <c r="AQ16" s="781"/>
      <c r="AR16" s="781"/>
      <c r="AS16" s="781"/>
      <c r="AT16" s="781"/>
      <c r="AU16" s="781">
        <v>4</v>
      </c>
      <c r="AV16" s="781"/>
      <c r="AW16" s="781"/>
      <c r="AX16" s="781"/>
      <c r="AY16" s="781"/>
      <c r="AZ16" s="781"/>
      <c r="BA16" s="781"/>
      <c r="BB16" s="781"/>
      <c r="BC16" s="781">
        <v>3</v>
      </c>
      <c r="BD16" s="781"/>
      <c r="BE16" s="781"/>
      <c r="BF16" s="781"/>
      <c r="BG16" s="781"/>
      <c r="BH16" s="781"/>
      <c r="BI16" s="781"/>
      <c r="BJ16" s="781"/>
    </row>
    <row r="17" spans="2:62" ht="13.5" customHeight="1">
      <c r="D17" s="878" t="s">
        <v>535</v>
      </c>
      <c r="E17" s="878"/>
      <c r="F17" s="878"/>
      <c r="G17" s="878"/>
      <c r="H17" s="878"/>
      <c r="I17" s="878"/>
      <c r="J17" s="878"/>
      <c r="K17" s="878"/>
      <c r="L17" s="878"/>
      <c r="M17" s="878"/>
      <c r="N17" s="878"/>
      <c r="O17" s="878"/>
      <c r="P17" s="878"/>
      <c r="Q17" s="878"/>
      <c r="R17" s="878"/>
      <c r="S17" s="878"/>
      <c r="T17" s="878"/>
      <c r="U17" s="878"/>
      <c r="V17" s="265"/>
      <c r="W17" s="781">
        <v>1</v>
      </c>
      <c r="X17" s="781"/>
      <c r="Y17" s="781"/>
      <c r="Z17" s="781"/>
      <c r="AA17" s="781"/>
      <c r="AB17" s="781"/>
      <c r="AC17" s="781"/>
      <c r="AD17" s="781"/>
      <c r="AE17" s="781">
        <v>0</v>
      </c>
      <c r="AF17" s="781"/>
      <c r="AG17" s="781"/>
      <c r="AH17" s="781"/>
      <c r="AI17" s="781"/>
      <c r="AJ17" s="781"/>
      <c r="AK17" s="781"/>
      <c r="AL17" s="781"/>
      <c r="AM17" s="781">
        <v>0</v>
      </c>
      <c r="AN17" s="781"/>
      <c r="AO17" s="781"/>
      <c r="AP17" s="781"/>
      <c r="AQ17" s="781"/>
      <c r="AR17" s="781"/>
      <c r="AS17" s="781"/>
      <c r="AT17" s="781"/>
      <c r="AU17" s="781">
        <v>0</v>
      </c>
      <c r="AV17" s="781"/>
      <c r="AW17" s="781"/>
      <c r="AX17" s="781"/>
      <c r="AY17" s="781"/>
      <c r="AZ17" s="781"/>
      <c r="BA17" s="781"/>
      <c r="BB17" s="781"/>
      <c r="BC17" s="781">
        <v>1</v>
      </c>
      <c r="BD17" s="781"/>
      <c r="BE17" s="781"/>
      <c r="BF17" s="781"/>
      <c r="BG17" s="781"/>
      <c r="BH17" s="781"/>
      <c r="BI17" s="781"/>
      <c r="BJ17" s="781"/>
    </row>
    <row r="18" spans="2:62" ht="13.5" customHeight="1">
      <c r="D18" s="878" t="s">
        <v>534</v>
      </c>
      <c r="E18" s="878"/>
      <c r="F18" s="878"/>
      <c r="G18" s="878"/>
      <c r="H18" s="878"/>
      <c r="I18" s="878"/>
      <c r="J18" s="878"/>
      <c r="K18" s="878"/>
      <c r="L18" s="878"/>
      <c r="M18" s="878"/>
      <c r="N18" s="878"/>
      <c r="O18" s="878"/>
      <c r="P18" s="878"/>
      <c r="Q18" s="878"/>
      <c r="R18" s="878"/>
      <c r="S18" s="878"/>
      <c r="T18" s="878"/>
      <c r="U18" s="878"/>
      <c r="V18" s="265"/>
      <c r="W18" s="781">
        <v>24</v>
      </c>
      <c r="X18" s="781"/>
      <c r="Y18" s="781"/>
      <c r="Z18" s="781"/>
      <c r="AA18" s="781"/>
      <c r="AB18" s="781"/>
      <c r="AC18" s="781"/>
      <c r="AD18" s="781"/>
      <c r="AE18" s="781">
        <v>6</v>
      </c>
      <c r="AF18" s="781"/>
      <c r="AG18" s="781"/>
      <c r="AH18" s="781"/>
      <c r="AI18" s="781"/>
      <c r="AJ18" s="781"/>
      <c r="AK18" s="781"/>
      <c r="AL18" s="781"/>
      <c r="AM18" s="781">
        <v>6</v>
      </c>
      <c r="AN18" s="781"/>
      <c r="AO18" s="781"/>
      <c r="AP18" s="781"/>
      <c r="AQ18" s="781"/>
      <c r="AR18" s="781"/>
      <c r="AS18" s="781"/>
      <c r="AT18" s="781"/>
      <c r="AU18" s="781">
        <v>10</v>
      </c>
      <c r="AV18" s="781"/>
      <c r="AW18" s="781"/>
      <c r="AX18" s="781"/>
      <c r="AY18" s="781"/>
      <c r="AZ18" s="781"/>
      <c r="BA18" s="781"/>
      <c r="BB18" s="781"/>
      <c r="BC18" s="781">
        <v>2</v>
      </c>
      <c r="BD18" s="781"/>
      <c r="BE18" s="781"/>
      <c r="BF18" s="781"/>
      <c r="BG18" s="781"/>
      <c r="BH18" s="781"/>
      <c r="BI18" s="781"/>
      <c r="BJ18" s="781"/>
    </row>
    <row r="19" spans="2:62" ht="13.5" customHeight="1">
      <c r="D19" s="878" t="s">
        <v>533</v>
      </c>
      <c r="E19" s="878"/>
      <c r="F19" s="878"/>
      <c r="G19" s="878"/>
      <c r="H19" s="878"/>
      <c r="I19" s="878"/>
      <c r="J19" s="878"/>
      <c r="K19" s="878"/>
      <c r="L19" s="878"/>
      <c r="M19" s="878"/>
      <c r="N19" s="878"/>
      <c r="O19" s="878"/>
      <c r="P19" s="878"/>
      <c r="Q19" s="878"/>
      <c r="R19" s="878"/>
      <c r="S19" s="878"/>
      <c r="T19" s="878"/>
      <c r="U19" s="878"/>
      <c r="V19" s="265"/>
      <c r="W19" s="781">
        <v>14</v>
      </c>
      <c r="X19" s="781"/>
      <c r="Y19" s="781"/>
      <c r="Z19" s="781"/>
      <c r="AA19" s="781"/>
      <c r="AB19" s="781"/>
      <c r="AC19" s="781"/>
      <c r="AD19" s="781"/>
      <c r="AE19" s="781">
        <v>0</v>
      </c>
      <c r="AF19" s="781"/>
      <c r="AG19" s="781"/>
      <c r="AH19" s="781"/>
      <c r="AI19" s="781"/>
      <c r="AJ19" s="781"/>
      <c r="AK19" s="781"/>
      <c r="AL19" s="781"/>
      <c r="AM19" s="781">
        <v>0</v>
      </c>
      <c r="AN19" s="781"/>
      <c r="AO19" s="781"/>
      <c r="AP19" s="781"/>
      <c r="AQ19" s="781"/>
      <c r="AR19" s="781"/>
      <c r="AS19" s="781"/>
      <c r="AT19" s="781"/>
      <c r="AU19" s="781">
        <v>0</v>
      </c>
      <c r="AV19" s="781"/>
      <c r="AW19" s="781"/>
      <c r="AX19" s="781"/>
      <c r="AY19" s="781"/>
      <c r="AZ19" s="781"/>
      <c r="BA19" s="781"/>
      <c r="BB19" s="781"/>
      <c r="BC19" s="781">
        <v>14</v>
      </c>
      <c r="BD19" s="781"/>
      <c r="BE19" s="781"/>
      <c r="BF19" s="781"/>
      <c r="BG19" s="781"/>
      <c r="BH19" s="781"/>
      <c r="BI19" s="781"/>
      <c r="BJ19" s="781"/>
    </row>
    <row r="20" spans="2:62" ht="13.5" customHeight="1">
      <c r="D20" s="878" t="s">
        <v>532</v>
      </c>
      <c r="E20" s="878"/>
      <c r="F20" s="878"/>
      <c r="G20" s="878"/>
      <c r="H20" s="878"/>
      <c r="I20" s="878"/>
      <c r="J20" s="878"/>
      <c r="K20" s="878"/>
      <c r="L20" s="878"/>
      <c r="M20" s="878"/>
      <c r="N20" s="878"/>
      <c r="O20" s="878"/>
      <c r="P20" s="878"/>
      <c r="Q20" s="878"/>
      <c r="R20" s="878"/>
      <c r="S20" s="878"/>
      <c r="T20" s="878"/>
      <c r="U20" s="878"/>
      <c r="V20" s="265"/>
      <c r="W20" s="781">
        <v>4</v>
      </c>
      <c r="X20" s="781"/>
      <c r="Y20" s="781"/>
      <c r="Z20" s="781"/>
      <c r="AA20" s="781"/>
      <c r="AB20" s="781"/>
      <c r="AC20" s="781"/>
      <c r="AD20" s="781"/>
      <c r="AE20" s="781">
        <v>2</v>
      </c>
      <c r="AF20" s="781"/>
      <c r="AG20" s="781"/>
      <c r="AH20" s="781"/>
      <c r="AI20" s="781"/>
      <c r="AJ20" s="781"/>
      <c r="AK20" s="781"/>
      <c r="AL20" s="781"/>
      <c r="AM20" s="781">
        <v>0</v>
      </c>
      <c r="AN20" s="781"/>
      <c r="AO20" s="781"/>
      <c r="AP20" s="781"/>
      <c r="AQ20" s="781"/>
      <c r="AR20" s="781"/>
      <c r="AS20" s="781"/>
      <c r="AT20" s="781"/>
      <c r="AU20" s="781">
        <v>1</v>
      </c>
      <c r="AV20" s="781"/>
      <c r="AW20" s="781"/>
      <c r="AX20" s="781"/>
      <c r="AY20" s="781"/>
      <c r="AZ20" s="781"/>
      <c r="BA20" s="781"/>
      <c r="BB20" s="781"/>
      <c r="BC20" s="781">
        <v>1</v>
      </c>
      <c r="BD20" s="781"/>
      <c r="BE20" s="781"/>
      <c r="BF20" s="781"/>
      <c r="BG20" s="781"/>
      <c r="BH20" s="781"/>
      <c r="BI20" s="781"/>
      <c r="BJ20" s="781"/>
    </row>
    <row r="21" spans="2:62" ht="13.5" customHeight="1">
      <c r="D21" s="878" t="s">
        <v>531</v>
      </c>
      <c r="E21" s="878"/>
      <c r="F21" s="878"/>
      <c r="G21" s="878"/>
      <c r="H21" s="878"/>
      <c r="I21" s="878"/>
      <c r="J21" s="878"/>
      <c r="K21" s="878"/>
      <c r="L21" s="878"/>
      <c r="M21" s="878"/>
      <c r="N21" s="878"/>
      <c r="O21" s="878"/>
      <c r="P21" s="878"/>
      <c r="Q21" s="878"/>
      <c r="R21" s="878"/>
      <c r="S21" s="878"/>
      <c r="T21" s="878"/>
      <c r="U21" s="878"/>
      <c r="V21" s="265"/>
      <c r="W21" s="781">
        <v>2</v>
      </c>
      <c r="X21" s="781"/>
      <c r="Y21" s="781"/>
      <c r="Z21" s="781"/>
      <c r="AA21" s="781"/>
      <c r="AB21" s="781"/>
      <c r="AC21" s="781"/>
      <c r="AD21" s="781"/>
      <c r="AE21" s="781">
        <v>1</v>
      </c>
      <c r="AF21" s="781"/>
      <c r="AG21" s="781"/>
      <c r="AH21" s="781"/>
      <c r="AI21" s="781"/>
      <c r="AJ21" s="781"/>
      <c r="AK21" s="781"/>
      <c r="AL21" s="781"/>
      <c r="AM21" s="781">
        <v>0</v>
      </c>
      <c r="AN21" s="781"/>
      <c r="AO21" s="781"/>
      <c r="AP21" s="781"/>
      <c r="AQ21" s="781"/>
      <c r="AR21" s="781"/>
      <c r="AS21" s="781"/>
      <c r="AT21" s="781"/>
      <c r="AU21" s="781">
        <v>0</v>
      </c>
      <c r="AV21" s="781"/>
      <c r="AW21" s="781"/>
      <c r="AX21" s="781"/>
      <c r="AY21" s="781"/>
      <c r="AZ21" s="781"/>
      <c r="BA21" s="781"/>
      <c r="BB21" s="781"/>
      <c r="BC21" s="781">
        <v>1</v>
      </c>
      <c r="BD21" s="781"/>
      <c r="BE21" s="781"/>
      <c r="BF21" s="781"/>
      <c r="BG21" s="781"/>
      <c r="BH21" s="781"/>
      <c r="BI21" s="781"/>
      <c r="BJ21" s="781"/>
    </row>
    <row r="22" spans="2:62" ht="13.5" customHeight="1">
      <c r="D22" s="878" t="s">
        <v>530</v>
      </c>
      <c r="E22" s="878"/>
      <c r="F22" s="878"/>
      <c r="G22" s="878"/>
      <c r="H22" s="878"/>
      <c r="I22" s="878"/>
      <c r="J22" s="878"/>
      <c r="K22" s="878"/>
      <c r="L22" s="878"/>
      <c r="M22" s="878"/>
      <c r="N22" s="878"/>
      <c r="O22" s="878"/>
      <c r="P22" s="878"/>
      <c r="Q22" s="878"/>
      <c r="R22" s="878"/>
      <c r="S22" s="878"/>
      <c r="T22" s="878"/>
      <c r="U22" s="878"/>
      <c r="V22" s="265"/>
      <c r="W22" s="781">
        <v>1</v>
      </c>
      <c r="X22" s="781"/>
      <c r="Y22" s="781"/>
      <c r="Z22" s="781"/>
      <c r="AA22" s="781"/>
      <c r="AB22" s="781"/>
      <c r="AC22" s="781"/>
      <c r="AD22" s="781"/>
      <c r="AE22" s="781">
        <v>0</v>
      </c>
      <c r="AF22" s="781"/>
      <c r="AG22" s="781"/>
      <c r="AH22" s="781"/>
      <c r="AI22" s="781"/>
      <c r="AJ22" s="781"/>
      <c r="AK22" s="781"/>
      <c r="AL22" s="781"/>
      <c r="AM22" s="781">
        <v>1</v>
      </c>
      <c r="AN22" s="781"/>
      <c r="AO22" s="781"/>
      <c r="AP22" s="781"/>
      <c r="AQ22" s="781"/>
      <c r="AR22" s="781"/>
      <c r="AS22" s="781"/>
      <c r="AT22" s="781"/>
      <c r="AU22" s="781">
        <v>0</v>
      </c>
      <c r="AV22" s="781"/>
      <c r="AW22" s="781"/>
      <c r="AX22" s="781"/>
      <c r="AY22" s="781"/>
      <c r="AZ22" s="781"/>
      <c r="BA22" s="781"/>
      <c r="BB22" s="781"/>
      <c r="BC22" s="781">
        <v>0</v>
      </c>
      <c r="BD22" s="781"/>
      <c r="BE22" s="781"/>
      <c r="BF22" s="781"/>
      <c r="BG22" s="781"/>
      <c r="BH22" s="781"/>
      <c r="BI22" s="781"/>
      <c r="BJ22" s="781"/>
    </row>
    <row r="23" spans="2:62" ht="13.5" customHeight="1">
      <c r="D23" s="878" t="s">
        <v>529</v>
      </c>
      <c r="E23" s="878"/>
      <c r="F23" s="878"/>
      <c r="G23" s="878"/>
      <c r="H23" s="878"/>
      <c r="I23" s="878"/>
      <c r="J23" s="878"/>
      <c r="K23" s="878"/>
      <c r="L23" s="878"/>
      <c r="M23" s="878"/>
      <c r="N23" s="878"/>
      <c r="O23" s="878"/>
      <c r="P23" s="878"/>
      <c r="Q23" s="878"/>
      <c r="R23" s="878"/>
      <c r="S23" s="878"/>
      <c r="T23" s="878"/>
      <c r="U23" s="878"/>
      <c r="V23" s="265"/>
      <c r="W23" s="781">
        <v>1</v>
      </c>
      <c r="X23" s="781"/>
      <c r="Y23" s="781"/>
      <c r="Z23" s="781"/>
      <c r="AA23" s="781"/>
      <c r="AB23" s="781"/>
      <c r="AC23" s="781"/>
      <c r="AD23" s="781"/>
      <c r="AE23" s="781">
        <v>0</v>
      </c>
      <c r="AF23" s="781"/>
      <c r="AG23" s="781"/>
      <c r="AH23" s="781"/>
      <c r="AI23" s="781"/>
      <c r="AJ23" s="781"/>
      <c r="AK23" s="781"/>
      <c r="AL23" s="781"/>
      <c r="AM23" s="781">
        <v>1</v>
      </c>
      <c r="AN23" s="781"/>
      <c r="AO23" s="781"/>
      <c r="AP23" s="781"/>
      <c r="AQ23" s="781"/>
      <c r="AR23" s="781"/>
      <c r="AS23" s="781"/>
      <c r="AT23" s="781"/>
      <c r="AU23" s="781">
        <v>0</v>
      </c>
      <c r="AV23" s="781"/>
      <c r="AW23" s="781"/>
      <c r="AX23" s="781"/>
      <c r="AY23" s="781"/>
      <c r="AZ23" s="781"/>
      <c r="BA23" s="781"/>
      <c r="BB23" s="781"/>
      <c r="BC23" s="781">
        <v>0</v>
      </c>
      <c r="BD23" s="781"/>
      <c r="BE23" s="781"/>
      <c r="BF23" s="781"/>
      <c r="BG23" s="781"/>
      <c r="BH23" s="781"/>
      <c r="BI23" s="781"/>
      <c r="BJ23" s="781"/>
    </row>
    <row r="24" spans="2:62" ht="13.5" customHeight="1">
      <c r="D24" s="878" t="s">
        <v>528</v>
      </c>
      <c r="E24" s="878"/>
      <c r="F24" s="878"/>
      <c r="G24" s="878"/>
      <c r="H24" s="878"/>
      <c r="I24" s="878"/>
      <c r="J24" s="878"/>
      <c r="K24" s="878"/>
      <c r="L24" s="878"/>
      <c r="M24" s="878"/>
      <c r="N24" s="878"/>
      <c r="O24" s="878"/>
      <c r="P24" s="878"/>
      <c r="Q24" s="878"/>
      <c r="R24" s="878"/>
      <c r="S24" s="878"/>
      <c r="T24" s="878"/>
      <c r="U24" s="878"/>
      <c r="V24" s="265"/>
      <c r="W24" s="781">
        <v>1</v>
      </c>
      <c r="X24" s="781"/>
      <c r="Y24" s="781"/>
      <c r="Z24" s="781"/>
      <c r="AA24" s="781"/>
      <c r="AB24" s="781"/>
      <c r="AC24" s="781"/>
      <c r="AD24" s="781"/>
      <c r="AE24" s="781">
        <v>1</v>
      </c>
      <c r="AF24" s="781"/>
      <c r="AG24" s="781"/>
      <c r="AH24" s="781"/>
      <c r="AI24" s="781"/>
      <c r="AJ24" s="781"/>
      <c r="AK24" s="781"/>
      <c r="AL24" s="781"/>
      <c r="AM24" s="781">
        <v>0</v>
      </c>
      <c r="AN24" s="781"/>
      <c r="AO24" s="781"/>
      <c r="AP24" s="781"/>
      <c r="AQ24" s="781"/>
      <c r="AR24" s="781"/>
      <c r="AS24" s="781"/>
      <c r="AT24" s="781"/>
      <c r="AU24" s="781">
        <v>0</v>
      </c>
      <c r="AV24" s="781"/>
      <c r="AW24" s="781"/>
      <c r="AX24" s="781"/>
      <c r="AY24" s="781"/>
      <c r="AZ24" s="781"/>
      <c r="BA24" s="781"/>
      <c r="BB24" s="781"/>
      <c r="BC24" s="781">
        <v>0</v>
      </c>
      <c r="BD24" s="781"/>
      <c r="BE24" s="781"/>
      <c r="BF24" s="781"/>
      <c r="BG24" s="781"/>
      <c r="BH24" s="781"/>
      <c r="BI24" s="781"/>
      <c r="BJ24" s="781"/>
    </row>
    <row r="25" spans="2:62" ht="13.5" customHeight="1">
      <c r="D25" s="878" t="s">
        <v>527</v>
      </c>
      <c r="E25" s="878"/>
      <c r="F25" s="878"/>
      <c r="G25" s="878"/>
      <c r="H25" s="878"/>
      <c r="I25" s="878"/>
      <c r="J25" s="878"/>
      <c r="K25" s="878"/>
      <c r="L25" s="878"/>
      <c r="M25" s="878"/>
      <c r="N25" s="878"/>
      <c r="O25" s="878"/>
      <c r="P25" s="878"/>
      <c r="Q25" s="878"/>
      <c r="R25" s="878"/>
      <c r="S25" s="878"/>
      <c r="T25" s="878"/>
      <c r="U25" s="878"/>
      <c r="V25" s="265"/>
      <c r="W25" s="781">
        <v>2</v>
      </c>
      <c r="X25" s="781"/>
      <c r="Y25" s="781"/>
      <c r="Z25" s="781"/>
      <c r="AA25" s="781"/>
      <c r="AB25" s="781"/>
      <c r="AC25" s="781"/>
      <c r="AD25" s="781"/>
      <c r="AE25" s="781">
        <v>0</v>
      </c>
      <c r="AF25" s="781"/>
      <c r="AG25" s="781"/>
      <c r="AH25" s="781"/>
      <c r="AI25" s="781"/>
      <c r="AJ25" s="781"/>
      <c r="AK25" s="781"/>
      <c r="AL25" s="781"/>
      <c r="AM25" s="781">
        <v>2</v>
      </c>
      <c r="AN25" s="781"/>
      <c r="AO25" s="781"/>
      <c r="AP25" s="781"/>
      <c r="AQ25" s="781"/>
      <c r="AR25" s="781"/>
      <c r="AS25" s="781"/>
      <c r="AT25" s="781"/>
      <c r="AU25" s="781">
        <v>0</v>
      </c>
      <c r="AV25" s="781"/>
      <c r="AW25" s="781"/>
      <c r="AX25" s="781"/>
      <c r="AY25" s="781"/>
      <c r="AZ25" s="781"/>
      <c r="BA25" s="781"/>
      <c r="BB25" s="781"/>
      <c r="BC25" s="781">
        <v>0</v>
      </c>
      <c r="BD25" s="781"/>
      <c r="BE25" s="781"/>
      <c r="BF25" s="781"/>
      <c r="BG25" s="781"/>
      <c r="BH25" s="781"/>
      <c r="BI25" s="781"/>
      <c r="BJ25" s="781"/>
    </row>
    <row r="26" spans="2:62" ht="13.5" customHeight="1">
      <c r="D26" s="878" t="s">
        <v>526</v>
      </c>
      <c r="E26" s="878"/>
      <c r="F26" s="878"/>
      <c r="G26" s="878"/>
      <c r="H26" s="878"/>
      <c r="I26" s="878"/>
      <c r="J26" s="878"/>
      <c r="K26" s="878"/>
      <c r="L26" s="878"/>
      <c r="M26" s="878"/>
      <c r="N26" s="878"/>
      <c r="O26" s="878"/>
      <c r="P26" s="878"/>
      <c r="Q26" s="878"/>
      <c r="R26" s="878"/>
      <c r="S26" s="878"/>
      <c r="T26" s="878"/>
      <c r="U26" s="878"/>
      <c r="V26" s="265"/>
      <c r="W26" s="781">
        <v>6</v>
      </c>
      <c r="X26" s="781"/>
      <c r="Y26" s="781"/>
      <c r="Z26" s="781"/>
      <c r="AA26" s="781"/>
      <c r="AB26" s="781"/>
      <c r="AC26" s="781"/>
      <c r="AD26" s="781"/>
      <c r="AE26" s="781">
        <v>0</v>
      </c>
      <c r="AF26" s="781"/>
      <c r="AG26" s="781"/>
      <c r="AH26" s="781"/>
      <c r="AI26" s="781"/>
      <c r="AJ26" s="781"/>
      <c r="AK26" s="781"/>
      <c r="AL26" s="781"/>
      <c r="AM26" s="781">
        <v>2</v>
      </c>
      <c r="AN26" s="781"/>
      <c r="AO26" s="781"/>
      <c r="AP26" s="781"/>
      <c r="AQ26" s="781"/>
      <c r="AR26" s="781"/>
      <c r="AS26" s="781"/>
      <c r="AT26" s="781"/>
      <c r="AU26" s="781">
        <v>2</v>
      </c>
      <c r="AV26" s="781"/>
      <c r="AW26" s="781"/>
      <c r="AX26" s="781"/>
      <c r="AY26" s="781"/>
      <c r="AZ26" s="781"/>
      <c r="BA26" s="781"/>
      <c r="BB26" s="781"/>
      <c r="BC26" s="781">
        <v>2</v>
      </c>
      <c r="BD26" s="781"/>
      <c r="BE26" s="781"/>
      <c r="BF26" s="781"/>
      <c r="BG26" s="781"/>
      <c r="BH26" s="781"/>
      <c r="BI26" s="781"/>
      <c r="BJ26" s="781"/>
    </row>
    <row r="27" spans="2:62" ht="13.5" customHeight="1">
      <c r="D27" s="878" t="s">
        <v>525</v>
      </c>
      <c r="E27" s="878"/>
      <c r="F27" s="878"/>
      <c r="G27" s="878"/>
      <c r="H27" s="878"/>
      <c r="I27" s="878"/>
      <c r="J27" s="878"/>
      <c r="K27" s="878"/>
      <c r="L27" s="878"/>
      <c r="M27" s="878"/>
      <c r="N27" s="878"/>
      <c r="O27" s="878"/>
      <c r="P27" s="878"/>
      <c r="Q27" s="878"/>
      <c r="R27" s="878"/>
      <c r="S27" s="878"/>
      <c r="T27" s="878"/>
      <c r="U27" s="878"/>
      <c r="V27" s="265"/>
      <c r="W27" s="781">
        <v>4</v>
      </c>
      <c r="X27" s="781"/>
      <c r="Y27" s="781"/>
      <c r="Z27" s="781"/>
      <c r="AA27" s="781"/>
      <c r="AB27" s="781"/>
      <c r="AC27" s="781"/>
      <c r="AD27" s="781"/>
      <c r="AE27" s="781">
        <v>0</v>
      </c>
      <c r="AF27" s="781"/>
      <c r="AG27" s="781"/>
      <c r="AH27" s="781"/>
      <c r="AI27" s="781"/>
      <c r="AJ27" s="781"/>
      <c r="AK27" s="781"/>
      <c r="AL27" s="781"/>
      <c r="AM27" s="781">
        <v>2</v>
      </c>
      <c r="AN27" s="781"/>
      <c r="AO27" s="781"/>
      <c r="AP27" s="781"/>
      <c r="AQ27" s="781"/>
      <c r="AR27" s="781"/>
      <c r="AS27" s="781"/>
      <c r="AT27" s="781"/>
      <c r="AU27" s="781">
        <v>0</v>
      </c>
      <c r="AV27" s="781"/>
      <c r="AW27" s="781"/>
      <c r="AX27" s="781"/>
      <c r="AY27" s="781"/>
      <c r="AZ27" s="781"/>
      <c r="BA27" s="781"/>
      <c r="BB27" s="781"/>
      <c r="BC27" s="781">
        <v>2</v>
      </c>
      <c r="BD27" s="781"/>
      <c r="BE27" s="781"/>
      <c r="BF27" s="781"/>
      <c r="BG27" s="781"/>
      <c r="BH27" s="781"/>
      <c r="BI27" s="781"/>
      <c r="BJ27" s="781"/>
    </row>
    <row r="28" spans="2:62" ht="13.5" customHeight="1">
      <c r="D28" s="878" t="s">
        <v>524</v>
      </c>
      <c r="E28" s="878"/>
      <c r="F28" s="878"/>
      <c r="G28" s="878"/>
      <c r="H28" s="878"/>
      <c r="I28" s="878"/>
      <c r="J28" s="878"/>
      <c r="K28" s="878"/>
      <c r="L28" s="878"/>
      <c r="M28" s="878"/>
      <c r="N28" s="878"/>
      <c r="O28" s="878"/>
      <c r="P28" s="878"/>
      <c r="Q28" s="878"/>
      <c r="R28" s="878"/>
      <c r="S28" s="878"/>
      <c r="T28" s="878"/>
      <c r="U28" s="878"/>
      <c r="V28" s="265"/>
      <c r="W28" s="781">
        <v>3</v>
      </c>
      <c r="X28" s="781"/>
      <c r="Y28" s="781"/>
      <c r="Z28" s="781"/>
      <c r="AA28" s="781"/>
      <c r="AB28" s="781"/>
      <c r="AC28" s="781"/>
      <c r="AD28" s="781"/>
      <c r="AE28" s="781">
        <v>1</v>
      </c>
      <c r="AF28" s="781"/>
      <c r="AG28" s="781"/>
      <c r="AH28" s="781"/>
      <c r="AI28" s="781"/>
      <c r="AJ28" s="781"/>
      <c r="AK28" s="781"/>
      <c r="AL28" s="781"/>
      <c r="AM28" s="781">
        <v>1</v>
      </c>
      <c r="AN28" s="781"/>
      <c r="AO28" s="781"/>
      <c r="AP28" s="781"/>
      <c r="AQ28" s="781"/>
      <c r="AR28" s="781"/>
      <c r="AS28" s="781"/>
      <c r="AT28" s="781"/>
      <c r="AU28" s="781">
        <v>1</v>
      </c>
      <c r="AV28" s="781"/>
      <c r="AW28" s="781"/>
      <c r="AX28" s="781"/>
      <c r="AY28" s="781"/>
      <c r="AZ28" s="781"/>
      <c r="BA28" s="781"/>
      <c r="BB28" s="781"/>
      <c r="BC28" s="781">
        <v>0</v>
      </c>
      <c r="BD28" s="781"/>
      <c r="BE28" s="781"/>
      <c r="BF28" s="781"/>
      <c r="BG28" s="781"/>
      <c r="BH28" s="781"/>
      <c r="BI28" s="781"/>
      <c r="BJ28" s="781"/>
    </row>
    <row r="29" spans="2:62" ht="6.95" customHeight="1"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66"/>
      <c r="U29" s="211"/>
      <c r="V29" s="209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</row>
    <row r="30" spans="2:62" ht="12" customHeight="1">
      <c r="B30" s="810" t="s">
        <v>1</v>
      </c>
      <c r="C30" s="810"/>
      <c r="D30" s="810"/>
      <c r="E30" s="258" t="s">
        <v>236</v>
      </c>
      <c r="F30" s="202" t="s">
        <v>449</v>
      </c>
    </row>
    <row r="31" spans="2:62" ht="12" customHeight="1">
      <c r="B31" s="267"/>
      <c r="C31" s="267"/>
      <c r="D31" s="267"/>
      <c r="E31" s="258"/>
      <c r="F31" s="202"/>
    </row>
    <row r="32" spans="2:62" ht="12.95" customHeight="1">
      <c r="B32" s="601" t="s">
        <v>523</v>
      </c>
      <c r="C32" s="601"/>
      <c r="D32" s="601"/>
      <c r="E32" s="601"/>
      <c r="F32" s="601"/>
      <c r="G32" s="601"/>
      <c r="H32" s="601"/>
      <c r="I32" s="601"/>
      <c r="J32" s="601"/>
      <c r="K32" s="601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01"/>
      <c r="AA32" s="601"/>
      <c r="AB32" s="601"/>
      <c r="AC32" s="601"/>
      <c r="AD32" s="601"/>
      <c r="AE32" s="601"/>
      <c r="AF32" s="601"/>
      <c r="AG32" s="601"/>
      <c r="AH32" s="601"/>
      <c r="AI32" s="601"/>
      <c r="AJ32" s="601"/>
      <c r="AK32" s="601"/>
      <c r="AL32" s="601"/>
      <c r="AM32" s="601"/>
      <c r="AN32" s="601"/>
      <c r="AO32" s="601"/>
      <c r="AP32" s="601"/>
      <c r="AQ32" s="601"/>
      <c r="AR32" s="601"/>
      <c r="AS32" s="601"/>
      <c r="AT32" s="601"/>
      <c r="AU32" s="601"/>
      <c r="AV32" s="601"/>
      <c r="AW32" s="601"/>
      <c r="AX32" s="601"/>
      <c r="AY32" s="601"/>
      <c r="AZ32" s="601"/>
      <c r="BA32" s="601"/>
      <c r="BB32" s="601"/>
      <c r="BC32" s="601"/>
      <c r="BD32" s="601"/>
      <c r="BE32" s="601"/>
      <c r="BF32" s="601"/>
      <c r="BG32" s="601"/>
      <c r="BH32" s="601"/>
      <c r="BI32" s="601"/>
      <c r="BJ32" s="601"/>
    </row>
    <row r="33" spans="2:62" ht="12.95" customHeight="1">
      <c r="BJ33" s="201" t="s">
        <v>452</v>
      </c>
    </row>
    <row r="34" spans="2:62" ht="13.5" customHeight="1">
      <c r="B34" s="879" t="s">
        <v>487</v>
      </c>
      <c r="C34" s="879"/>
      <c r="D34" s="879"/>
      <c r="E34" s="879"/>
      <c r="F34" s="879"/>
      <c r="G34" s="879"/>
      <c r="H34" s="879"/>
      <c r="I34" s="879"/>
      <c r="J34" s="879"/>
      <c r="K34" s="879"/>
      <c r="L34" s="879"/>
      <c r="M34" s="879"/>
      <c r="N34" s="879"/>
      <c r="O34" s="879"/>
      <c r="P34" s="879"/>
      <c r="Q34" s="879"/>
      <c r="R34" s="879"/>
      <c r="S34" s="602" t="s">
        <v>522</v>
      </c>
      <c r="T34" s="602"/>
      <c r="U34" s="602"/>
      <c r="V34" s="602"/>
      <c r="W34" s="602"/>
      <c r="X34" s="602"/>
      <c r="Y34" s="602"/>
      <c r="Z34" s="602" t="s">
        <v>521</v>
      </c>
      <c r="AA34" s="602"/>
      <c r="AB34" s="602"/>
      <c r="AC34" s="602"/>
      <c r="AD34" s="602"/>
      <c r="AE34" s="602"/>
      <c r="AF34" s="602"/>
      <c r="AG34" s="588" t="s">
        <v>520</v>
      </c>
      <c r="AH34" s="588"/>
      <c r="AI34" s="588"/>
      <c r="AJ34" s="588"/>
      <c r="AK34" s="588"/>
      <c r="AL34" s="588"/>
      <c r="AM34" s="588"/>
      <c r="AN34" s="588"/>
      <c r="AO34" s="588"/>
      <c r="AP34" s="588"/>
      <c r="AQ34" s="588"/>
      <c r="AR34" s="588"/>
      <c r="AS34" s="588"/>
      <c r="AT34" s="588"/>
      <c r="AU34" s="588"/>
      <c r="AV34" s="588"/>
      <c r="AW34" s="588"/>
      <c r="AX34" s="588"/>
      <c r="AY34" s="588"/>
      <c r="AZ34" s="588"/>
      <c r="BA34" s="588"/>
      <c r="BB34" s="588"/>
      <c r="BC34" s="588"/>
      <c r="BD34" s="588"/>
      <c r="BE34" s="588"/>
      <c r="BF34" s="588"/>
      <c r="BG34" s="588"/>
      <c r="BH34" s="588"/>
      <c r="BI34" s="588"/>
      <c r="BJ34" s="779"/>
    </row>
    <row r="35" spans="2:62">
      <c r="B35" s="880"/>
      <c r="C35" s="880"/>
      <c r="D35" s="880"/>
      <c r="E35" s="880"/>
      <c r="F35" s="880"/>
      <c r="G35" s="880"/>
      <c r="H35" s="880"/>
      <c r="I35" s="880"/>
      <c r="J35" s="880"/>
      <c r="K35" s="880"/>
      <c r="L35" s="880"/>
      <c r="M35" s="880"/>
      <c r="N35" s="880"/>
      <c r="O35" s="880"/>
      <c r="P35" s="880"/>
      <c r="Q35" s="880"/>
      <c r="R35" s="880"/>
      <c r="S35" s="881"/>
      <c r="T35" s="881"/>
      <c r="U35" s="881"/>
      <c r="V35" s="881"/>
      <c r="W35" s="881"/>
      <c r="X35" s="881"/>
      <c r="Y35" s="881"/>
      <c r="Z35" s="881"/>
      <c r="AA35" s="881"/>
      <c r="AB35" s="881"/>
      <c r="AC35" s="881"/>
      <c r="AD35" s="881"/>
      <c r="AE35" s="881"/>
      <c r="AF35" s="881"/>
      <c r="AG35" s="590" t="s">
        <v>519</v>
      </c>
      <c r="AH35" s="590"/>
      <c r="AI35" s="590"/>
      <c r="AJ35" s="590"/>
      <c r="AK35" s="590"/>
      <c r="AL35" s="590"/>
      <c r="AM35" s="590" t="s">
        <v>518</v>
      </c>
      <c r="AN35" s="590"/>
      <c r="AO35" s="590"/>
      <c r="AP35" s="590"/>
      <c r="AQ35" s="590"/>
      <c r="AR35" s="590"/>
      <c r="AS35" s="590" t="s">
        <v>517</v>
      </c>
      <c r="AT35" s="590"/>
      <c r="AU35" s="590"/>
      <c r="AV35" s="590"/>
      <c r="AW35" s="590"/>
      <c r="AX35" s="590"/>
      <c r="AY35" s="590" t="s">
        <v>516</v>
      </c>
      <c r="AZ35" s="590"/>
      <c r="BA35" s="590"/>
      <c r="BB35" s="590"/>
      <c r="BC35" s="590"/>
      <c r="BD35" s="590"/>
      <c r="BE35" s="590" t="s">
        <v>515</v>
      </c>
      <c r="BF35" s="590"/>
      <c r="BG35" s="590"/>
      <c r="BH35" s="590"/>
      <c r="BI35" s="590"/>
      <c r="BJ35" s="786"/>
    </row>
    <row r="36" spans="2:62">
      <c r="Q36" s="268"/>
      <c r="R36" s="200"/>
    </row>
    <row r="37" spans="2:62" ht="13.5" customHeight="1">
      <c r="C37" s="848" t="s">
        <v>483</v>
      </c>
      <c r="D37" s="848"/>
      <c r="E37" s="848"/>
      <c r="F37" s="848"/>
      <c r="G37" s="848"/>
      <c r="H37" s="848"/>
      <c r="I37" s="848"/>
      <c r="J37" s="848"/>
      <c r="K37" s="848"/>
      <c r="L37" s="848"/>
      <c r="M37" s="848"/>
      <c r="N37" s="848"/>
      <c r="O37" s="848"/>
      <c r="P37" s="848"/>
      <c r="Q37" s="761"/>
      <c r="R37" s="241"/>
      <c r="S37" s="758">
        <v>0</v>
      </c>
      <c r="T37" s="759"/>
      <c r="U37" s="759"/>
      <c r="V37" s="759"/>
      <c r="W37" s="759"/>
      <c r="X37" s="759"/>
      <c r="Y37" s="759"/>
      <c r="Z37" s="759">
        <v>161</v>
      </c>
      <c r="AA37" s="759"/>
      <c r="AB37" s="759"/>
      <c r="AC37" s="759"/>
      <c r="AD37" s="759"/>
      <c r="AE37" s="759"/>
      <c r="AF37" s="759"/>
      <c r="AG37" s="759">
        <v>7</v>
      </c>
      <c r="AH37" s="759"/>
      <c r="AI37" s="759"/>
      <c r="AJ37" s="759"/>
      <c r="AK37" s="759"/>
      <c r="AL37" s="759"/>
      <c r="AM37" s="759">
        <v>1</v>
      </c>
      <c r="AN37" s="759"/>
      <c r="AO37" s="759"/>
      <c r="AP37" s="759"/>
      <c r="AQ37" s="759"/>
      <c r="AR37" s="759"/>
      <c r="AS37" s="759">
        <v>6</v>
      </c>
      <c r="AT37" s="759"/>
      <c r="AU37" s="759"/>
      <c r="AV37" s="759"/>
      <c r="AW37" s="759"/>
      <c r="AX37" s="759"/>
      <c r="AY37" s="759">
        <v>145</v>
      </c>
      <c r="AZ37" s="759"/>
      <c r="BA37" s="759"/>
      <c r="BB37" s="759"/>
      <c r="BC37" s="759"/>
      <c r="BD37" s="759"/>
      <c r="BE37" s="759">
        <v>2</v>
      </c>
      <c r="BF37" s="759"/>
      <c r="BG37" s="759"/>
      <c r="BH37" s="759"/>
      <c r="BI37" s="759"/>
      <c r="BJ37" s="759"/>
    </row>
    <row r="38" spans="2:62">
      <c r="Q38" s="212"/>
      <c r="R38" s="240"/>
      <c r="S38" s="255"/>
      <c r="T38" s="255"/>
      <c r="U38" s="255"/>
      <c r="V38" s="255"/>
      <c r="X38" s="255"/>
      <c r="Y38" s="255"/>
      <c r="Z38" s="255"/>
      <c r="AA38" s="255"/>
      <c r="AC38" s="255"/>
      <c r="AD38" s="255"/>
      <c r="AE38" s="255"/>
      <c r="AF38" s="255"/>
      <c r="AG38" s="255"/>
      <c r="AH38" s="255"/>
      <c r="AI38" s="255"/>
      <c r="AJ38" s="255"/>
      <c r="AK38" s="255"/>
      <c r="AM38" s="255"/>
      <c r="AN38" s="255"/>
      <c r="AO38" s="255"/>
      <c r="AP38" s="255"/>
      <c r="AR38" s="255"/>
      <c r="AS38" s="255"/>
      <c r="AU38" s="255"/>
      <c r="AW38" s="255"/>
      <c r="AX38" s="255"/>
      <c r="AY38" s="255"/>
      <c r="AZ38" s="255"/>
      <c r="BB38" s="255"/>
      <c r="BC38" s="255"/>
      <c r="BD38" s="255"/>
      <c r="BE38" s="255"/>
      <c r="BG38" s="255"/>
      <c r="BH38" s="255"/>
      <c r="BI38" s="255"/>
      <c r="BJ38" s="255"/>
    </row>
    <row r="39" spans="2:62" ht="13.5" customHeight="1">
      <c r="D39" s="706" t="s">
        <v>467</v>
      </c>
      <c r="E39" s="706"/>
      <c r="F39" s="706"/>
      <c r="G39" s="706"/>
      <c r="H39" s="706"/>
      <c r="I39" s="706"/>
      <c r="J39" s="706"/>
      <c r="K39" s="706"/>
      <c r="L39" s="706"/>
      <c r="M39" s="706"/>
      <c r="N39" s="706"/>
      <c r="O39" s="706"/>
      <c r="P39" s="706"/>
      <c r="Q39" s="719"/>
      <c r="R39" s="239"/>
      <c r="S39" s="513">
        <v>0</v>
      </c>
      <c r="T39" s="514"/>
      <c r="U39" s="514"/>
      <c r="V39" s="514"/>
      <c r="W39" s="514"/>
      <c r="X39" s="514"/>
      <c r="Y39" s="514"/>
      <c r="Z39" s="514">
        <v>20</v>
      </c>
      <c r="AA39" s="514"/>
      <c r="AB39" s="514"/>
      <c r="AC39" s="514"/>
      <c r="AD39" s="514"/>
      <c r="AE39" s="514"/>
      <c r="AF39" s="514"/>
      <c r="AG39" s="514">
        <v>0</v>
      </c>
      <c r="AH39" s="514"/>
      <c r="AI39" s="514"/>
      <c r="AJ39" s="514"/>
      <c r="AK39" s="514"/>
      <c r="AL39" s="514"/>
      <c r="AM39" s="514">
        <v>0</v>
      </c>
      <c r="AN39" s="514"/>
      <c r="AO39" s="514"/>
      <c r="AP39" s="514"/>
      <c r="AQ39" s="514"/>
      <c r="AR39" s="514"/>
      <c r="AS39" s="514">
        <v>0</v>
      </c>
      <c r="AT39" s="514"/>
      <c r="AU39" s="514"/>
      <c r="AV39" s="514"/>
      <c r="AW39" s="514"/>
      <c r="AX39" s="514"/>
      <c r="AY39" s="514">
        <v>20</v>
      </c>
      <c r="AZ39" s="514"/>
      <c r="BA39" s="514"/>
      <c r="BB39" s="514"/>
      <c r="BC39" s="514"/>
      <c r="BD39" s="514"/>
      <c r="BE39" s="514">
        <v>0</v>
      </c>
      <c r="BF39" s="514"/>
      <c r="BG39" s="514"/>
      <c r="BH39" s="514"/>
      <c r="BI39" s="514"/>
      <c r="BJ39" s="514"/>
    </row>
    <row r="40" spans="2:62" ht="13.5" customHeight="1">
      <c r="D40" s="706" t="s">
        <v>466</v>
      </c>
      <c r="E40" s="706"/>
      <c r="F40" s="706"/>
      <c r="G40" s="706"/>
      <c r="H40" s="706"/>
      <c r="I40" s="706"/>
      <c r="J40" s="706"/>
      <c r="K40" s="706"/>
      <c r="L40" s="706"/>
      <c r="M40" s="706"/>
      <c r="N40" s="706"/>
      <c r="O40" s="706"/>
      <c r="P40" s="706"/>
      <c r="Q40" s="719"/>
      <c r="R40" s="239"/>
      <c r="S40" s="513">
        <v>0</v>
      </c>
      <c r="T40" s="514"/>
      <c r="U40" s="514"/>
      <c r="V40" s="514"/>
      <c r="W40" s="514"/>
      <c r="X40" s="514"/>
      <c r="Y40" s="514"/>
      <c r="Z40" s="514">
        <v>17</v>
      </c>
      <c r="AA40" s="514"/>
      <c r="AB40" s="514"/>
      <c r="AC40" s="514"/>
      <c r="AD40" s="514"/>
      <c r="AE40" s="514"/>
      <c r="AF40" s="514"/>
      <c r="AG40" s="514">
        <v>2</v>
      </c>
      <c r="AH40" s="514"/>
      <c r="AI40" s="514"/>
      <c r="AJ40" s="514"/>
      <c r="AK40" s="514"/>
      <c r="AL40" s="514"/>
      <c r="AM40" s="514">
        <v>0</v>
      </c>
      <c r="AN40" s="514"/>
      <c r="AO40" s="514"/>
      <c r="AP40" s="514"/>
      <c r="AQ40" s="514"/>
      <c r="AR40" s="514"/>
      <c r="AS40" s="514">
        <v>0</v>
      </c>
      <c r="AT40" s="514"/>
      <c r="AU40" s="514"/>
      <c r="AV40" s="514"/>
      <c r="AW40" s="514"/>
      <c r="AX40" s="514"/>
      <c r="AY40" s="514">
        <v>15</v>
      </c>
      <c r="AZ40" s="514"/>
      <c r="BA40" s="514"/>
      <c r="BB40" s="514"/>
      <c r="BC40" s="514"/>
      <c r="BD40" s="514"/>
      <c r="BE40" s="514">
        <v>0</v>
      </c>
      <c r="BF40" s="514"/>
      <c r="BG40" s="514"/>
      <c r="BH40" s="514"/>
      <c r="BI40" s="514"/>
      <c r="BJ40" s="514"/>
    </row>
    <row r="41" spans="2:62" ht="13.5" customHeight="1">
      <c r="D41" s="706" t="s">
        <v>465</v>
      </c>
      <c r="E41" s="706"/>
      <c r="F41" s="706"/>
      <c r="G41" s="706"/>
      <c r="H41" s="706"/>
      <c r="I41" s="706"/>
      <c r="J41" s="706"/>
      <c r="K41" s="706"/>
      <c r="L41" s="706"/>
      <c r="M41" s="706"/>
      <c r="N41" s="706"/>
      <c r="O41" s="706"/>
      <c r="P41" s="706"/>
      <c r="Q41" s="719"/>
      <c r="R41" s="239"/>
      <c r="S41" s="513">
        <v>0</v>
      </c>
      <c r="T41" s="514"/>
      <c r="U41" s="514"/>
      <c r="V41" s="514"/>
      <c r="W41" s="514"/>
      <c r="X41" s="514"/>
      <c r="Y41" s="514"/>
      <c r="Z41" s="514">
        <v>15</v>
      </c>
      <c r="AA41" s="514"/>
      <c r="AB41" s="514"/>
      <c r="AC41" s="514"/>
      <c r="AD41" s="514"/>
      <c r="AE41" s="514"/>
      <c r="AF41" s="514"/>
      <c r="AG41" s="514">
        <v>1</v>
      </c>
      <c r="AH41" s="514"/>
      <c r="AI41" s="514"/>
      <c r="AJ41" s="514"/>
      <c r="AK41" s="514"/>
      <c r="AL41" s="514"/>
      <c r="AM41" s="514">
        <v>0</v>
      </c>
      <c r="AN41" s="514"/>
      <c r="AO41" s="514"/>
      <c r="AP41" s="514"/>
      <c r="AQ41" s="514"/>
      <c r="AR41" s="514"/>
      <c r="AS41" s="514">
        <v>1</v>
      </c>
      <c r="AT41" s="514"/>
      <c r="AU41" s="514"/>
      <c r="AV41" s="514"/>
      <c r="AW41" s="514"/>
      <c r="AX41" s="514"/>
      <c r="AY41" s="514">
        <v>13</v>
      </c>
      <c r="AZ41" s="514"/>
      <c r="BA41" s="514"/>
      <c r="BB41" s="514"/>
      <c r="BC41" s="514"/>
      <c r="BD41" s="514"/>
      <c r="BE41" s="514">
        <v>0</v>
      </c>
      <c r="BF41" s="514"/>
      <c r="BG41" s="514"/>
      <c r="BH41" s="514"/>
      <c r="BI41" s="514"/>
      <c r="BJ41" s="514"/>
    </row>
    <row r="42" spans="2:62" ht="13.5" customHeight="1">
      <c r="D42" s="706" t="s">
        <v>514</v>
      </c>
      <c r="E42" s="706"/>
      <c r="F42" s="706"/>
      <c r="G42" s="706"/>
      <c r="H42" s="706"/>
      <c r="I42" s="706"/>
      <c r="J42" s="706"/>
      <c r="K42" s="706"/>
      <c r="L42" s="706"/>
      <c r="M42" s="706"/>
      <c r="N42" s="706"/>
      <c r="O42" s="706"/>
      <c r="P42" s="706"/>
      <c r="Q42" s="719"/>
      <c r="R42" s="239"/>
      <c r="S42" s="513">
        <v>0</v>
      </c>
      <c r="T42" s="514"/>
      <c r="U42" s="514"/>
      <c r="V42" s="514"/>
      <c r="W42" s="514"/>
      <c r="X42" s="514"/>
      <c r="Y42" s="514"/>
      <c r="Z42" s="514">
        <v>37</v>
      </c>
      <c r="AA42" s="514"/>
      <c r="AB42" s="514"/>
      <c r="AC42" s="514"/>
      <c r="AD42" s="514"/>
      <c r="AE42" s="514"/>
      <c r="AF42" s="514"/>
      <c r="AG42" s="514">
        <v>2</v>
      </c>
      <c r="AH42" s="514"/>
      <c r="AI42" s="514"/>
      <c r="AJ42" s="514"/>
      <c r="AK42" s="514"/>
      <c r="AL42" s="514"/>
      <c r="AM42" s="514">
        <v>0</v>
      </c>
      <c r="AN42" s="514"/>
      <c r="AO42" s="514"/>
      <c r="AP42" s="514"/>
      <c r="AQ42" s="514"/>
      <c r="AR42" s="514"/>
      <c r="AS42" s="514">
        <v>3</v>
      </c>
      <c r="AT42" s="514"/>
      <c r="AU42" s="514"/>
      <c r="AV42" s="514"/>
      <c r="AW42" s="514"/>
      <c r="AX42" s="514"/>
      <c r="AY42" s="514">
        <v>32</v>
      </c>
      <c r="AZ42" s="514"/>
      <c r="BA42" s="514"/>
      <c r="BB42" s="514"/>
      <c r="BC42" s="514"/>
      <c r="BD42" s="514"/>
      <c r="BE42" s="514">
        <v>0</v>
      </c>
      <c r="BF42" s="514"/>
      <c r="BG42" s="514"/>
      <c r="BH42" s="514"/>
      <c r="BI42" s="514"/>
      <c r="BJ42" s="514"/>
    </row>
    <row r="43" spans="2:62" ht="13.5" customHeight="1">
      <c r="D43" s="706" t="s">
        <v>513</v>
      </c>
      <c r="E43" s="706"/>
      <c r="F43" s="706"/>
      <c r="G43" s="706"/>
      <c r="H43" s="706"/>
      <c r="I43" s="706"/>
      <c r="J43" s="706"/>
      <c r="K43" s="706"/>
      <c r="L43" s="706"/>
      <c r="M43" s="706"/>
      <c r="N43" s="706"/>
      <c r="O43" s="706"/>
      <c r="P43" s="706"/>
      <c r="Q43" s="719"/>
      <c r="R43" s="239"/>
      <c r="S43" s="513">
        <v>0</v>
      </c>
      <c r="T43" s="514"/>
      <c r="U43" s="514"/>
      <c r="V43" s="514"/>
      <c r="W43" s="514"/>
      <c r="X43" s="514"/>
      <c r="Y43" s="514"/>
      <c r="Z43" s="514">
        <v>33</v>
      </c>
      <c r="AA43" s="514"/>
      <c r="AB43" s="514"/>
      <c r="AC43" s="514"/>
      <c r="AD43" s="514"/>
      <c r="AE43" s="514"/>
      <c r="AF43" s="514"/>
      <c r="AG43" s="514">
        <v>1</v>
      </c>
      <c r="AH43" s="514"/>
      <c r="AI43" s="514"/>
      <c r="AJ43" s="514"/>
      <c r="AK43" s="514"/>
      <c r="AL43" s="514"/>
      <c r="AM43" s="514">
        <v>0</v>
      </c>
      <c r="AN43" s="514"/>
      <c r="AO43" s="514"/>
      <c r="AP43" s="514"/>
      <c r="AQ43" s="514"/>
      <c r="AR43" s="514"/>
      <c r="AS43" s="514">
        <v>2</v>
      </c>
      <c r="AT43" s="514"/>
      <c r="AU43" s="514"/>
      <c r="AV43" s="514"/>
      <c r="AW43" s="514"/>
      <c r="AX43" s="514"/>
      <c r="AY43" s="514">
        <v>30</v>
      </c>
      <c r="AZ43" s="514"/>
      <c r="BA43" s="514"/>
      <c r="BB43" s="514"/>
      <c r="BC43" s="514"/>
      <c r="BD43" s="514"/>
      <c r="BE43" s="514">
        <v>0</v>
      </c>
      <c r="BF43" s="514"/>
      <c r="BG43" s="514"/>
      <c r="BH43" s="514"/>
      <c r="BI43" s="514"/>
      <c r="BJ43" s="514"/>
    </row>
    <row r="44" spans="2:62" ht="13.5" customHeight="1">
      <c r="D44" s="706" t="s">
        <v>512</v>
      </c>
      <c r="E44" s="706"/>
      <c r="F44" s="706"/>
      <c r="G44" s="706"/>
      <c r="H44" s="706"/>
      <c r="I44" s="706"/>
      <c r="J44" s="706"/>
      <c r="K44" s="706"/>
      <c r="L44" s="706"/>
      <c r="M44" s="706"/>
      <c r="N44" s="706"/>
      <c r="O44" s="706"/>
      <c r="P44" s="706"/>
      <c r="Q44" s="719"/>
      <c r="R44" s="239"/>
      <c r="S44" s="513">
        <v>0</v>
      </c>
      <c r="T44" s="514"/>
      <c r="U44" s="514"/>
      <c r="V44" s="514"/>
      <c r="W44" s="514"/>
      <c r="X44" s="514"/>
      <c r="Y44" s="514"/>
      <c r="Z44" s="514">
        <v>7</v>
      </c>
      <c r="AA44" s="514"/>
      <c r="AB44" s="514"/>
      <c r="AC44" s="514"/>
      <c r="AD44" s="514"/>
      <c r="AE44" s="514"/>
      <c r="AF44" s="514"/>
      <c r="AG44" s="514">
        <v>0</v>
      </c>
      <c r="AH44" s="514"/>
      <c r="AI44" s="514"/>
      <c r="AJ44" s="514"/>
      <c r="AK44" s="514"/>
      <c r="AL44" s="514"/>
      <c r="AM44" s="514">
        <v>0</v>
      </c>
      <c r="AN44" s="514"/>
      <c r="AO44" s="514"/>
      <c r="AP44" s="514"/>
      <c r="AQ44" s="514"/>
      <c r="AR44" s="514"/>
      <c r="AS44" s="514">
        <v>0</v>
      </c>
      <c r="AT44" s="514"/>
      <c r="AU44" s="514"/>
      <c r="AV44" s="514"/>
      <c r="AW44" s="514"/>
      <c r="AX44" s="514"/>
      <c r="AY44" s="514">
        <v>7</v>
      </c>
      <c r="AZ44" s="514"/>
      <c r="BA44" s="514"/>
      <c r="BB44" s="514"/>
      <c r="BC44" s="514"/>
      <c r="BD44" s="514"/>
      <c r="BE44" s="514">
        <v>0</v>
      </c>
      <c r="BF44" s="514"/>
      <c r="BG44" s="514"/>
      <c r="BH44" s="514"/>
      <c r="BI44" s="514"/>
      <c r="BJ44" s="514"/>
    </row>
    <row r="45" spans="2:62" ht="13.5" customHeight="1">
      <c r="D45" s="706" t="s">
        <v>460</v>
      </c>
      <c r="E45" s="706"/>
      <c r="F45" s="706"/>
      <c r="G45" s="706"/>
      <c r="H45" s="706"/>
      <c r="I45" s="706"/>
      <c r="J45" s="706"/>
      <c r="K45" s="706"/>
      <c r="L45" s="706"/>
      <c r="M45" s="706"/>
      <c r="N45" s="706"/>
      <c r="O45" s="706"/>
      <c r="P45" s="706"/>
      <c r="Q45" s="719"/>
      <c r="R45" s="239"/>
      <c r="S45" s="513">
        <v>0</v>
      </c>
      <c r="T45" s="514"/>
      <c r="U45" s="514"/>
      <c r="V45" s="514"/>
      <c r="W45" s="514"/>
      <c r="X45" s="514"/>
      <c r="Y45" s="514"/>
      <c r="Z45" s="514">
        <v>2</v>
      </c>
      <c r="AA45" s="514"/>
      <c r="AB45" s="514"/>
      <c r="AC45" s="514"/>
      <c r="AD45" s="514"/>
      <c r="AE45" s="514"/>
      <c r="AF45" s="514"/>
      <c r="AG45" s="514">
        <v>0</v>
      </c>
      <c r="AH45" s="514"/>
      <c r="AI45" s="514"/>
      <c r="AJ45" s="514"/>
      <c r="AK45" s="514"/>
      <c r="AL45" s="514"/>
      <c r="AM45" s="514">
        <v>0</v>
      </c>
      <c r="AN45" s="514"/>
      <c r="AO45" s="514"/>
      <c r="AP45" s="514"/>
      <c r="AQ45" s="514"/>
      <c r="AR45" s="514"/>
      <c r="AS45" s="514">
        <v>0</v>
      </c>
      <c r="AT45" s="514"/>
      <c r="AU45" s="514"/>
      <c r="AV45" s="514"/>
      <c r="AW45" s="514"/>
      <c r="AX45" s="514"/>
      <c r="AY45" s="514">
        <v>0</v>
      </c>
      <c r="AZ45" s="514"/>
      <c r="BA45" s="514"/>
      <c r="BB45" s="514"/>
      <c r="BC45" s="514"/>
      <c r="BD45" s="514"/>
      <c r="BE45" s="514">
        <v>2</v>
      </c>
      <c r="BF45" s="514"/>
      <c r="BG45" s="514"/>
      <c r="BH45" s="514"/>
      <c r="BI45" s="514"/>
      <c r="BJ45" s="514"/>
    </row>
    <row r="46" spans="2:62" ht="13.5" customHeight="1">
      <c r="D46" s="706" t="s">
        <v>511</v>
      </c>
      <c r="E46" s="706"/>
      <c r="F46" s="706"/>
      <c r="G46" s="706"/>
      <c r="H46" s="706"/>
      <c r="I46" s="706"/>
      <c r="J46" s="706"/>
      <c r="K46" s="706"/>
      <c r="L46" s="706"/>
      <c r="M46" s="706"/>
      <c r="N46" s="706"/>
      <c r="O46" s="706"/>
      <c r="P46" s="706"/>
      <c r="Q46" s="719"/>
      <c r="R46" s="239"/>
      <c r="S46" s="513">
        <v>0</v>
      </c>
      <c r="T46" s="514"/>
      <c r="U46" s="514"/>
      <c r="V46" s="514"/>
      <c r="W46" s="514"/>
      <c r="X46" s="514"/>
      <c r="Y46" s="514"/>
      <c r="Z46" s="514">
        <v>2</v>
      </c>
      <c r="AA46" s="514"/>
      <c r="AB46" s="514"/>
      <c r="AC46" s="514"/>
      <c r="AD46" s="514"/>
      <c r="AE46" s="514"/>
      <c r="AF46" s="514"/>
      <c r="AG46" s="514">
        <v>0</v>
      </c>
      <c r="AH46" s="514"/>
      <c r="AI46" s="514"/>
      <c r="AJ46" s="514"/>
      <c r="AK46" s="514"/>
      <c r="AL46" s="514"/>
      <c r="AM46" s="514">
        <v>0</v>
      </c>
      <c r="AN46" s="514"/>
      <c r="AO46" s="514"/>
      <c r="AP46" s="514"/>
      <c r="AQ46" s="514"/>
      <c r="AR46" s="514"/>
      <c r="AS46" s="514">
        <v>0</v>
      </c>
      <c r="AT46" s="514"/>
      <c r="AU46" s="514"/>
      <c r="AV46" s="514"/>
      <c r="AW46" s="514"/>
      <c r="AX46" s="514"/>
      <c r="AY46" s="514">
        <v>2</v>
      </c>
      <c r="AZ46" s="514"/>
      <c r="BA46" s="514"/>
      <c r="BB46" s="514"/>
      <c r="BC46" s="514"/>
      <c r="BD46" s="514"/>
      <c r="BE46" s="514">
        <v>0</v>
      </c>
      <c r="BF46" s="514"/>
      <c r="BG46" s="514"/>
      <c r="BH46" s="514"/>
      <c r="BI46" s="514"/>
      <c r="BJ46" s="514"/>
    </row>
    <row r="47" spans="2:62" ht="13.5" customHeight="1">
      <c r="D47" s="706" t="s">
        <v>510</v>
      </c>
      <c r="E47" s="706"/>
      <c r="F47" s="706"/>
      <c r="G47" s="706"/>
      <c r="H47" s="706"/>
      <c r="I47" s="706"/>
      <c r="J47" s="706"/>
      <c r="K47" s="706"/>
      <c r="L47" s="706"/>
      <c r="M47" s="706"/>
      <c r="N47" s="706"/>
      <c r="O47" s="706"/>
      <c r="P47" s="706"/>
      <c r="Q47" s="719"/>
      <c r="R47" s="239"/>
      <c r="S47" s="513">
        <v>0</v>
      </c>
      <c r="T47" s="514"/>
      <c r="U47" s="514"/>
      <c r="V47" s="514"/>
      <c r="W47" s="514"/>
      <c r="X47" s="514"/>
      <c r="Y47" s="514"/>
      <c r="Z47" s="514">
        <v>9</v>
      </c>
      <c r="AA47" s="514"/>
      <c r="AB47" s="514"/>
      <c r="AC47" s="514"/>
      <c r="AD47" s="514"/>
      <c r="AE47" s="514"/>
      <c r="AF47" s="514"/>
      <c r="AG47" s="514">
        <v>1</v>
      </c>
      <c r="AH47" s="514"/>
      <c r="AI47" s="514"/>
      <c r="AJ47" s="514"/>
      <c r="AK47" s="514"/>
      <c r="AL47" s="514"/>
      <c r="AM47" s="514">
        <v>1</v>
      </c>
      <c r="AN47" s="514"/>
      <c r="AO47" s="514"/>
      <c r="AP47" s="514"/>
      <c r="AQ47" s="514"/>
      <c r="AR47" s="514"/>
      <c r="AS47" s="514">
        <v>0</v>
      </c>
      <c r="AT47" s="514"/>
      <c r="AU47" s="514"/>
      <c r="AV47" s="514"/>
      <c r="AW47" s="514"/>
      <c r="AX47" s="514"/>
      <c r="AY47" s="514">
        <v>7</v>
      </c>
      <c r="AZ47" s="514"/>
      <c r="BA47" s="514"/>
      <c r="BB47" s="514"/>
      <c r="BC47" s="514"/>
      <c r="BD47" s="514"/>
      <c r="BE47" s="514">
        <v>0</v>
      </c>
      <c r="BF47" s="514"/>
      <c r="BG47" s="514"/>
      <c r="BH47" s="514"/>
      <c r="BI47" s="514"/>
      <c r="BJ47" s="514"/>
    </row>
    <row r="48" spans="2:62" ht="13.5" customHeight="1">
      <c r="D48" s="706" t="s">
        <v>457</v>
      </c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6"/>
      <c r="P48" s="706"/>
      <c r="Q48" s="719"/>
      <c r="R48" s="239"/>
      <c r="S48" s="513">
        <v>0</v>
      </c>
      <c r="T48" s="514"/>
      <c r="U48" s="514"/>
      <c r="V48" s="514"/>
      <c r="W48" s="514"/>
      <c r="X48" s="514"/>
      <c r="Y48" s="514"/>
      <c r="Z48" s="514">
        <v>5</v>
      </c>
      <c r="AA48" s="514"/>
      <c r="AB48" s="514"/>
      <c r="AC48" s="514"/>
      <c r="AD48" s="514"/>
      <c r="AE48" s="514"/>
      <c r="AF48" s="514"/>
      <c r="AG48" s="514">
        <v>0</v>
      </c>
      <c r="AH48" s="514"/>
      <c r="AI48" s="514"/>
      <c r="AJ48" s="514"/>
      <c r="AK48" s="514"/>
      <c r="AL48" s="514"/>
      <c r="AM48" s="514">
        <v>0</v>
      </c>
      <c r="AN48" s="514"/>
      <c r="AO48" s="514"/>
      <c r="AP48" s="514"/>
      <c r="AQ48" s="514"/>
      <c r="AR48" s="514"/>
      <c r="AS48" s="514">
        <v>0</v>
      </c>
      <c r="AT48" s="514"/>
      <c r="AU48" s="514"/>
      <c r="AV48" s="514"/>
      <c r="AW48" s="514"/>
      <c r="AX48" s="514"/>
      <c r="AY48" s="514">
        <v>5</v>
      </c>
      <c r="AZ48" s="514"/>
      <c r="BA48" s="514"/>
      <c r="BB48" s="514"/>
      <c r="BC48" s="514"/>
      <c r="BD48" s="514"/>
      <c r="BE48" s="514">
        <v>0</v>
      </c>
      <c r="BF48" s="514"/>
      <c r="BG48" s="514"/>
      <c r="BH48" s="514"/>
      <c r="BI48" s="514"/>
      <c r="BJ48" s="514"/>
    </row>
    <row r="49" spans="2:62" ht="13.5" customHeight="1">
      <c r="D49" s="706" t="s">
        <v>456</v>
      </c>
      <c r="E49" s="706"/>
      <c r="F49" s="706"/>
      <c r="G49" s="706"/>
      <c r="H49" s="706"/>
      <c r="I49" s="706"/>
      <c r="J49" s="706"/>
      <c r="K49" s="706"/>
      <c r="L49" s="706"/>
      <c r="M49" s="706"/>
      <c r="N49" s="706"/>
      <c r="O49" s="706"/>
      <c r="P49" s="706"/>
      <c r="Q49" s="719"/>
      <c r="R49" s="239"/>
      <c r="S49" s="513">
        <v>0</v>
      </c>
      <c r="T49" s="514"/>
      <c r="U49" s="514"/>
      <c r="V49" s="514"/>
      <c r="W49" s="514"/>
      <c r="X49" s="514"/>
      <c r="Y49" s="514"/>
      <c r="Z49" s="514">
        <v>14</v>
      </c>
      <c r="AA49" s="514"/>
      <c r="AB49" s="514"/>
      <c r="AC49" s="514"/>
      <c r="AD49" s="514"/>
      <c r="AE49" s="514"/>
      <c r="AF49" s="514"/>
      <c r="AG49" s="514">
        <v>0</v>
      </c>
      <c r="AH49" s="514"/>
      <c r="AI49" s="514"/>
      <c r="AJ49" s="514"/>
      <c r="AK49" s="514"/>
      <c r="AL49" s="514"/>
      <c r="AM49" s="514">
        <v>0</v>
      </c>
      <c r="AN49" s="514"/>
      <c r="AO49" s="514"/>
      <c r="AP49" s="514"/>
      <c r="AQ49" s="514"/>
      <c r="AR49" s="514"/>
      <c r="AS49" s="514">
        <v>0</v>
      </c>
      <c r="AT49" s="514"/>
      <c r="AU49" s="514"/>
      <c r="AV49" s="514"/>
      <c r="AW49" s="514"/>
      <c r="AX49" s="514"/>
      <c r="AY49" s="514">
        <v>14</v>
      </c>
      <c r="AZ49" s="514"/>
      <c r="BA49" s="514"/>
      <c r="BB49" s="514"/>
      <c r="BC49" s="514"/>
      <c r="BD49" s="514"/>
      <c r="BE49" s="514">
        <v>0</v>
      </c>
      <c r="BF49" s="514"/>
      <c r="BG49" s="514"/>
      <c r="BH49" s="514"/>
      <c r="BI49" s="514"/>
      <c r="BJ49" s="514"/>
    </row>
    <row r="50" spans="2:62"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09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</row>
    <row r="51" spans="2:62">
      <c r="C51" s="561" t="s">
        <v>19</v>
      </c>
      <c r="D51" s="561"/>
      <c r="E51" s="258" t="s">
        <v>50</v>
      </c>
      <c r="F51" s="597">
        <v>-1</v>
      </c>
      <c r="G51" s="597"/>
      <c r="H51" s="202" t="s">
        <v>509</v>
      </c>
    </row>
    <row r="52" spans="2:62">
      <c r="F52" s="882">
        <v>-2</v>
      </c>
      <c r="G52" s="882"/>
      <c r="H52" s="202" t="s">
        <v>508</v>
      </c>
    </row>
    <row r="53" spans="2:62">
      <c r="B53" s="716" t="s">
        <v>1</v>
      </c>
      <c r="C53" s="716"/>
      <c r="D53" s="716"/>
      <c r="E53" s="258" t="s">
        <v>50</v>
      </c>
      <c r="F53" s="202" t="s">
        <v>449</v>
      </c>
    </row>
  </sheetData>
  <mergeCells count="227">
    <mergeCell ref="BE48:BJ48"/>
    <mergeCell ref="AY41:BD41"/>
    <mergeCell ref="AZ1:BK2"/>
    <mergeCell ref="AS49:AX49"/>
    <mergeCell ref="AY49:BD49"/>
    <mergeCell ref="BE49:BJ49"/>
    <mergeCell ref="AS46:AX46"/>
    <mergeCell ref="AY46:BD46"/>
    <mergeCell ref="BE46:BJ46"/>
    <mergeCell ref="AS47:AX47"/>
    <mergeCell ref="BE37:BJ37"/>
    <mergeCell ref="AS35:AX35"/>
    <mergeCell ref="BC13:BJ13"/>
    <mergeCell ref="BC14:BJ14"/>
    <mergeCell ref="AY47:BD47"/>
    <mergeCell ref="BE47:BJ47"/>
    <mergeCell ref="B6:BJ6"/>
    <mergeCell ref="B8:V8"/>
    <mergeCell ref="W8:AD8"/>
    <mergeCell ref="AE8:AL8"/>
    <mergeCell ref="AM8:AT8"/>
    <mergeCell ref="AU8:BB8"/>
    <mergeCell ref="BC8:BJ8"/>
    <mergeCell ref="C10:U10"/>
    <mergeCell ref="AM48:AR48"/>
    <mergeCell ref="AM49:AR49"/>
    <mergeCell ref="AS39:AX39"/>
    <mergeCell ref="AY39:BD39"/>
    <mergeCell ref="BE39:BJ39"/>
    <mergeCell ref="AS40:AX40"/>
    <mergeCell ref="AY40:BD40"/>
    <mergeCell ref="BE40:BJ40"/>
    <mergeCell ref="AS41:AX41"/>
    <mergeCell ref="AS48:AX48"/>
    <mergeCell ref="AY48:BD48"/>
    <mergeCell ref="AY42:BD42"/>
    <mergeCell ref="BE42:BJ42"/>
    <mergeCell ref="AS43:AX43"/>
    <mergeCell ref="AY43:BD43"/>
    <mergeCell ref="BE43:BJ43"/>
    <mergeCell ref="AS44:AX44"/>
    <mergeCell ref="AY44:BD44"/>
    <mergeCell ref="BE44:BJ44"/>
    <mergeCell ref="AS45:AX45"/>
    <mergeCell ref="AY45:BD45"/>
    <mergeCell ref="BE45:BJ45"/>
    <mergeCell ref="BE41:BJ41"/>
    <mergeCell ref="AS42:AX42"/>
    <mergeCell ref="F52:G52"/>
    <mergeCell ref="B53:D53"/>
    <mergeCell ref="D48:Q48"/>
    <mergeCell ref="D49:Q49"/>
    <mergeCell ref="AG47:AL47"/>
    <mergeCell ref="AG48:AL48"/>
    <mergeCell ref="AG49:AL49"/>
    <mergeCell ref="Z49:AF49"/>
    <mergeCell ref="S49:Y49"/>
    <mergeCell ref="Z47:AF47"/>
    <mergeCell ref="Z48:AF48"/>
    <mergeCell ref="C51:D51"/>
    <mergeCell ref="F51:G51"/>
    <mergeCell ref="Z43:AF43"/>
    <mergeCell ref="C37:Q37"/>
    <mergeCell ref="D39:Q39"/>
    <mergeCell ref="S37:Y37"/>
    <mergeCell ref="S39:Y39"/>
    <mergeCell ref="S48:Y48"/>
    <mergeCell ref="Z40:AF40"/>
    <mergeCell ref="Z41:AF41"/>
    <mergeCell ref="D43:Q43"/>
    <mergeCell ref="S42:Y42"/>
    <mergeCell ref="S43:Y43"/>
    <mergeCell ref="D40:Q40"/>
    <mergeCell ref="D41:Q41"/>
    <mergeCell ref="S40:Y40"/>
    <mergeCell ref="Z37:AF37"/>
    <mergeCell ref="Z39:AF39"/>
    <mergeCell ref="Z44:AF44"/>
    <mergeCell ref="Z45:AF45"/>
    <mergeCell ref="Z46:AF46"/>
    <mergeCell ref="Z42:AF42"/>
    <mergeCell ref="AY35:BD35"/>
    <mergeCell ref="BE35:BJ35"/>
    <mergeCell ref="AG37:AL37"/>
    <mergeCell ref="AM37:AR37"/>
    <mergeCell ref="AS37:AX37"/>
    <mergeCell ref="AY37:BD37"/>
    <mergeCell ref="D46:Q46"/>
    <mergeCell ref="D47:Q47"/>
    <mergeCell ref="S46:Y46"/>
    <mergeCell ref="S47:Y47"/>
    <mergeCell ref="AG46:AL46"/>
    <mergeCell ref="AM43:AR43"/>
    <mergeCell ref="AM44:AR44"/>
    <mergeCell ref="AM45:AR45"/>
    <mergeCell ref="AM46:AR46"/>
    <mergeCell ref="AM47:AR47"/>
    <mergeCell ref="AG39:AL39"/>
    <mergeCell ref="AG42:AL42"/>
    <mergeCell ref="AG43:AL43"/>
    <mergeCell ref="AG44:AL44"/>
    <mergeCell ref="AG45:AL45"/>
    <mergeCell ref="D42:Q42"/>
    <mergeCell ref="AG35:AL35"/>
    <mergeCell ref="AM35:AR35"/>
    <mergeCell ref="AM41:AR41"/>
    <mergeCell ref="AM42:AR42"/>
    <mergeCell ref="AG41:AL41"/>
    <mergeCell ref="AG40:AL40"/>
    <mergeCell ref="AM39:AR39"/>
    <mergeCell ref="AM40:AR40"/>
    <mergeCell ref="BC15:BJ15"/>
    <mergeCell ref="D44:Q44"/>
    <mergeCell ref="D45:Q45"/>
    <mergeCell ref="S44:Y44"/>
    <mergeCell ref="S45:Y45"/>
    <mergeCell ref="B32:BJ32"/>
    <mergeCell ref="AG34:BJ34"/>
    <mergeCell ref="S41:Y41"/>
    <mergeCell ref="BC16:BJ16"/>
    <mergeCell ref="D17:U17"/>
    <mergeCell ref="W17:AD17"/>
    <mergeCell ref="AE17:AL17"/>
    <mergeCell ref="AM17:AT17"/>
    <mergeCell ref="AU17:BB17"/>
    <mergeCell ref="BC17:BJ17"/>
    <mergeCell ref="D18:U18"/>
    <mergeCell ref="W18:AD18"/>
    <mergeCell ref="AE18:AL18"/>
    <mergeCell ref="AM18:AT18"/>
    <mergeCell ref="AU18:BB18"/>
    <mergeCell ref="BC18:BJ18"/>
    <mergeCell ref="B34:R35"/>
    <mergeCell ref="S34:Y35"/>
    <mergeCell ref="Z34:AF35"/>
    <mergeCell ref="W10:AD10"/>
    <mergeCell ref="AE10:AL10"/>
    <mergeCell ref="AM10:AT10"/>
    <mergeCell ref="AU10:BB10"/>
    <mergeCell ref="BC10:BJ10"/>
    <mergeCell ref="W12:AD12"/>
    <mergeCell ref="AE12:AL12"/>
    <mergeCell ref="AM12:AT12"/>
    <mergeCell ref="BC12:BJ12"/>
    <mergeCell ref="AU12:BB12"/>
    <mergeCell ref="D13:U13"/>
    <mergeCell ref="W13:AD13"/>
    <mergeCell ref="AE13:AL13"/>
    <mergeCell ref="AM13:AT13"/>
    <mergeCell ref="AU13:BB13"/>
    <mergeCell ref="D12:U12"/>
    <mergeCell ref="D15:U15"/>
    <mergeCell ref="W15:AD15"/>
    <mergeCell ref="D16:U16"/>
    <mergeCell ref="W16:AD16"/>
    <mergeCell ref="AE16:AL16"/>
    <mergeCell ref="AM16:AT16"/>
    <mergeCell ref="AU16:BB16"/>
    <mergeCell ref="D14:U14"/>
    <mergeCell ref="W14:AD14"/>
    <mergeCell ref="AE14:AL14"/>
    <mergeCell ref="AM14:AT14"/>
    <mergeCell ref="AU14:BB14"/>
    <mergeCell ref="AE15:AL15"/>
    <mergeCell ref="AM15:AT15"/>
    <mergeCell ref="AU15:BB15"/>
    <mergeCell ref="D19:U19"/>
    <mergeCell ref="W19:AD19"/>
    <mergeCell ref="AE19:AL19"/>
    <mergeCell ref="AM19:AT19"/>
    <mergeCell ref="AU19:BB19"/>
    <mergeCell ref="BC19:BJ19"/>
    <mergeCell ref="D20:U20"/>
    <mergeCell ref="W20:AD20"/>
    <mergeCell ref="AE20:AL20"/>
    <mergeCell ref="AM20:AT20"/>
    <mergeCell ref="AU20:BB20"/>
    <mergeCell ref="BC20:BJ20"/>
    <mergeCell ref="D21:U21"/>
    <mergeCell ref="W21:AD21"/>
    <mergeCell ref="AE21:AL21"/>
    <mergeCell ref="AM21:AT21"/>
    <mergeCell ref="AU21:BB21"/>
    <mergeCell ref="BC21:BJ21"/>
    <mergeCell ref="AU23:BB23"/>
    <mergeCell ref="BC23:BJ23"/>
    <mergeCell ref="D23:U23"/>
    <mergeCell ref="W23:AD23"/>
    <mergeCell ref="AE23:AL23"/>
    <mergeCell ref="AM23:AT23"/>
    <mergeCell ref="W25:AD25"/>
    <mergeCell ref="AE25:AL25"/>
    <mergeCell ref="AM25:AT25"/>
    <mergeCell ref="AU25:BB25"/>
    <mergeCell ref="BC25:BJ25"/>
    <mergeCell ref="D24:U24"/>
    <mergeCell ref="W24:AD24"/>
    <mergeCell ref="BC27:BJ27"/>
    <mergeCell ref="D22:U22"/>
    <mergeCell ref="W22:AD22"/>
    <mergeCell ref="AE22:AL22"/>
    <mergeCell ref="AM22:AT22"/>
    <mergeCell ref="AU22:BB22"/>
    <mergeCell ref="BC22:BJ22"/>
    <mergeCell ref="AU24:BB24"/>
    <mergeCell ref="BC24:BJ24"/>
    <mergeCell ref="D25:U25"/>
    <mergeCell ref="AE24:AL24"/>
    <mergeCell ref="AM24:AT24"/>
    <mergeCell ref="B30:D30"/>
    <mergeCell ref="D26:U26"/>
    <mergeCell ref="W26:AD26"/>
    <mergeCell ref="AE26:AL26"/>
    <mergeCell ref="AM26:AT26"/>
    <mergeCell ref="AU28:BB28"/>
    <mergeCell ref="AU26:BB26"/>
    <mergeCell ref="BC26:BJ26"/>
    <mergeCell ref="AU27:BB27"/>
    <mergeCell ref="D28:U28"/>
    <mergeCell ref="W28:AD28"/>
    <mergeCell ref="AE28:AL28"/>
    <mergeCell ref="AM28:AT28"/>
    <mergeCell ref="D27:U27"/>
    <mergeCell ref="W27:AD27"/>
    <mergeCell ref="AE27:AL27"/>
    <mergeCell ref="AM27:AT27"/>
    <mergeCell ref="BC28:BJ28"/>
  </mergeCells>
  <phoneticPr fontId="24"/>
  <printOptions horizontalCentered="1"/>
  <pageMargins left="0.39370078740157483" right="0.47244094488188981" top="0.31496062992125984" bottom="0.39370078740157483" header="0" footer="0"/>
  <pageSetup paperSize="9" scale="93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6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1" width="1" customWidth="1"/>
    <col min="2" max="63" width="1.625" customWidth="1"/>
  </cols>
  <sheetData>
    <row r="1" spans="1:63" ht="11.1" customHeight="1">
      <c r="A1" s="505">
        <f>'161'!AZ1+1</f>
        <v>162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AW1" s="166"/>
      <c r="AX1" s="166"/>
      <c r="AY1" s="166"/>
      <c r="AZ1" s="166"/>
      <c r="BA1" s="184"/>
      <c r="BB1" s="242"/>
      <c r="BC1" s="242"/>
      <c r="BD1" s="242"/>
      <c r="BE1" s="242"/>
      <c r="BF1" s="242"/>
      <c r="BG1" s="242"/>
      <c r="BH1" s="242"/>
      <c r="BI1" s="242"/>
      <c r="BJ1" s="242"/>
      <c r="BK1" s="242"/>
    </row>
    <row r="2" spans="1:63" ht="11.1" customHeight="1">
      <c r="A2" s="506"/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AW2" s="166"/>
      <c r="AX2" s="166"/>
      <c r="AY2" s="166"/>
      <c r="AZ2" s="166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</row>
    <row r="3" spans="1:63" ht="11.1" customHeight="1"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</row>
    <row r="4" spans="1:63" ht="11.1" customHeight="1"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</row>
    <row r="5" spans="1:63" ht="11.1" customHeight="1"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</row>
    <row r="6" spans="1:63" ht="18" customHeight="1">
      <c r="B6" s="526" t="s">
        <v>664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6"/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6"/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26"/>
      <c r="BD6" s="526"/>
      <c r="BE6" s="526"/>
      <c r="BF6" s="526"/>
      <c r="BG6" s="526"/>
      <c r="BH6" s="526"/>
      <c r="BI6" s="526"/>
      <c r="BJ6" s="526"/>
    </row>
    <row r="7" spans="1:6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63">
      <c r="B8" s="892" t="s">
        <v>553</v>
      </c>
      <c r="C8" s="893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565" t="s">
        <v>562</v>
      </c>
      <c r="O8" s="565"/>
      <c r="P8" s="565"/>
      <c r="Q8" s="565"/>
      <c r="R8" s="565"/>
      <c r="S8" s="565"/>
      <c r="T8" s="565"/>
      <c r="U8" s="565" t="s">
        <v>520</v>
      </c>
      <c r="V8" s="565"/>
      <c r="W8" s="565"/>
      <c r="X8" s="565"/>
      <c r="Y8" s="565"/>
      <c r="Z8" s="565"/>
      <c r="AA8" s="565"/>
      <c r="AB8" s="565"/>
      <c r="AC8" s="565"/>
      <c r="AD8" s="565"/>
      <c r="AE8" s="565"/>
      <c r="AF8" s="565"/>
      <c r="AG8" s="565"/>
      <c r="AH8" s="565"/>
      <c r="AI8" s="565"/>
      <c r="AJ8" s="565"/>
      <c r="AK8" s="565"/>
      <c r="AL8" s="565"/>
      <c r="AM8" s="565"/>
      <c r="AN8" s="565"/>
      <c r="AO8" s="565"/>
      <c r="AP8" s="565"/>
      <c r="AQ8" s="565"/>
      <c r="AR8" s="565"/>
      <c r="AS8" s="565"/>
      <c r="AT8" s="565"/>
      <c r="AU8" s="565"/>
      <c r="AV8" s="565"/>
      <c r="AW8" s="565"/>
      <c r="AX8" s="565"/>
      <c r="AY8" s="565"/>
      <c r="AZ8" s="565"/>
      <c r="BA8" s="565"/>
      <c r="BB8" s="565"/>
      <c r="BC8" s="565"/>
      <c r="BD8" s="565"/>
      <c r="BE8" s="565"/>
      <c r="BF8" s="565"/>
      <c r="BG8" s="565"/>
      <c r="BH8" s="565"/>
      <c r="BI8" s="565"/>
      <c r="BJ8" s="536"/>
    </row>
    <row r="9" spans="1:63">
      <c r="B9" s="894"/>
      <c r="C9" s="666"/>
      <c r="D9" s="666"/>
      <c r="E9" s="666"/>
      <c r="F9" s="666"/>
      <c r="G9" s="666"/>
      <c r="H9" s="666"/>
      <c r="I9" s="666"/>
      <c r="J9" s="666"/>
      <c r="K9" s="666"/>
      <c r="L9" s="666"/>
      <c r="M9" s="666"/>
      <c r="N9" s="567"/>
      <c r="O9" s="567"/>
      <c r="P9" s="567"/>
      <c r="Q9" s="567"/>
      <c r="R9" s="567"/>
      <c r="S9" s="567"/>
      <c r="T9" s="567"/>
      <c r="U9" s="567" t="s">
        <v>575</v>
      </c>
      <c r="V9" s="567"/>
      <c r="W9" s="567"/>
      <c r="X9" s="567"/>
      <c r="Y9" s="567"/>
      <c r="Z9" s="567"/>
      <c r="AA9" s="567"/>
      <c r="AB9" s="567" t="s">
        <v>574</v>
      </c>
      <c r="AC9" s="567"/>
      <c r="AD9" s="567"/>
      <c r="AE9" s="567"/>
      <c r="AF9" s="567"/>
      <c r="AG9" s="567"/>
      <c r="AH9" s="567"/>
      <c r="AI9" s="567" t="s">
        <v>573</v>
      </c>
      <c r="AJ9" s="567"/>
      <c r="AK9" s="567"/>
      <c r="AL9" s="567"/>
      <c r="AM9" s="567"/>
      <c r="AN9" s="567"/>
      <c r="AO9" s="567"/>
      <c r="AP9" s="567" t="s">
        <v>567</v>
      </c>
      <c r="AQ9" s="567"/>
      <c r="AR9" s="567"/>
      <c r="AS9" s="567"/>
      <c r="AT9" s="567"/>
      <c r="AU9" s="567"/>
      <c r="AV9" s="567"/>
      <c r="AW9" s="567" t="s">
        <v>566</v>
      </c>
      <c r="AX9" s="567"/>
      <c r="AY9" s="567"/>
      <c r="AZ9" s="567"/>
      <c r="BA9" s="567"/>
      <c r="BB9" s="567"/>
      <c r="BC9" s="567"/>
      <c r="BD9" s="567" t="s">
        <v>517</v>
      </c>
      <c r="BE9" s="567"/>
      <c r="BF9" s="567"/>
      <c r="BG9" s="567"/>
      <c r="BH9" s="567"/>
      <c r="BI9" s="567"/>
      <c r="BJ9" s="568"/>
    </row>
    <row r="10" spans="1:63">
      <c r="M10" s="17"/>
    </row>
    <row r="11" spans="1:63">
      <c r="C11" s="667" t="s">
        <v>5</v>
      </c>
      <c r="D11" s="667"/>
      <c r="E11" s="667"/>
      <c r="F11" s="667"/>
      <c r="G11" s="677">
        <v>21</v>
      </c>
      <c r="H11" s="677"/>
      <c r="I11" s="667" t="s">
        <v>4</v>
      </c>
      <c r="J11" s="667"/>
      <c r="K11" s="667"/>
      <c r="L11" s="667"/>
      <c r="M11" s="85"/>
      <c r="N11" s="512">
        <v>990</v>
      </c>
      <c r="O11" s="511"/>
      <c r="P11" s="511"/>
      <c r="Q11" s="511"/>
      <c r="R11" s="511"/>
      <c r="S11" s="511"/>
      <c r="T11" s="511"/>
      <c r="U11" s="511">
        <v>507</v>
      </c>
      <c r="V11" s="511"/>
      <c r="W11" s="511"/>
      <c r="X11" s="511"/>
      <c r="Y11" s="511"/>
      <c r="Z11" s="511"/>
      <c r="AA11" s="511"/>
      <c r="AB11" s="511">
        <v>403</v>
      </c>
      <c r="AC11" s="511"/>
      <c r="AD11" s="511"/>
      <c r="AE11" s="511"/>
      <c r="AF11" s="511"/>
      <c r="AG11" s="511"/>
      <c r="AH11" s="511"/>
      <c r="AI11" s="511">
        <v>12</v>
      </c>
      <c r="AJ11" s="511"/>
      <c r="AK11" s="511"/>
      <c r="AL11" s="511"/>
      <c r="AM11" s="511"/>
      <c r="AN11" s="511"/>
      <c r="AO11" s="511"/>
      <c r="AP11" s="511">
        <v>39</v>
      </c>
      <c r="AQ11" s="511"/>
      <c r="AR11" s="511"/>
      <c r="AS11" s="511"/>
      <c r="AT11" s="511"/>
      <c r="AU11" s="511"/>
      <c r="AV11" s="511"/>
      <c r="AW11" s="511">
        <v>1</v>
      </c>
      <c r="AX11" s="511"/>
      <c r="AY11" s="511"/>
      <c r="AZ11" s="511"/>
      <c r="BA11" s="511"/>
      <c r="BB11" s="511"/>
      <c r="BC11" s="511"/>
      <c r="BD11" s="511">
        <v>28</v>
      </c>
      <c r="BE11" s="511"/>
      <c r="BF11" s="511"/>
      <c r="BG11" s="511"/>
      <c r="BH11" s="511"/>
      <c r="BI11" s="511"/>
      <c r="BJ11" s="511"/>
    </row>
    <row r="12" spans="1:63">
      <c r="G12" s="677">
        <v>22</v>
      </c>
      <c r="H12" s="677"/>
      <c r="M12" s="85"/>
      <c r="N12" s="512">
        <v>1297</v>
      </c>
      <c r="O12" s="511"/>
      <c r="P12" s="511"/>
      <c r="Q12" s="511"/>
      <c r="R12" s="511"/>
      <c r="S12" s="511"/>
      <c r="T12" s="511"/>
      <c r="U12" s="511">
        <v>476</v>
      </c>
      <c r="V12" s="511"/>
      <c r="W12" s="511"/>
      <c r="X12" s="511"/>
      <c r="Y12" s="511"/>
      <c r="Z12" s="511"/>
      <c r="AA12" s="511"/>
      <c r="AB12" s="511">
        <v>700</v>
      </c>
      <c r="AC12" s="511"/>
      <c r="AD12" s="511"/>
      <c r="AE12" s="511"/>
      <c r="AF12" s="511"/>
      <c r="AG12" s="511"/>
      <c r="AH12" s="511"/>
      <c r="AI12" s="511">
        <v>40</v>
      </c>
      <c r="AJ12" s="511"/>
      <c r="AK12" s="511"/>
      <c r="AL12" s="511"/>
      <c r="AM12" s="511"/>
      <c r="AN12" s="511"/>
      <c r="AO12" s="511"/>
      <c r="AP12" s="511">
        <v>70</v>
      </c>
      <c r="AQ12" s="511"/>
      <c r="AR12" s="511"/>
      <c r="AS12" s="511"/>
      <c r="AT12" s="511"/>
      <c r="AU12" s="511"/>
      <c r="AV12" s="511"/>
      <c r="AW12" s="511">
        <v>1</v>
      </c>
      <c r="AX12" s="511"/>
      <c r="AY12" s="511"/>
      <c r="AZ12" s="511"/>
      <c r="BA12" s="511"/>
      <c r="BB12" s="511"/>
      <c r="BC12" s="511"/>
      <c r="BD12" s="511">
        <v>10</v>
      </c>
      <c r="BE12" s="511"/>
      <c r="BF12" s="511"/>
      <c r="BG12" s="511"/>
      <c r="BH12" s="511"/>
      <c r="BI12" s="511"/>
      <c r="BJ12" s="511"/>
    </row>
    <row r="13" spans="1:63">
      <c r="G13" s="677">
        <v>23</v>
      </c>
      <c r="H13" s="677"/>
      <c r="M13" s="85"/>
      <c r="N13" s="512">
        <v>1405</v>
      </c>
      <c r="O13" s="511"/>
      <c r="P13" s="511"/>
      <c r="Q13" s="511"/>
      <c r="R13" s="511"/>
      <c r="S13" s="511"/>
      <c r="T13" s="511"/>
      <c r="U13" s="511">
        <v>531</v>
      </c>
      <c r="V13" s="511"/>
      <c r="W13" s="511"/>
      <c r="X13" s="511"/>
      <c r="Y13" s="511"/>
      <c r="Z13" s="511"/>
      <c r="AA13" s="511"/>
      <c r="AB13" s="511">
        <v>699</v>
      </c>
      <c r="AC13" s="511"/>
      <c r="AD13" s="511"/>
      <c r="AE13" s="511"/>
      <c r="AF13" s="511"/>
      <c r="AG13" s="511"/>
      <c r="AH13" s="511"/>
      <c r="AI13" s="511">
        <v>14</v>
      </c>
      <c r="AJ13" s="511"/>
      <c r="AK13" s="511"/>
      <c r="AL13" s="511"/>
      <c r="AM13" s="511"/>
      <c r="AN13" s="511"/>
      <c r="AO13" s="511"/>
      <c r="AP13" s="511">
        <v>124</v>
      </c>
      <c r="AQ13" s="511"/>
      <c r="AR13" s="511"/>
      <c r="AS13" s="511"/>
      <c r="AT13" s="511"/>
      <c r="AU13" s="511"/>
      <c r="AV13" s="511"/>
      <c r="AW13" s="511">
        <v>7</v>
      </c>
      <c r="AX13" s="511"/>
      <c r="AY13" s="511"/>
      <c r="AZ13" s="511"/>
      <c r="BA13" s="511"/>
      <c r="BB13" s="511"/>
      <c r="BC13" s="511"/>
      <c r="BD13" s="511">
        <v>30</v>
      </c>
      <c r="BE13" s="511"/>
      <c r="BF13" s="511"/>
      <c r="BG13" s="511"/>
      <c r="BH13" s="511"/>
      <c r="BI13" s="511"/>
      <c r="BJ13" s="511"/>
    </row>
    <row r="14" spans="1:63">
      <c r="G14" s="677">
        <v>24</v>
      </c>
      <c r="H14" s="677"/>
      <c r="M14" s="85"/>
      <c r="N14" s="512">
        <v>1578</v>
      </c>
      <c r="O14" s="511"/>
      <c r="P14" s="511"/>
      <c r="Q14" s="511"/>
      <c r="R14" s="511"/>
      <c r="S14" s="511"/>
      <c r="T14" s="511"/>
      <c r="U14" s="511">
        <v>492</v>
      </c>
      <c r="V14" s="511"/>
      <c r="W14" s="511"/>
      <c r="X14" s="511"/>
      <c r="Y14" s="511"/>
      <c r="Z14" s="511"/>
      <c r="AA14" s="511"/>
      <c r="AB14" s="511">
        <v>948</v>
      </c>
      <c r="AC14" s="511"/>
      <c r="AD14" s="511"/>
      <c r="AE14" s="511"/>
      <c r="AF14" s="511"/>
      <c r="AG14" s="511"/>
      <c r="AH14" s="511"/>
      <c r="AI14" s="511">
        <v>20</v>
      </c>
      <c r="AJ14" s="511"/>
      <c r="AK14" s="511"/>
      <c r="AL14" s="511"/>
      <c r="AM14" s="511"/>
      <c r="AN14" s="511"/>
      <c r="AO14" s="511"/>
      <c r="AP14" s="511">
        <v>83</v>
      </c>
      <c r="AQ14" s="511"/>
      <c r="AR14" s="511"/>
      <c r="AS14" s="511"/>
      <c r="AT14" s="511"/>
      <c r="AU14" s="511"/>
      <c r="AV14" s="511"/>
      <c r="AW14" s="511">
        <v>1</v>
      </c>
      <c r="AX14" s="511"/>
      <c r="AY14" s="511"/>
      <c r="AZ14" s="511"/>
      <c r="BA14" s="511"/>
      <c r="BB14" s="511"/>
      <c r="BC14" s="511"/>
      <c r="BD14" s="511">
        <v>34</v>
      </c>
      <c r="BE14" s="511"/>
      <c r="BF14" s="511"/>
      <c r="BG14" s="511"/>
      <c r="BH14" s="511"/>
      <c r="BI14" s="511"/>
      <c r="BJ14" s="511"/>
    </row>
    <row r="15" spans="1:63">
      <c r="G15" s="679">
        <v>25</v>
      </c>
      <c r="H15" s="679"/>
      <c r="M15" s="85"/>
      <c r="N15" s="553">
        <v>866</v>
      </c>
      <c r="O15" s="515"/>
      <c r="P15" s="515"/>
      <c r="Q15" s="515"/>
      <c r="R15" s="515"/>
      <c r="S15" s="515"/>
      <c r="T15" s="515"/>
      <c r="U15" s="515">
        <v>359</v>
      </c>
      <c r="V15" s="515"/>
      <c r="W15" s="515"/>
      <c r="X15" s="515"/>
      <c r="Y15" s="515"/>
      <c r="Z15" s="515"/>
      <c r="AA15" s="515"/>
      <c r="AB15" s="515">
        <v>431</v>
      </c>
      <c r="AC15" s="515"/>
      <c r="AD15" s="515"/>
      <c r="AE15" s="515"/>
      <c r="AF15" s="515"/>
      <c r="AG15" s="515"/>
      <c r="AH15" s="515"/>
      <c r="AI15" s="515">
        <v>1</v>
      </c>
      <c r="AJ15" s="515"/>
      <c r="AK15" s="515"/>
      <c r="AL15" s="515"/>
      <c r="AM15" s="515"/>
      <c r="AN15" s="515"/>
      <c r="AO15" s="515"/>
      <c r="AP15" s="515">
        <v>47</v>
      </c>
      <c r="AQ15" s="515"/>
      <c r="AR15" s="515"/>
      <c r="AS15" s="515"/>
      <c r="AT15" s="515"/>
      <c r="AU15" s="515"/>
      <c r="AV15" s="515"/>
      <c r="AW15" s="515">
        <v>0</v>
      </c>
      <c r="AX15" s="515"/>
      <c r="AY15" s="515"/>
      <c r="AZ15" s="515"/>
      <c r="BA15" s="515"/>
      <c r="BB15" s="515"/>
      <c r="BC15" s="515"/>
      <c r="BD15" s="515">
        <v>28</v>
      </c>
      <c r="BE15" s="515"/>
      <c r="BF15" s="515"/>
      <c r="BG15" s="515"/>
      <c r="BH15" s="515"/>
      <c r="BI15" s="515"/>
      <c r="BJ15" s="515"/>
    </row>
    <row r="16" spans="1:6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2:63">
      <c r="B17" s="686" t="s">
        <v>1</v>
      </c>
      <c r="C17" s="686"/>
      <c r="D17" s="686"/>
      <c r="E17" s="164" t="s">
        <v>554</v>
      </c>
      <c r="F17" s="4" t="s">
        <v>547</v>
      </c>
    </row>
    <row r="18" spans="2:63"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</row>
    <row r="19" spans="2:63" ht="18" customHeight="1">
      <c r="B19" s="526" t="s">
        <v>665</v>
      </c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6"/>
      <c r="Z19" s="526"/>
      <c r="AA19" s="526"/>
      <c r="AB19" s="526"/>
      <c r="AC19" s="526"/>
      <c r="AD19" s="526"/>
      <c r="AE19" s="526"/>
      <c r="AF19" s="526"/>
      <c r="AG19" s="526"/>
      <c r="AH19" s="526"/>
      <c r="AI19" s="526"/>
      <c r="AJ19" s="526"/>
      <c r="AK19" s="526"/>
      <c r="AL19" s="526"/>
      <c r="AM19" s="526"/>
      <c r="AN19" s="526"/>
      <c r="AO19" s="526"/>
      <c r="AP19" s="526"/>
      <c r="AQ19" s="526"/>
      <c r="AR19" s="526"/>
      <c r="AS19" s="526"/>
      <c r="AT19" s="526"/>
      <c r="AU19" s="526"/>
      <c r="AV19" s="526"/>
      <c r="AW19" s="526"/>
      <c r="AX19" s="526"/>
      <c r="AY19" s="526"/>
      <c r="AZ19" s="526"/>
      <c r="BA19" s="526"/>
      <c r="BB19" s="526"/>
      <c r="BC19" s="526"/>
      <c r="BD19" s="526"/>
      <c r="BE19" s="526"/>
      <c r="BF19" s="526"/>
      <c r="BG19" s="526"/>
      <c r="BH19" s="526"/>
      <c r="BI19" s="526"/>
      <c r="BJ19" s="526"/>
    </row>
    <row r="20" spans="2:63">
      <c r="B20" s="612" t="s">
        <v>572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2"/>
      <c r="O20" s="612"/>
      <c r="P20" s="612"/>
      <c r="Q20" s="612"/>
      <c r="R20" s="612"/>
      <c r="S20" s="612"/>
      <c r="T20" s="612"/>
      <c r="U20" s="612"/>
      <c r="V20" s="612"/>
      <c r="W20" s="612"/>
      <c r="X20" s="612"/>
      <c r="Y20" s="612"/>
      <c r="Z20" s="612"/>
      <c r="AA20" s="612"/>
      <c r="AB20" s="612"/>
      <c r="AC20" s="612"/>
      <c r="AD20" s="612"/>
      <c r="AE20" s="612"/>
      <c r="AF20" s="612"/>
      <c r="AG20" s="612"/>
      <c r="AH20" s="612"/>
      <c r="AI20" s="612"/>
      <c r="AJ20" s="612"/>
      <c r="AK20" s="612"/>
      <c r="AL20" s="612"/>
      <c r="AM20" s="612"/>
      <c r="AN20" s="612"/>
      <c r="AO20" s="612"/>
      <c r="AP20" s="612"/>
      <c r="AQ20" s="612"/>
      <c r="AR20" s="612"/>
      <c r="AS20" s="612"/>
      <c r="AT20" s="612"/>
      <c r="AU20" s="612"/>
      <c r="AV20" s="612"/>
      <c r="AW20" s="612"/>
      <c r="AX20" s="612"/>
      <c r="AY20" s="612"/>
      <c r="AZ20" s="612"/>
      <c r="BA20" s="612"/>
      <c r="BB20" s="612"/>
      <c r="BC20" s="612"/>
      <c r="BD20" s="612"/>
      <c r="BE20" s="612"/>
      <c r="BF20" s="612"/>
      <c r="BG20" s="612"/>
      <c r="BH20" s="612"/>
      <c r="BI20" s="612"/>
      <c r="BJ20" s="612"/>
    </row>
    <row r="21" spans="2:6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2:63" ht="13.5" customHeight="1">
      <c r="B22" s="886" t="s">
        <v>553</v>
      </c>
      <c r="C22" s="886"/>
      <c r="D22" s="886"/>
      <c r="E22" s="886"/>
      <c r="F22" s="886"/>
      <c r="G22" s="886"/>
      <c r="H22" s="886"/>
      <c r="I22" s="886"/>
      <c r="J22" s="886"/>
      <c r="K22" s="886"/>
      <c r="L22" s="886"/>
      <c r="M22" s="887"/>
      <c r="N22" s="528" t="s">
        <v>571</v>
      </c>
      <c r="O22" s="529"/>
      <c r="P22" s="529"/>
      <c r="Q22" s="529"/>
      <c r="R22" s="529"/>
      <c r="S22" s="529"/>
      <c r="T22" s="530"/>
      <c r="U22" s="536" t="s">
        <v>520</v>
      </c>
      <c r="V22" s="537"/>
      <c r="W22" s="537"/>
      <c r="X22" s="537"/>
      <c r="Y22" s="537"/>
      <c r="Z22" s="537"/>
      <c r="AA22" s="537"/>
      <c r="AB22" s="537"/>
      <c r="AC22" s="537"/>
      <c r="AD22" s="537"/>
      <c r="AE22" s="537"/>
      <c r="AF22" s="537"/>
      <c r="AG22" s="537"/>
      <c r="AH22" s="537"/>
      <c r="AI22" s="537"/>
      <c r="AJ22" s="537"/>
      <c r="AK22" s="537"/>
      <c r="AL22" s="537"/>
      <c r="AM22" s="537"/>
      <c r="AN22" s="537"/>
      <c r="AO22" s="537"/>
      <c r="AP22" s="537"/>
      <c r="AQ22" s="537"/>
      <c r="AR22" s="537"/>
      <c r="AS22" s="537"/>
      <c r="AT22" s="537"/>
      <c r="AU22" s="537"/>
      <c r="AV22" s="537"/>
      <c r="AW22" s="537"/>
      <c r="AX22" s="537"/>
      <c r="AY22" s="537"/>
      <c r="AZ22" s="537"/>
      <c r="BA22" s="537"/>
      <c r="BB22" s="537"/>
      <c r="BC22" s="537"/>
      <c r="BD22" s="537"/>
      <c r="BE22" s="537"/>
      <c r="BF22" s="537"/>
      <c r="BG22" s="537"/>
      <c r="BH22" s="537"/>
      <c r="BI22" s="537"/>
      <c r="BJ22" s="537"/>
    </row>
    <row r="23" spans="2:63" ht="13.5" customHeight="1">
      <c r="B23" s="888"/>
      <c r="C23" s="888"/>
      <c r="D23" s="888"/>
      <c r="E23" s="888"/>
      <c r="F23" s="888"/>
      <c r="G23" s="888"/>
      <c r="H23" s="888"/>
      <c r="I23" s="888"/>
      <c r="J23" s="888"/>
      <c r="K23" s="888"/>
      <c r="L23" s="888"/>
      <c r="M23" s="889"/>
      <c r="N23" s="533"/>
      <c r="O23" s="534"/>
      <c r="P23" s="534"/>
      <c r="Q23" s="534"/>
      <c r="R23" s="534"/>
      <c r="S23" s="534"/>
      <c r="T23" s="535"/>
      <c r="U23" s="568" t="s">
        <v>570</v>
      </c>
      <c r="V23" s="682"/>
      <c r="W23" s="682"/>
      <c r="X23" s="682"/>
      <c r="Y23" s="682"/>
      <c r="Z23" s="682"/>
      <c r="AA23" s="566"/>
      <c r="AB23" s="568" t="s">
        <v>569</v>
      </c>
      <c r="AC23" s="682"/>
      <c r="AD23" s="682"/>
      <c r="AE23" s="682"/>
      <c r="AF23" s="682"/>
      <c r="AG23" s="682"/>
      <c r="AH23" s="566"/>
      <c r="AI23" s="568" t="s">
        <v>568</v>
      </c>
      <c r="AJ23" s="682"/>
      <c r="AK23" s="682"/>
      <c r="AL23" s="682"/>
      <c r="AM23" s="682"/>
      <c r="AN23" s="682"/>
      <c r="AO23" s="566"/>
      <c r="AP23" s="568" t="s">
        <v>567</v>
      </c>
      <c r="AQ23" s="682"/>
      <c r="AR23" s="682"/>
      <c r="AS23" s="682"/>
      <c r="AT23" s="682"/>
      <c r="AU23" s="682"/>
      <c r="AV23" s="566"/>
      <c r="AW23" s="568" t="s">
        <v>566</v>
      </c>
      <c r="AX23" s="682"/>
      <c r="AY23" s="682"/>
      <c r="AZ23" s="682"/>
      <c r="BA23" s="682"/>
      <c r="BB23" s="682"/>
      <c r="BC23" s="566"/>
      <c r="BD23" s="568" t="s">
        <v>517</v>
      </c>
      <c r="BE23" s="682"/>
      <c r="BF23" s="682"/>
      <c r="BG23" s="682"/>
      <c r="BH23" s="682"/>
      <c r="BI23" s="682"/>
      <c r="BJ23" s="682"/>
    </row>
    <row r="24" spans="2:63">
      <c r="M24" s="17"/>
    </row>
    <row r="25" spans="2:63" ht="13.5" customHeight="1">
      <c r="C25" s="667" t="s">
        <v>5</v>
      </c>
      <c r="D25" s="667"/>
      <c r="E25" s="667"/>
      <c r="F25" s="667"/>
      <c r="G25" s="677">
        <v>21</v>
      </c>
      <c r="H25" s="677"/>
      <c r="I25" s="667" t="s">
        <v>4</v>
      </c>
      <c r="J25" s="667"/>
      <c r="K25" s="667"/>
      <c r="L25" s="667"/>
      <c r="M25" s="85"/>
      <c r="N25" s="517">
        <v>176</v>
      </c>
      <c r="O25" s="512"/>
      <c r="P25" s="512"/>
      <c r="Q25" s="512"/>
      <c r="R25" s="512"/>
      <c r="S25" s="512"/>
      <c r="T25" s="512"/>
      <c r="U25" s="511">
        <v>70</v>
      </c>
      <c r="V25" s="511"/>
      <c r="W25" s="511"/>
      <c r="X25" s="511"/>
      <c r="Y25" s="511"/>
      <c r="Z25" s="511"/>
      <c r="AA25" s="511"/>
      <c r="AB25" s="511">
        <v>73</v>
      </c>
      <c r="AC25" s="511"/>
      <c r="AD25" s="511"/>
      <c r="AE25" s="511"/>
      <c r="AF25" s="511"/>
      <c r="AG25" s="511"/>
      <c r="AH25" s="511"/>
      <c r="AI25" s="511">
        <v>0</v>
      </c>
      <c r="AJ25" s="511"/>
      <c r="AK25" s="511"/>
      <c r="AL25" s="511"/>
      <c r="AM25" s="511"/>
      <c r="AN25" s="511"/>
      <c r="AO25" s="511"/>
      <c r="AP25" s="511">
        <v>30</v>
      </c>
      <c r="AQ25" s="511"/>
      <c r="AR25" s="511"/>
      <c r="AS25" s="511"/>
      <c r="AT25" s="511"/>
      <c r="AU25" s="511"/>
      <c r="AV25" s="511"/>
      <c r="AW25" s="511">
        <v>0</v>
      </c>
      <c r="AX25" s="511"/>
      <c r="AY25" s="511"/>
      <c r="AZ25" s="511"/>
      <c r="BA25" s="511"/>
      <c r="BB25" s="511"/>
      <c r="BC25" s="511"/>
      <c r="BD25" s="511">
        <v>3</v>
      </c>
      <c r="BE25" s="511"/>
      <c r="BF25" s="511"/>
      <c r="BG25" s="511"/>
      <c r="BH25" s="511"/>
      <c r="BI25" s="511"/>
      <c r="BJ25" s="511"/>
    </row>
    <row r="26" spans="2:63">
      <c r="G26" s="677">
        <v>22</v>
      </c>
      <c r="H26" s="677"/>
      <c r="M26" s="85"/>
      <c r="N26" s="517">
        <v>227</v>
      </c>
      <c r="O26" s="512"/>
      <c r="P26" s="512"/>
      <c r="Q26" s="512"/>
      <c r="R26" s="512"/>
      <c r="S26" s="512"/>
      <c r="T26" s="512"/>
      <c r="U26" s="511">
        <v>105</v>
      </c>
      <c r="V26" s="511"/>
      <c r="W26" s="511"/>
      <c r="X26" s="511"/>
      <c r="Y26" s="511"/>
      <c r="Z26" s="511"/>
      <c r="AA26" s="511"/>
      <c r="AB26" s="511">
        <v>70</v>
      </c>
      <c r="AC26" s="511"/>
      <c r="AD26" s="511"/>
      <c r="AE26" s="511"/>
      <c r="AF26" s="511"/>
      <c r="AG26" s="511"/>
      <c r="AH26" s="511"/>
      <c r="AI26" s="511">
        <v>5</v>
      </c>
      <c r="AJ26" s="511"/>
      <c r="AK26" s="511"/>
      <c r="AL26" s="511"/>
      <c r="AM26" s="511"/>
      <c r="AN26" s="511"/>
      <c r="AO26" s="511"/>
      <c r="AP26" s="511">
        <v>42</v>
      </c>
      <c r="AQ26" s="511"/>
      <c r="AR26" s="511"/>
      <c r="AS26" s="511"/>
      <c r="AT26" s="511"/>
      <c r="AU26" s="511"/>
      <c r="AV26" s="511"/>
      <c r="AW26" s="511">
        <v>3</v>
      </c>
      <c r="AX26" s="511"/>
      <c r="AY26" s="511"/>
      <c r="AZ26" s="511"/>
      <c r="BA26" s="511"/>
      <c r="BB26" s="511"/>
      <c r="BC26" s="511"/>
      <c r="BD26" s="511">
        <v>2</v>
      </c>
      <c r="BE26" s="511"/>
      <c r="BF26" s="511"/>
      <c r="BG26" s="511"/>
      <c r="BH26" s="511"/>
      <c r="BI26" s="511"/>
      <c r="BJ26" s="511"/>
    </row>
    <row r="27" spans="2:63">
      <c r="G27" s="677">
        <v>23</v>
      </c>
      <c r="H27" s="677"/>
      <c r="M27" s="85"/>
      <c r="N27" s="517">
        <v>196</v>
      </c>
      <c r="O27" s="512"/>
      <c r="P27" s="512"/>
      <c r="Q27" s="512"/>
      <c r="R27" s="512"/>
      <c r="S27" s="512"/>
      <c r="T27" s="512"/>
      <c r="U27" s="511">
        <v>119</v>
      </c>
      <c r="V27" s="511"/>
      <c r="W27" s="511"/>
      <c r="X27" s="511"/>
      <c r="Y27" s="511"/>
      <c r="Z27" s="511"/>
      <c r="AA27" s="511"/>
      <c r="AB27" s="511">
        <v>56</v>
      </c>
      <c r="AC27" s="511"/>
      <c r="AD27" s="511"/>
      <c r="AE27" s="511"/>
      <c r="AF27" s="511"/>
      <c r="AG27" s="511"/>
      <c r="AH27" s="511"/>
      <c r="AI27" s="511">
        <v>1</v>
      </c>
      <c r="AJ27" s="511"/>
      <c r="AK27" s="511"/>
      <c r="AL27" s="511"/>
      <c r="AM27" s="511"/>
      <c r="AN27" s="511"/>
      <c r="AO27" s="511"/>
      <c r="AP27" s="511">
        <v>15</v>
      </c>
      <c r="AQ27" s="511"/>
      <c r="AR27" s="511"/>
      <c r="AS27" s="511"/>
      <c r="AT27" s="511"/>
      <c r="AU27" s="511"/>
      <c r="AV27" s="511"/>
      <c r="AW27" s="511">
        <v>1</v>
      </c>
      <c r="AX27" s="511"/>
      <c r="AY27" s="511"/>
      <c r="AZ27" s="511"/>
      <c r="BA27" s="511"/>
      <c r="BB27" s="511"/>
      <c r="BC27" s="511"/>
      <c r="BD27" s="511">
        <v>4</v>
      </c>
      <c r="BE27" s="511"/>
      <c r="BF27" s="511"/>
      <c r="BG27" s="511"/>
      <c r="BH27" s="511"/>
      <c r="BI27" s="511"/>
      <c r="BJ27" s="511"/>
    </row>
    <row r="28" spans="2:63">
      <c r="G28" s="677">
        <v>24</v>
      </c>
      <c r="H28" s="677"/>
      <c r="M28" s="85"/>
      <c r="N28" s="517">
        <v>239</v>
      </c>
      <c r="O28" s="512"/>
      <c r="P28" s="512"/>
      <c r="Q28" s="512"/>
      <c r="R28" s="512"/>
      <c r="S28" s="512"/>
      <c r="T28" s="512"/>
      <c r="U28" s="511">
        <v>107</v>
      </c>
      <c r="V28" s="511"/>
      <c r="W28" s="511"/>
      <c r="X28" s="511"/>
      <c r="Y28" s="511"/>
      <c r="Z28" s="511"/>
      <c r="AA28" s="511"/>
      <c r="AB28" s="511">
        <v>97</v>
      </c>
      <c r="AC28" s="511"/>
      <c r="AD28" s="511"/>
      <c r="AE28" s="511"/>
      <c r="AF28" s="511"/>
      <c r="AG28" s="511"/>
      <c r="AH28" s="511"/>
      <c r="AI28" s="511">
        <v>2</v>
      </c>
      <c r="AJ28" s="511"/>
      <c r="AK28" s="511"/>
      <c r="AL28" s="511"/>
      <c r="AM28" s="511"/>
      <c r="AN28" s="511"/>
      <c r="AO28" s="511"/>
      <c r="AP28" s="511">
        <v>27</v>
      </c>
      <c r="AQ28" s="511"/>
      <c r="AR28" s="511"/>
      <c r="AS28" s="511"/>
      <c r="AT28" s="511"/>
      <c r="AU28" s="511"/>
      <c r="AV28" s="511"/>
      <c r="AW28" s="511">
        <v>0</v>
      </c>
      <c r="AX28" s="511"/>
      <c r="AY28" s="511"/>
      <c r="AZ28" s="511"/>
      <c r="BA28" s="511"/>
      <c r="BB28" s="511"/>
      <c r="BC28" s="511"/>
      <c r="BD28" s="511">
        <v>6</v>
      </c>
      <c r="BE28" s="511"/>
      <c r="BF28" s="511"/>
      <c r="BG28" s="511"/>
      <c r="BH28" s="511"/>
      <c r="BI28" s="511"/>
      <c r="BJ28" s="511"/>
    </row>
    <row r="29" spans="2:63">
      <c r="G29" s="679">
        <v>25</v>
      </c>
      <c r="H29" s="679"/>
      <c r="M29" s="85"/>
      <c r="N29" s="552">
        <v>433</v>
      </c>
      <c r="O29" s="553"/>
      <c r="P29" s="553"/>
      <c r="Q29" s="553"/>
      <c r="R29" s="553"/>
      <c r="S29" s="553"/>
      <c r="T29" s="553"/>
      <c r="U29" s="515">
        <v>176</v>
      </c>
      <c r="V29" s="515"/>
      <c r="W29" s="515"/>
      <c r="X29" s="515"/>
      <c r="Y29" s="515"/>
      <c r="Z29" s="515"/>
      <c r="AA29" s="515"/>
      <c r="AB29" s="515">
        <v>208</v>
      </c>
      <c r="AC29" s="515"/>
      <c r="AD29" s="515"/>
      <c r="AE29" s="515"/>
      <c r="AF29" s="515"/>
      <c r="AG29" s="515"/>
      <c r="AH29" s="515"/>
      <c r="AI29" s="515">
        <v>1</v>
      </c>
      <c r="AJ29" s="515"/>
      <c r="AK29" s="515"/>
      <c r="AL29" s="515"/>
      <c r="AM29" s="515"/>
      <c r="AN29" s="515"/>
      <c r="AO29" s="515"/>
      <c r="AP29" s="515">
        <v>47</v>
      </c>
      <c r="AQ29" s="515"/>
      <c r="AR29" s="515"/>
      <c r="AS29" s="515"/>
      <c r="AT29" s="515"/>
      <c r="AU29" s="515"/>
      <c r="AV29" s="515"/>
      <c r="AW29" s="515">
        <v>0</v>
      </c>
      <c r="AX29" s="515"/>
      <c r="AY29" s="515"/>
      <c r="AZ29" s="515"/>
      <c r="BA29" s="515"/>
      <c r="BB29" s="515"/>
      <c r="BC29" s="515"/>
      <c r="BD29" s="515">
        <v>1</v>
      </c>
      <c r="BE29" s="515"/>
      <c r="BF29" s="515"/>
      <c r="BG29" s="515"/>
      <c r="BH29" s="515"/>
      <c r="BI29" s="515"/>
      <c r="BJ29" s="515"/>
    </row>
    <row r="30" spans="2:6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2:63">
      <c r="B31" s="686" t="s">
        <v>1</v>
      </c>
      <c r="C31" s="686"/>
      <c r="D31" s="686"/>
      <c r="E31" s="164" t="s">
        <v>554</v>
      </c>
      <c r="F31" s="4" t="s">
        <v>547</v>
      </c>
    </row>
    <row r="33" spans="2:62">
      <c r="B33" s="612" t="s">
        <v>565</v>
      </c>
      <c r="C33" s="612"/>
      <c r="D33" s="612"/>
      <c r="E33" s="612"/>
      <c r="F33" s="612"/>
      <c r="G33" s="612"/>
      <c r="H33" s="612"/>
      <c r="I33" s="612"/>
      <c r="J33" s="612"/>
      <c r="K33" s="612"/>
      <c r="L33" s="612"/>
      <c r="M33" s="612"/>
      <c r="N33" s="612"/>
      <c r="O33" s="612"/>
      <c r="P33" s="612"/>
      <c r="Q33" s="612"/>
      <c r="R33" s="612"/>
      <c r="S33" s="612"/>
      <c r="T33" s="612"/>
      <c r="U33" s="612"/>
      <c r="V33" s="612"/>
      <c r="W33" s="612"/>
      <c r="X33" s="612"/>
      <c r="Y33" s="612"/>
      <c r="Z33" s="612"/>
      <c r="AA33" s="612"/>
      <c r="AB33" s="612"/>
      <c r="AC33" s="612"/>
      <c r="AD33" s="612"/>
      <c r="AE33" s="612"/>
      <c r="AF33" s="612"/>
      <c r="AG33" s="612"/>
      <c r="AH33" s="612"/>
      <c r="AI33" s="612"/>
      <c r="AJ33" s="612"/>
      <c r="AK33" s="612"/>
      <c r="AL33" s="612"/>
      <c r="AM33" s="612"/>
      <c r="AN33" s="612"/>
      <c r="AO33" s="612"/>
      <c r="AP33" s="612"/>
      <c r="AQ33" s="612"/>
      <c r="AR33" s="612"/>
      <c r="AS33" s="612"/>
      <c r="AT33" s="612"/>
      <c r="AU33" s="612"/>
      <c r="AV33" s="612"/>
      <c r="AW33" s="612"/>
      <c r="AX33" s="612"/>
      <c r="AY33" s="612"/>
      <c r="AZ33" s="612"/>
      <c r="BA33" s="612"/>
      <c r="BB33" s="612"/>
      <c r="BC33" s="612"/>
      <c r="BD33" s="612"/>
      <c r="BE33" s="612"/>
      <c r="BF33" s="612"/>
      <c r="BG33" s="612"/>
      <c r="BH33" s="612"/>
      <c r="BI33" s="612"/>
      <c r="BJ33" s="612"/>
    </row>
    <row r="34" spans="2:6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3" t="s">
        <v>564</v>
      </c>
    </row>
    <row r="35" spans="2:62">
      <c r="B35" s="564" t="s">
        <v>563</v>
      </c>
      <c r="C35" s="565"/>
      <c r="D35" s="565"/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65" t="s">
        <v>562</v>
      </c>
      <c r="W35" s="565"/>
      <c r="X35" s="565"/>
      <c r="Y35" s="565"/>
      <c r="Z35" s="565"/>
      <c r="AA35" s="565"/>
      <c r="AB35" s="565"/>
      <c r="AC35" s="565"/>
      <c r="AD35" s="565"/>
      <c r="AE35" s="565" t="s">
        <v>520</v>
      </c>
      <c r="AF35" s="565"/>
      <c r="AG35" s="565"/>
      <c r="AH35" s="565"/>
      <c r="AI35" s="565"/>
      <c r="AJ35" s="565"/>
      <c r="AK35" s="565"/>
      <c r="AL35" s="565"/>
      <c r="AM35" s="565"/>
      <c r="AN35" s="565"/>
      <c r="AO35" s="565"/>
      <c r="AP35" s="565"/>
      <c r="AQ35" s="565"/>
      <c r="AR35" s="565"/>
      <c r="AS35" s="565"/>
      <c r="AT35" s="565"/>
      <c r="AU35" s="565"/>
      <c r="AV35" s="565"/>
      <c r="AW35" s="565"/>
      <c r="AX35" s="565"/>
      <c r="AY35" s="565"/>
      <c r="AZ35" s="565"/>
      <c r="BA35" s="565"/>
      <c r="BB35" s="565"/>
      <c r="BC35" s="565"/>
      <c r="BD35" s="565"/>
      <c r="BE35" s="565"/>
      <c r="BF35" s="565"/>
      <c r="BG35" s="565"/>
      <c r="BH35" s="565"/>
      <c r="BI35" s="565"/>
      <c r="BJ35" s="536"/>
    </row>
    <row r="36" spans="2:62">
      <c r="B36" s="566"/>
      <c r="C36" s="567"/>
      <c r="D36" s="567"/>
      <c r="E36" s="567"/>
      <c r="F36" s="567"/>
      <c r="G36" s="567"/>
      <c r="H36" s="567"/>
      <c r="I36" s="567"/>
      <c r="J36" s="567"/>
      <c r="K36" s="567"/>
      <c r="L36" s="567"/>
      <c r="M36" s="567"/>
      <c r="N36" s="567"/>
      <c r="O36" s="567"/>
      <c r="P36" s="567"/>
      <c r="Q36" s="567"/>
      <c r="R36" s="567"/>
      <c r="S36" s="567"/>
      <c r="T36" s="567"/>
      <c r="U36" s="567"/>
      <c r="V36" s="567"/>
      <c r="W36" s="567"/>
      <c r="X36" s="567"/>
      <c r="Y36" s="567"/>
      <c r="Z36" s="567"/>
      <c r="AA36" s="567"/>
      <c r="AB36" s="567"/>
      <c r="AC36" s="567"/>
      <c r="AD36" s="567"/>
      <c r="AE36" s="567" t="s">
        <v>561</v>
      </c>
      <c r="AF36" s="567"/>
      <c r="AG36" s="567"/>
      <c r="AH36" s="567"/>
      <c r="AI36" s="567"/>
      <c r="AJ36" s="567"/>
      <c r="AK36" s="567"/>
      <c r="AL36" s="567"/>
      <c r="AM36" s="567" t="s">
        <v>560</v>
      </c>
      <c r="AN36" s="567"/>
      <c r="AO36" s="567"/>
      <c r="AP36" s="567"/>
      <c r="AQ36" s="567"/>
      <c r="AR36" s="567"/>
      <c r="AS36" s="567"/>
      <c r="AT36" s="567"/>
      <c r="AU36" s="567" t="s">
        <v>559</v>
      </c>
      <c r="AV36" s="567"/>
      <c r="AW36" s="567"/>
      <c r="AX36" s="567"/>
      <c r="AY36" s="567"/>
      <c r="AZ36" s="567"/>
      <c r="BA36" s="567"/>
      <c r="BB36" s="567"/>
      <c r="BC36" s="567" t="s">
        <v>517</v>
      </c>
      <c r="BD36" s="567"/>
      <c r="BE36" s="567"/>
      <c r="BF36" s="567"/>
      <c r="BG36" s="567"/>
      <c r="BH36" s="567"/>
      <c r="BI36" s="567"/>
      <c r="BJ36" s="568"/>
    </row>
    <row r="37" spans="2:62">
      <c r="U37" s="17"/>
    </row>
    <row r="38" spans="2:62">
      <c r="C38" s="613" t="s">
        <v>558</v>
      </c>
      <c r="D38" s="613"/>
      <c r="E38" s="613"/>
      <c r="F38" s="613"/>
      <c r="G38" s="613"/>
      <c r="H38" s="613"/>
      <c r="I38" s="613"/>
      <c r="J38" s="613"/>
      <c r="K38" s="613"/>
      <c r="L38" s="613"/>
      <c r="M38" s="613"/>
      <c r="N38" s="613"/>
      <c r="O38" s="613"/>
      <c r="P38" s="613"/>
      <c r="Q38" s="613"/>
      <c r="R38" s="613"/>
      <c r="S38" s="613"/>
      <c r="T38" s="613"/>
      <c r="U38" s="85"/>
      <c r="V38" s="793">
        <v>0</v>
      </c>
      <c r="W38" s="885"/>
      <c r="X38" s="885"/>
      <c r="Y38" s="885"/>
      <c r="Z38" s="885"/>
      <c r="AA38" s="885"/>
      <c r="AB38" s="885"/>
      <c r="AC38" s="885"/>
      <c r="AD38" s="885"/>
      <c r="AE38" s="514">
        <v>0</v>
      </c>
      <c r="AF38" s="514"/>
      <c r="AG38" s="514"/>
      <c r="AH38" s="514"/>
      <c r="AI38" s="514"/>
      <c r="AJ38" s="514"/>
      <c r="AK38" s="514"/>
      <c r="AL38" s="514"/>
      <c r="AM38" s="514">
        <v>0</v>
      </c>
      <c r="AN38" s="514"/>
      <c r="AO38" s="514"/>
      <c r="AP38" s="514"/>
      <c r="AQ38" s="514"/>
      <c r="AR38" s="514"/>
      <c r="AS38" s="514"/>
      <c r="AT38" s="514"/>
      <c r="AU38" s="514">
        <v>0</v>
      </c>
      <c r="AV38" s="514"/>
      <c r="AW38" s="514"/>
      <c r="AX38" s="514"/>
      <c r="AY38" s="514"/>
      <c r="AZ38" s="514"/>
      <c r="BA38" s="514"/>
      <c r="BB38" s="514"/>
      <c r="BC38" s="514">
        <v>0</v>
      </c>
      <c r="BD38" s="514"/>
      <c r="BE38" s="514"/>
      <c r="BF38" s="514"/>
      <c r="BG38" s="514"/>
      <c r="BH38" s="514"/>
      <c r="BI38" s="514"/>
      <c r="BJ38" s="514"/>
    </row>
    <row r="39" spans="2:62">
      <c r="C39" s="613" t="s">
        <v>557</v>
      </c>
      <c r="D39" s="613"/>
      <c r="E39" s="613"/>
      <c r="F39" s="613"/>
      <c r="G39" s="613"/>
      <c r="H39" s="613"/>
      <c r="I39" s="613"/>
      <c r="J39" s="613"/>
      <c r="K39" s="613"/>
      <c r="L39" s="613"/>
      <c r="M39" s="613"/>
      <c r="N39" s="613"/>
      <c r="O39" s="613"/>
      <c r="P39" s="613"/>
      <c r="Q39" s="613"/>
      <c r="R39" s="613"/>
      <c r="S39" s="613"/>
      <c r="T39" s="613"/>
      <c r="U39" s="85"/>
      <c r="V39" s="793">
        <v>1</v>
      </c>
      <c r="W39" s="885"/>
      <c r="X39" s="885"/>
      <c r="Y39" s="885"/>
      <c r="Z39" s="885"/>
      <c r="AA39" s="885"/>
      <c r="AB39" s="885"/>
      <c r="AC39" s="885"/>
      <c r="AD39" s="885"/>
      <c r="AE39" s="514">
        <v>0</v>
      </c>
      <c r="AF39" s="514"/>
      <c r="AG39" s="514"/>
      <c r="AH39" s="514"/>
      <c r="AI39" s="514"/>
      <c r="AJ39" s="514"/>
      <c r="AK39" s="514"/>
      <c r="AL39" s="514"/>
      <c r="AM39" s="514">
        <v>0</v>
      </c>
      <c r="AN39" s="514"/>
      <c r="AO39" s="514"/>
      <c r="AP39" s="514"/>
      <c r="AQ39" s="514"/>
      <c r="AR39" s="514"/>
      <c r="AS39" s="514"/>
      <c r="AT39" s="514"/>
      <c r="AU39" s="514">
        <v>1</v>
      </c>
      <c r="AV39" s="514"/>
      <c r="AW39" s="514"/>
      <c r="AX39" s="514"/>
      <c r="AY39" s="514"/>
      <c r="AZ39" s="514"/>
      <c r="BA39" s="514"/>
      <c r="BB39" s="514"/>
      <c r="BC39" s="514">
        <v>0</v>
      </c>
      <c r="BD39" s="514"/>
      <c r="BE39" s="514"/>
      <c r="BF39" s="514"/>
      <c r="BG39" s="514"/>
      <c r="BH39" s="514"/>
      <c r="BI39" s="514"/>
      <c r="BJ39" s="514"/>
    </row>
    <row r="40" spans="2:62">
      <c r="C40" s="613" t="s">
        <v>556</v>
      </c>
      <c r="D40" s="613"/>
      <c r="E40" s="613"/>
      <c r="F40" s="613"/>
      <c r="G40" s="613"/>
      <c r="H40" s="613"/>
      <c r="I40" s="613"/>
      <c r="J40" s="613"/>
      <c r="K40" s="613"/>
      <c r="L40" s="613"/>
      <c r="M40" s="613"/>
      <c r="N40" s="613"/>
      <c r="O40" s="613"/>
      <c r="P40" s="613"/>
      <c r="Q40" s="613"/>
      <c r="R40" s="613"/>
      <c r="S40" s="613"/>
      <c r="T40" s="613"/>
      <c r="U40" s="85"/>
      <c r="V40" s="793">
        <v>0</v>
      </c>
      <c r="W40" s="885"/>
      <c r="X40" s="885"/>
      <c r="Y40" s="885"/>
      <c r="Z40" s="885"/>
      <c r="AA40" s="885"/>
      <c r="AB40" s="885"/>
      <c r="AC40" s="885"/>
      <c r="AD40" s="885"/>
      <c r="AE40" s="514">
        <v>0</v>
      </c>
      <c r="AF40" s="514"/>
      <c r="AG40" s="514"/>
      <c r="AH40" s="514"/>
      <c r="AI40" s="514"/>
      <c r="AJ40" s="514"/>
      <c r="AK40" s="514"/>
      <c r="AL40" s="514"/>
      <c r="AM40" s="514">
        <v>0</v>
      </c>
      <c r="AN40" s="514"/>
      <c r="AO40" s="514"/>
      <c r="AP40" s="514"/>
      <c r="AQ40" s="514"/>
      <c r="AR40" s="514"/>
      <c r="AS40" s="514"/>
      <c r="AT40" s="514"/>
      <c r="AU40" s="514">
        <v>0</v>
      </c>
      <c r="AV40" s="514"/>
      <c r="AW40" s="514"/>
      <c r="AX40" s="514"/>
      <c r="AY40" s="514"/>
      <c r="AZ40" s="514"/>
      <c r="BA40" s="514"/>
      <c r="BB40" s="514"/>
      <c r="BC40" s="514">
        <v>0</v>
      </c>
      <c r="BD40" s="514"/>
      <c r="BE40" s="514"/>
      <c r="BF40" s="514"/>
      <c r="BG40" s="514"/>
      <c r="BH40" s="514"/>
      <c r="BI40" s="514"/>
      <c r="BJ40" s="514"/>
    </row>
    <row r="41" spans="2:62">
      <c r="C41" s="613" t="s">
        <v>555</v>
      </c>
      <c r="D41" s="613"/>
      <c r="E41" s="613"/>
      <c r="F41" s="613"/>
      <c r="G41" s="613"/>
      <c r="H41" s="613"/>
      <c r="I41" s="613"/>
      <c r="J41" s="613"/>
      <c r="K41" s="613"/>
      <c r="L41" s="613"/>
      <c r="M41" s="613"/>
      <c r="N41" s="613"/>
      <c r="O41" s="613"/>
      <c r="P41" s="613"/>
      <c r="Q41" s="613"/>
      <c r="R41" s="613"/>
      <c r="S41" s="613"/>
      <c r="T41" s="613"/>
      <c r="U41" s="85"/>
      <c r="V41" s="793">
        <v>0</v>
      </c>
      <c r="W41" s="885"/>
      <c r="X41" s="885"/>
      <c r="Y41" s="885"/>
      <c r="Z41" s="885"/>
      <c r="AA41" s="885"/>
      <c r="AB41" s="885"/>
      <c r="AC41" s="885"/>
      <c r="AD41" s="885"/>
      <c r="AE41" s="514">
        <v>0</v>
      </c>
      <c r="AF41" s="514"/>
      <c r="AG41" s="514"/>
      <c r="AH41" s="514"/>
      <c r="AI41" s="514"/>
      <c r="AJ41" s="514"/>
      <c r="AK41" s="514"/>
      <c r="AL41" s="514"/>
      <c r="AM41" s="514">
        <v>0</v>
      </c>
      <c r="AN41" s="514"/>
      <c r="AO41" s="514"/>
      <c r="AP41" s="514"/>
      <c r="AQ41" s="514"/>
      <c r="AR41" s="514"/>
      <c r="AS41" s="514"/>
      <c r="AT41" s="514"/>
      <c r="AU41" s="514">
        <v>0</v>
      </c>
      <c r="AV41" s="514"/>
      <c r="AW41" s="514"/>
      <c r="AX41" s="514"/>
      <c r="AY41" s="514"/>
      <c r="AZ41" s="514"/>
      <c r="BA41" s="514"/>
      <c r="BB41" s="514"/>
      <c r="BC41" s="514">
        <v>0</v>
      </c>
      <c r="BD41" s="514"/>
      <c r="BE41" s="514"/>
      <c r="BF41" s="514"/>
      <c r="BG41" s="514"/>
      <c r="BH41" s="514"/>
      <c r="BI41" s="514"/>
      <c r="BJ41" s="514"/>
    </row>
    <row r="42" spans="2:6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9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2:62">
      <c r="B43" s="686" t="s">
        <v>1</v>
      </c>
      <c r="C43" s="686"/>
      <c r="D43" s="686"/>
      <c r="E43" s="164" t="s">
        <v>554</v>
      </c>
      <c r="F43" s="4" t="s">
        <v>547</v>
      </c>
    </row>
    <row r="44" spans="2:62">
      <c r="B44" s="158"/>
      <c r="C44" s="158"/>
      <c r="D44" s="158"/>
      <c r="E44" s="164"/>
      <c r="F44" s="4"/>
    </row>
    <row r="45" spans="2:62" ht="15" customHeight="1">
      <c r="B45" s="526" t="s">
        <v>666</v>
      </c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  <c r="S45" s="526"/>
      <c r="T45" s="526"/>
      <c r="U45" s="526"/>
      <c r="V45" s="526"/>
      <c r="W45" s="526"/>
      <c r="X45" s="526"/>
      <c r="Y45" s="526"/>
      <c r="Z45" s="526"/>
      <c r="AA45" s="526"/>
      <c r="AB45" s="526"/>
      <c r="AC45" s="526"/>
      <c r="AD45" s="526"/>
      <c r="AE45" s="526"/>
      <c r="AF45" s="526"/>
      <c r="AG45" s="526"/>
      <c r="AH45" s="526"/>
      <c r="AI45" s="526"/>
      <c r="AJ45" s="526"/>
      <c r="AK45" s="526"/>
      <c r="AL45" s="526"/>
      <c r="AM45" s="526"/>
      <c r="AN45" s="526"/>
      <c r="AO45" s="526"/>
      <c r="AP45" s="526"/>
      <c r="AQ45" s="526"/>
      <c r="AR45" s="526"/>
      <c r="AS45" s="526"/>
      <c r="AT45" s="526"/>
      <c r="AU45" s="526"/>
      <c r="AV45" s="526"/>
      <c r="AW45" s="526"/>
      <c r="AX45" s="526"/>
      <c r="AY45" s="526"/>
      <c r="AZ45" s="526"/>
      <c r="BA45" s="526"/>
      <c r="BB45" s="526"/>
      <c r="BC45" s="526"/>
      <c r="BD45" s="526"/>
      <c r="BE45" s="526"/>
      <c r="BF45" s="526"/>
      <c r="BG45" s="526"/>
      <c r="BH45" s="526"/>
      <c r="BI45" s="526"/>
      <c r="BJ45" s="526"/>
    </row>
    <row r="46" spans="2:62" ht="9.9499999999999993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2:62" ht="15" customHeight="1">
      <c r="B47" s="892" t="s">
        <v>553</v>
      </c>
      <c r="C47" s="893"/>
      <c r="D47" s="893"/>
      <c r="E47" s="893"/>
      <c r="F47" s="893"/>
      <c r="G47" s="893"/>
      <c r="H47" s="893"/>
      <c r="I47" s="893"/>
      <c r="J47" s="893"/>
      <c r="K47" s="893"/>
      <c r="L47" s="893"/>
      <c r="M47" s="565" t="s">
        <v>552</v>
      </c>
      <c r="N47" s="565"/>
      <c r="O47" s="565"/>
      <c r="P47" s="565"/>
      <c r="Q47" s="565"/>
      <c r="R47" s="565"/>
      <c r="S47" s="565"/>
      <c r="T47" s="565"/>
      <c r="U47" s="565"/>
      <c r="V47" s="565"/>
      <c r="W47" s="565"/>
      <c r="X47" s="565"/>
      <c r="Y47" s="565"/>
      <c r="Z47" s="565"/>
      <c r="AA47" s="565"/>
      <c r="AB47" s="565"/>
      <c r="AC47" s="565"/>
      <c r="AD47" s="565"/>
      <c r="AE47" s="565" t="s">
        <v>551</v>
      </c>
      <c r="AF47" s="565"/>
      <c r="AG47" s="565"/>
      <c r="AH47" s="565"/>
      <c r="AI47" s="565"/>
      <c r="AJ47" s="565"/>
      <c r="AK47" s="565"/>
      <c r="AL47" s="565"/>
      <c r="AM47" s="565"/>
      <c r="AN47" s="565"/>
      <c r="AO47" s="565"/>
      <c r="AP47" s="565"/>
      <c r="AQ47" s="565"/>
      <c r="AR47" s="565"/>
      <c r="AS47" s="565"/>
      <c r="AT47" s="565"/>
      <c r="AU47" s="565"/>
      <c r="AV47" s="565"/>
      <c r="AW47" s="565"/>
      <c r="AX47" s="565"/>
      <c r="AY47" s="565"/>
      <c r="AZ47" s="565"/>
      <c r="BA47" s="565"/>
      <c r="BB47" s="565"/>
      <c r="BC47" s="565"/>
      <c r="BD47" s="565"/>
      <c r="BE47" s="565"/>
      <c r="BF47" s="565"/>
      <c r="BG47" s="565"/>
      <c r="BH47" s="565"/>
      <c r="BI47" s="565"/>
      <c r="BJ47" s="536"/>
    </row>
    <row r="48" spans="2:62" ht="15" customHeight="1">
      <c r="B48" s="894"/>
      <c r="C48" s="666"/>
      <c r="D48" s="666"/>
      <c r="E48" s="666"/>
      <c r="F48" s="666"/>
      <c r="G48" s="666"/>
      <c r="H48" s="666"/>
      <c r="I48" s="666"/>
      <c r="J48" s="666"/>
      <c r="K48" s="666"/>
      <c r="L48" s="666"/>
      <c r="M48" s="567"/>
      <c r="N48" s="567"/>
      <c r="O48" s="567"/>
      <c r="P48" s="567"/>
      <c r="Q48" s="567"/>
      <c r="R48" s="567"/>
      <c r="S48" s="567"/>
      <c r="T48" s="567"/>
      <c r="U48" s="567"/>
      <c r="V48" s="567"/>
      <c r="W48" s="567"/>
      <c r="X48" s="567"/>
      <c r="Y48" s="567"/>
      <c r="Z48" s="567"/>
      <c r="AA48" s="567"/>
      <c r="AB48" s="567"/>
      <c r="AC48" s="567"/>
      <c r="AD48" s="567"/>
      <c r="AE48" s="567" t="s">
        <v>550</v>
      </c>
      <c r="AF48" s="567"/>
      <c r="AG48" s="567"/>
      <c r="AH48" s="567"/>
      <c r="AI48" s="567"/>
      <c r="AJ48" s="567"/>
      <c r="AK48" s="567"/>
      <c r="AL48" s="567"/>
      <c r="AM48" s="567"/>
      <c r="AN48" s="567"/>
      <c r="AO48" s="567"/>
      <c r="AP48" s="567"/>
      <c r="AQ48" s="567"/>
      <c r="AR48" s="567"/>
      <c r="AS48" s="567"/>
      <c r="AT48" s="567"/>
      <c r="AU48" s="567" t="s">
        <v>549</v>
      </c>
      <c r="AV48" s="567"/>
      <c r="AW48" s="567"/>
      <c r="AX48" s="567"/>
      <c r="AY48" s="567"/>
      <c r="AZ48" s="567"/>
      <c r="BA48" s="567"/>
      <c r="BB48" s="567"/>
      <c r="BC48" s="567"/>
      <c r="BD48" s="567"/>
      <c r="BE48" s="567"/>
      <c r="BF48" s="567"/>
      <c r="BG48" s="567"/>
      <c r="BH48" s="567"/>
      <c r="BI48" s="567"/>
      <c r="BJ48" s="568"/>
    </row>
    <row r="49" spans="2:62" ht="8.1" customHeight="1">
      <c r="L49" s="17"/>
    </row>
    <row r="50" spans="2:62" ht="12" customHeight="1">
      <c r="C50" s="613" t="s">
        <v>5</v>
      </c>
      <c r="D50" s="613"/>
      <c r="E50" s="613"/>
      <c r="F50" s="677">
        <v>21</v>
      </c>
      <c r="G50" s="677"/>
      <c r="H50" s="677"/>
      <c r="I50" s="613" t="s">
        <v>4</v>
      </c>
      <c r="J50" s="613"/>
      <c r="K50" s="613"/>
      <c r="L50" s="85"/>
      <c r="M50" s="890">
        <v>10319</v>
      </c>
      <c r="N50" s="891"/>
      <c r="O50" s="891"/>
      <c r="P50" s="891"/>
      <c r="Q50" s="891"/>
      <c r="R50" s="891"/>
      <c r="S50" s="891"/>
      <c r="T50" s="891"/>
      <c r="U50" s="891"/>
      <c r="V50" s="891"/>
      <c r="W50" s="891"/>
      <c r="X50" s="891"/>
      <c r="Y50" s="891"/>
      <c r="Z50" s="891"/>
      <c r="AA50" s="891"/>
      <c r="AB50" s="891"/>
      <c r="AC50" s="891"/>
      <c r="AD50" s="891"/>
      <c r="AE50" s="891">
        <v>81</v>
      </c>
      <c r="AF50" s="891"/>
      <c r="AG50" s="891"/>
      <c r="AH50" s="891"/>
      <c r="AI50" s="891"/>
      <c r="AJ50" s="891"/>
      <c r="AK50" s="891"/>
      <c r="AL50" s="891"/>
      <c r="AM50" s="891"/>
      <c r="AN50" s="891"/>
      <c r="AO50" s="891"/>
      <c r="AP50" s="891"/>
      <c r="AQ50" s="891"/>
      <c r="AR50" s="891"/>
      <c r="AS50" s="891"/>
      <c r="AT50" s="891"/>
      <c r="AU50" s="891">
        <v>161</v>
      </c>
      <c r="AV50" s="891"/>
      <c r="AW50" s="891"/>
      <c r="AX50" s="891"/>
      <c r="AY50" s="891"/>
      <c r="AZ50" s="891"/>
      <c r="BA50" s="891"/>
      <c r="BB50" s="891"/>
      <c r="BC50" s="891"/>
      <c r="BD50" s="891"/>
      <c r="BE50" s="891"/>
      <c r="BF50" s="891"/>
      <c r="BG50" s="891"/>
      <c r="BH50" s="891"/>
      <c r="BI50" s="891"/>
      <c r="BJ50" s="891"/>
    </row>
    <row r="51" spans="2:62" ht="12" customHeight="1">
      <c r="F51" s="677">
        <v>22</v>
      </c>
      <c r="G51" s="677"/>
      <c r="H51" s="677"/>
      <c r="L51" s="85"/>
      <c r="M51" s="895">
        <v>10381</v>
      </c>
      <c r="N51" s="896"/>
      <c r="O51" s="896"/>
      <c r="P51" s="896"/>
      <c r="Q51" s="896"/>
      <c r="R51" s="896"/>
      <c r="S51" s="896"/>
      <c r="T51" s="896"/>
      <c r="U51" s="896"/>
      <c r="V51" s="896"/>
      <c r="W51" s="896"/>
      <c r="X51" s="896"/>
      <c r="Y51" s="896"/>
      <c r="Z51" s="896"/>
      <c r="AA51" s="896"/>
      <c r="AB51" s="896"/>
      <c r="AC51" s="896"/>
      <c r="AD51" s="896"/>
      <c r="AE51" s="896">
        <v>96</v>
      </c>
      <c r="AF51" s="896"/>
      <c r="AG51" s="896"/>
      <c r="AH51" s="896"/>
      <c r="AI51" s="896"/>
      <c r="AJ51" s="896"/>
      <c r="AK51" s="896"/>
      <c r="AL51" s="896"/>
      <c r="AM51" s="896"/>
      <c r="AN51" s="896"/>
      <c r="AO51" s="896"/>
      <c r="AP51" s="896"/>
      <c r="AQ51" s="896"/>
      <c r="AR51" s="896"/>
      <c r="AS51" s="896"/>
      <c r="AT51" s="896"/>
      <c r="AU51" s="896">
        <v>164</v>
      </c>
      <c r="AV51" s="896"/>
      <c r="AW51" s="896"/>
      <c r="AX51" s="896"/>
      <c r="AY51" s="896"/>
      <c r="AZ51" s="896"/>
      <c r="BA51" s="896"/>
      <c r="BB51" s="896"/>
      <c r="BC51" s="896"/>
      <c r="BD51" s="896"/>
      <c r="BE51" s="896"/>
      <c r="BF51" s="896"/>
      <c r="BG51" s="896"/>
      <c r="BH51" s="896"/>
      <c r="BI51" s="896"/>
      <c r="BJ51" s="896"/>
    </row>
    <row r="52" spans="2:62" ht="12" customHeight="1">
      <c r="F52" s="677">
        <v>23</v>
      </c>
      <c r="G52" s="677"/>
      <c r="H52" s="677"/>
      <c r="L52" s="85"/>
      <c r="M52" s="895">
        <v>11595</v>
      </c>
      <c r="N52" s="896"/>
      <c r="O52" s="896"/>
      <c r="P52" s="896"/>
      <c r="Q52" s="896"/>
      <c r="R52" s="896"/>
      <c r="S52" s="896"/>
      <c r="T52" s="896"/>
      <c r="U52" s="896"/>
      <c r="V52" s="896"/>
      <c r="W52" s="896"/>
      <c r="X52" s="896"/>
      <c r="Y52" s="896"/>
      <c r="Z52" s="896"/>
      <c r="AA52" s="896"/>
      <c r="AB52" s="896"/>
      <c r="AC52" s="896"/>
      <c r="AD52" s="896"/>
      <c r="AE52" s="896">
        <v>75</v>
      </c>
      <c r="AF52" s="896"/>
      <c r="AG52" s="896"/>
      <c r="AH52" s="896"/>
      <c r="AI52" s="896"/>
      <c r="AJ52" s="896"/>
      <c r="AK52" s="896"/>
      <c r="AL52" s="896"/>
      <c r="AM52" s="896"/>
      <c r="AN52" s="896"/>
      <c r="AO52" s="896"/>
      <c r="AP52" s="896"/>
      <c r="AQ52" s="896"/>
      <c r="AR52" s="896"/>
      <c r="AS52" s="896"/>
      <c r="AT52" s="896"/>
      <c r="AU52" s="896">
        <v>122</v>
      </c>
      <c r="AV52" s="896"/>
      <c r="AW52" s="896"/>
      <c r="AX52" s="896"/>
      <c r="AY52" s="896"/>
      <c r="AZ52" s="896"/>
      <c r="BA52" s="896"/>
      <c r="BB52" s="896"/>
      <c r="BC52" s="896"/>
      <c r="BD52" s="896"/>
      <c r="BE52" s="896"/>
      <c r="BF52" s="896"/>
      <c r="BG52" s="896"/>
      <c r="BH52" s="896"/>
      <c r="BI52" s="896"/>
      <c r="BJ52" s="896"/>
    </row>
    <row r="53" spans="2:62" ht="12" customHeight="1">
      <c r="F53" s="677">
        <v>24</v>
      </c>
      <c r="G53" s="677"/>
      <c r="H53" s="677"/>
      <c r="L53" s="85"/>
      <c r="M53" s="895">
        <v>15875</v>
      </c>
      <c r="N53" s="896"/>
      <c r="O53" s="896"/>
      <c r="P53" s="896"/>
      <c r="Q53" s="896"/>
      <c r="R53" s="896"/>
      <c r="S53" s="896"/>
      <c r="T53" s="896"/>
      <c r="U53" s="896"/>
      <c r="V53" s="896"/>
      <c r="W53" s="896"/>
      <c r="X53" s="896"/>
      <c r="Y53" s="896"/>
      <c r="Z53" s="896"/>
      <c r="AA53" s="896"/>
      <c r="AB53" s="896"/>
      <c r="AC53" s="896"/>
      <c r="AD53" s="896"/>
      <c r="AE53" s="896">
        <v>87</v>
      </c>
      <c r="AF53" s="896"/>
      <c r="AG53" s="896"/>
      <c r="AH53" s="896"/>
      <c r="AI53" s="896"/>
      <c r="AJ53" s="896"/>
      <c r="AK53" s="896"/>
      <c r="AL53" s="896"/>
      <c r="AM53" s="896"/>
      <c r="AN53" s="896"/>
      <c r="AO53" s="896"/>
      <c r="AP53" s="896"/>
      <c r="AQ53" s="896"/>
      <c r="AR53" s="896"/>
      <c r="AS53" s="896"/>
      <c r="AT53" s="896"/>
      <c r="AU53" s="896">
        <v>158</v>
      </c>
      <c r="AV53" s="896"/>
      <c r="AW53" s="896"/>
      <c r="AX53" s="896"/>
      <c r="AY53" s="896"/>
      <c r="AZ53" s="896"/>
      <c r="BA53" s="896"/>
      <c r="BB53" s="896"/>
      <c r="BC53" s="896"/>
      <c r="BD53" s="896"/>
      <c r="BE53" s="896"/>
      <c r="BF53" s="896"/>
      <c r="BG53" s="896"/>
      <c r="BH53" s="896"/>
      <c r="BI53" s="896"/>
      <c r="BJ53" s="896"/>
    </row>
    <row r="54" spans="2:62" ht="12" customHeight="1">
      <c r="F54" s="679">
        <v>25</v>
      </c>
      <c r="G54" s="679"/>
      <c r="H54" s="679"/>
      <c r="L54" s="85"/>
      <c r="M54" s="897">
        <v>18143</v>
      </c>
      <c r="N54" s="898"/>
      <c r="O54" s="898"/>
      <c r="P54" s="898"/>
      <c r="Q54" s="898"/>
      <c r="R54" s="898"/>
      <c r="S54" s="898"/>
      <c r="T54" s="898"/>
      <c r="U54" s="898"/>
      <c r="V54" s="898"/>
      <c r="W54" s="898"/>
      <c r="X54" s="898"/>
      <c r="Y54" s="898"/>
      <c r="Z54" s="898"/>
      <c r="AA54" s="898"/>
      <c r="AB54" s="898"/>
      <c r="AC54" s="898"/>
      <c r="AD54" s="898"/>
      <c r="AE54" s="898">
        <v>63</v>
      </c>
      <c r="AF54" s="898"/>
      <c r="AG54" s="898"/>
      <c r="AH54" s="898"/>
      <c r="AI54" s="898"/>
      <c r="AJ54" s="898"/>
      <c r="AK54" s="898"/>
      <c r="AL54" s="898"/>
      <c r="AM54" s="898"/>
      <c r="AN54" s="898"/>
      <c r="AO54" s="898"/>
      <c r="AP54" s="898"/>
      <c r="AQ54" s="898"/>
      <c r="AR54" s="898"/>
      <c r="AS54" s="898"/>
      <c r="AT54" s="898"/>
      <c r="AU54" s="898">
        <v>92</v>
      </c>
      <c r="AV54" s="898"/>
      <c r="AW54" s="898"/>
      <c r="AX54" s="898"/>
      <c r="AY54" s="898"/>
      <c r="AZ54" s="898"/>
      <c r="BA54" s="898"/>
      <c r="BB54" s="898"/>
      <c r="BC54" s="898"/>
      <c r="BD54" s="898"/>
      <c r="BE54" s="898"/>
      <c r="BF54" s="898"/>
      <c r="BG54" s="898"/>
      <c r="BH54" s="898"/>
      <c r="BI54" s="898"/>
      <c r="BJ54" s="898"/>
    </row>
    <row r="55" spans="2:62" ht="8.1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19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2:62" ht="12" customHeight="1">
      <c r="B56" s="686" t="s">
        <v>1</v>
      </c>
      <c r="C56" s="686"/>
      <c r="D56" s="686"/>
      <c r="E56" s="164" t="s">
        <v>548</v>
      </c>
      <c r="F56" s="4" t="s">
        <v>547</v>
      </c>
    </row>
  </sheetData>
  <mergeCells count="170">
    <mergeCell ref="G14:H14"/>
    <mergeCell ref="N14:T14"/>
    <mergeCell ref="U14:AA14"/>
    <mergeCell ref="AB14:AH14"/>
    <mergeCell ref="AI14:AO14"/>
    <mergeCell ref="AP14:AV14"/>
    <mergeCell ref="BD15:BJ15"/>
    <mergeCell ref="AI13:AO13"/>
    <mergeCell ref="AP13:AV13"/>
    <mergeCell ref="AW13:BC13"/>
    <mergeCell ref="BD13:BJ13"/>
    <mergeCell ref="AW14:BC14"/>
    <mergeCell ref="BD14:BJ14"/>
    <mergeCell ref="AI15:AO15"/>
    <mergeCell ref="AP15:AV15"/>
    <mergeCell ref="AW15:BC15"/>
    <mergeCell ref="G13:H13"/>
    <mergeCell ref="AW11:BC11"/>
    <mergeCell ref="BD11:BJ11"/>
    <mergeCell ref="U12:AA12"/>
    <mergeCell ref="AB12:AH12"/>
    <mergeCell ref="AI12:AO12"/>
    <mergeCell ref="AP12:AV12"/>
    <mergeCell ref="AW12:BC12"/>
    <mergeCell ref="BD12:BJ12"/>
    <mergeCell ref="M52:AD52"/>
    <mergeCell ref="AE52:AT52"/>
    <mergeCell ref="AU52:BJ52"/>
    <mergeCell ref="U11:AA11"/>
    <mergeCell ref="AB11:AH11"/>
    <mergeCell ref="N13:T13"/>
    <mergeCell ref="U13:AA13"/>
    <mergeCell ref="BD27:BJ27"/>
    <mergeCell ref="AU38:BB38"/>
    <mergeCell ref="AW29:BC29"/>
    <mergeCell ref="AW27:BC27"/>
    <mergeCell ref="B19:BJ19"/>
    <mergeCell ref="AW28:BC28"/>
    <mergeCell ref="BD28:BJ28"/>
    <mergeCell ref="G27:H27"/>
    <mergeCell ref="N27:T27"/>
    <mergeCell ref="F53:H53"/>
    <mergeCell ref="M53:AD53"/>
    <mergeCell ref="AE53:AT53"/>
    <mergeCell ref="AU53:BJ53"/>
    <mergeCell ref="F54:H54"/>
    <mergeCell ref="M54:AD54"/>
    <mergeCell ref="AE54:AT54"/>
    <mergeCell ref="AU54:BJ54"/>
    <mergeCell ref="B56:D56"/>
    <mergeCell ref="F51:H51"/>
    <mergeCell ref="M51:AD51"/>
    <mergeCell ref="AE51:AT51"/>
    <mergeCell ref="AU51:BJ51"/>
    <mergeCell ref="F52:H52"/>
    <mergeCell ref="B20:BJ20"/>
    <mergeCell ref="BD9:BJ9"/>
    <mergeCell ref="AB15:AH15"/>
    <mergeCell ref="B8:M9"/>
    <mergeCell ref="N8:T9"/>
    <mergeCell ref="U8:BJ8"/>
    <mergeCell ref="U9:AA9"/>
    <mergeCell ref="AB9:AH9"/>
    <mergeCell ref="AI9:AO9"/>
    <mergeCell ref="AP9:AV9"/>
    <mergeCell ref="AB28:AH28"/>
    <mergeCell ref="AI28:AO28"/>
    <mergeCell ref="AP28:AV28"/>
    <mergeCell ref="B31:D31"/>
    <mergeCell ref="AE36:AL36"/>
    <mergeCell ref="AM36:AT36"/>
    <mergeCell ref="AU36:BB36"/>
    <mergeCell ref="C50:E50"/>
    <mergeCell ref="F50:H50"/>
    <mergeCell ref="I50:K50"/>
    <mergeCell ref="M50:AD50"/>
    <mergeCell ref="AE50:AT50"/>
    <mergeCell ref="AI26:AO26"/>
    <mergeCell ref="AP26:AV26"/>
    <mergeCell ref="G28:H28"/>
    <mergeCell ref="N28:T28"/>
    <mergeCell ref="U28:AA28"/>
    <mergeCell ref="B17:D17"/>
    <mergeCell ref="C25:F25"/>
    <mergeCell ref="AU50:BJ50"/>
    <mergeCell ref="B45:BJ45"/>
    <mergeCell ref="B47:L48"/>
    <mergeCell ref="M47:AD48"/>
    <mergeCell ref="AE47:BJ47"/>
    <mergeCell ref="AE48:AT48"/>
    <mergeCell ref="AU48:BJ48"/>
    <mergeCell ref="AI27:AO27"/>
    <mergeCell ref="AP27:AV27"/>
    <mergeCell ref="BD29:BJ29"/>
    <mergeCell ref="U25:AA25"/>
    <mergeCell ref="AB25:AH25"/>
    <mergeCell ref="AI25:AO25"/>
    <mergeCell ref="AP25:AV25"/>
    <mergeCell ref="G11:H11"/>
    <mergeCell ref="I11:L11"/>
    <mergeCell ref="N11:T11"/>
    <mergeCell ref="G12:H12"/>
    <mergeCell ref="AW23:BC23"/>
    <mergeCell ref="BD25:BJ25"/>
    <mergeCell ref="G26:H26"/>
    <mergeCell ref="N26:T26"/>
    <mergeCell ref="U26:AA26"/>
    <mergeCell ref="AB26:AH26"/>
    <mergeCell ref="G25:H25"/>
    <mergeCell ref="I25:L25"/>
    <mergeCell ref="B22:M23"/>
    <mergeCell ref="N22:T23"/>
    <mergeCell ref="U22:BJ22"/>
    <mergeCell ref="U23:AA23"/>
    <mergeCell ref="AB23:AH23"/>
    <mergeCell ref="AI23:AO23"/>
    <mergeCell ref="AP23:AV23"/>
    <mergeCell ref="AW25:BC25"/>
    <mergeCell ref="BD23:BJ23"/>
    <mergeCell ref="AW26:BC26"/>
    <mergeCell ref="BD26:BJ26"/>
    <mergeCell ref="N25:T25"/>
    <mergeCell ref="U27:AA27"/>
    <mergeCell ref="AB27:AH27"/>
    <mergeCell ref="A1:N2"/>
    <mergeCell ref="C41:T41"/>
    <mergeCell ref="V41:AD41"/>
    <mergeCell ref="AE41:AL41"/>
    <mergeCell ref="AM41:AT41"/>
    <mergeCell ref="AU41:BB41"/>
    <mergeCell ref="AE40:AL40"/>
    <mergeCell ref="AM40:AT40"/>
    <mergeCell ref="AU40:BB40"/>
    <mergeCell ref="C38:T38"/>
    <mergeCell ref="G29:H29"/>
    <mergeCell ref="N29:T29"/>
    <mergeCell ref="U29:AA29"/>
    <mergeCell ref="AB29:AH29"/>
    <mergeCell ref="AI29:AO29"/>
    <mergeCell ref="AP29:AV29"/>
    <mergeCell ref="B6:BJ6"/>
    <mergeCell ref="AB13:AH13"/>
    <mergeCell ref="G15:H15"/>
    <mergeCell ref="N15:T15"/>
    <mergeCell ref="U15:AA15"/>
    <mergeCell ref="C11:F11"/>
    <mergeCell ref="AW9:BC9"/>
    <mergeCell ref="N12:T12"/>
    <mergeCell ref="AI11:AO11"/>
    <mergeCell ref="AP11:AV11"/>
    <mergeCell ref="BC41:BJ41"/>
    <mergeCell ref="B43:D43"/>
    <mergeCell ref="C39:T39"/>
    <mergeCell ref="V39:AD39"/>
    <mergeCell ref="AE39:AL39"/>
    <mergeCell ref="AM39:AT39"/>
    <mergeCell ref="AU39:BB39"/>
    <mergeCell ref="BC39:BJ39"/>
    <mergeCell ref="C40:T40"/>
    <mergeCell ref="V40:AD40"/>
    <mergeCell ref="BC40:BJ40"/>
    <mergeCell ref="B33:BJ33"/>
    <mergeCell ref="B35:U36"/>
    <mergeCell ref="V35:AD36"/>
    <mergeCell ref="AE35:BJ35"/>
    <mergeCell ref="BC38:BJ38"/>
    <mergeCell ref="BC36:BJ36"/>
    <mergeCell ref="V38:AD38"/>
    <mergeCell ref="AE38:AL38"/>
    <mergeCell ref="AM38:AT38"/>
  </mergeCells>
  <phoneticPr fontId="24"/>
  <printOptions horizontalCentered="1"/>
  <pageMargins left="0.39370078740157483" right="0.47244094488188981" top="0.31496062992125984" bottom="0.39370078740157483" header="0" footer="0"/>
  <pageSetup paperSize="9" scale="93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3"/>
  <sheetViews>
    <sheetView view="pageBreakPreview" zoomScaleNormal="100" zoomScaleSheetLayoutView="100" workbookViewId="0"/>
  </sheetViews>
  <sheetFormatPr defaultRowHeight="13.5"/>
  <cols>
    <col min="1" max="63" width="1.625" customWidth="1"/>
  </cols>
  <sheetData>
    <row r="1" spans="1:63" ht="11.1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AZ1" s="498">
        <v>163</v>
      </c>
      <c r="BA1" s="720"/>
      <c r="BB1" s="720"/>
      <c r="BC1" s="720"/>
      <c r="BD1" s="720"/>
      <c r="BE1" s="720"/>
      <c r="BF1" s="720"/>
      <c r="BG1" s="720"/>
      <c r="BH1" s="720"/>
      <c r="BI1" s="720"/>
      <c r="BJ1" s="720"/>
      <c r="BK1" s="720"/>
    </row>
    <row r="2" spans="1:63" ht="11.1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AZ2" s="720"/>
      <c r="BA2" s="720"/>
      <c r="BB2" s="720"/>
      <c r="BC2" s="720"/>
      <c r="BD2" s="720"/>
      <c r="BE2" s="720"/>
      <c r="BF2" s="720"/>
      <c r="BG2" s="720"/>
      <c r="BH2" s="720"/>
      <c r="BI2" s="720"/>
      <c r="BJ2" s="720"/>
      <c r="BK2" s="720"/>
    </row>
    <row r="3" spans="1:63"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</row>
    <row r="4" spans="1:63"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</row>
    <row r="5" spans="1:63" ht="18" customHeight="1"/>
    <row r="6" spans="1:63" ht="15" customHeight="1">
      <c r="B6" s="526" t="s">
        <v>667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6"/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6"/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26"/>
      <c r="BD6" s="526"/>
      <c r="BE6" s="526"/>
      <c r="BF6" s="526"/>
      <c r="BG6" s="526"/>
      <c r="BH6" s="526"/>
      <c r="BI6" s="526"/>
      <c r="BJ6" s="526"/>
    </row>
    <row r="7" spans="1:63" ht="12.95" customHeight="1">
      <c r="B7" s="612" t="s">
        <v>617</v>
      </c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2"/>
      <c r="U7" s="612"/>
      <c r="V7" s="612"/>
      <c r="W7" s="612"/>
      <c r="X7" s="612"/>
      <c r="Y7" s="612"/>
      <c r="Z7" s="612"/>
      <c r="AA7" s="612"/>
      <c r="AB7" s="612"/>
      <c r="AC7" s="612"/>
      <c r="AD7" s="612"/>
      <c r="AE7" s="612"/>
      <c r="AF7" s="612"/>
      <c r="AG7" s="612"/>
      <c r="AH7" s="612"/>
      <c r="AI7" s="612"/>
      <c r="AJ7" s="612"/>
      <c r="AK7" s="612"/>
      <c r="AL7" s="612"/>
      <c r="AM7" s="612"/>
      <c r="AN7" s="612"/>
      <c r="AO7" s="612"/>
      <c r="AP7" s="612"/>
      <c r="AQ7" s="612"/>
      <c r="AR7" s="612"/>
      <c r="AS7" s="612"/>
      <c r="AT7" s="612"/>
      <c r="AU7" s="612"/>
      <c r="AV7" s="612"/>
      <c r="AW7" s="612"/>
      <c r="AX7" s="612"/>
      <c r="AY7" s="612"/>
      <c r="AZ7" s="612"/>
      <c r="BA7" s="612"/>
      <c r="BB7" s="612"/>
      <c r="BC7" s="612"/>
      <c r="BD7" s="612"/>
      <c r="BE7" s="612"/>
      <c r="BF7" s="612"/>
      <c r="BG7" s="612"/>
      <c r="BH7" s="612"/>
      <c r="BI7" s="612"/>
      <c r="BJ7" s="612"/>
    </row>
    <row r="8" spans="1:63" ht="12" customHeight="1">
      <c r="BJ8" s="1" t="s">
        <v>616</v>
      </c>
    </row>
    <row r="9" spans="1:63" ht="15" customHeight="1">
      <c r="B9" s="892" t="s">
        <v>414</v>
      </c>
      <c r="C9" s="893"/>
      <c r="D9" s="893"/>
      <c r="E9" s="893"/>
      <c r="F9" s="893"/>
      <c r="G9" s="893"/>
      <c r="H9" s="893"/>
      <c r="I9" s="893"/>
      <c r="J9" s="893"/>
      <c r="K9" s="893"/>
      <c r="L9" s="893"/>
      <c r="M9" s="565" t="s">
        <v>615</v>
      </c>
      <c r="N9" s="565"/>
      <c r="O9" s="565"/>
      <c r="P9" s="565"/>
      <c r="Q9" s="565"/>
      <c r="R9" s="565"/>
      <c r="S9" s="565"/>
      <c r="T9" s="565"/>
      <c r="U9" s="565"/>
      <c r="V9" s="565"/>
      <c r="W9" s="565"/>
      <c r="X9" s="565"/>
      <c r="Y9" s="565"/>
      <c r="Z9" s="565"/>
      <c r="AA9" s="565"/>
      <c r="AB9" s="565"/>
      <c r="AC9" s="565"/>
      <c r="AD9" s="565"/>
      <c r="AE9" s="565"/>
      <c r="AF9" s="565"/>
      <c r="AG9" s="565"/>
      <c r="AH9" s="565"/>
      <c r="AI9" s="565"/>
      <c r="AJ9" s="565"/>
      <c r="AK9" s="565"/>
      <c r="AL9" s="565"/>
      <c r="AM9" s="565"/>
      <c r="AN9" s="565"/>
      <c r="AO9" s="565"/>
      <c r="AP9" s="565"/>
      <c r="AQ9" s="893" t="s">
        <v>614</v>
      </c>
      <c r="AR9" s="893"/>
      <c r="AS9" s="893"/>
      <c r="AT9" s="893"/>
      <c r="AU9" s="893"/>
      <c r="AV9" s="893"/>
      <c r="AW9" s="893"/>
      <c r="AX9" s="893"/>
      <c r="AY9" s="893"/>
      <c r="AZ9" s="893"/>
      <c r="BA9" s="893" t="s">
        <v>613</v>
      </c>
      <c r="BB9" s="893"/>
      <c r="BC9" s="893"/>
      <c r="BD9" s="893"/>
      <c r="BE9" s="893"/>
      <c r="BF9" s="893"/>
      <c r="BG9" s="893"/>
      <c r="BH9" s="893"/>
      <c r="BI9" s="893"/>
      <c r="BJ9" s="905"/>
    </row>
    <row r="10" spans="1:63" ht="15" customHeight="1">
      <c r="B10" s="894"/>
      <c r="C10" s="666"/>
      <c r="D10" s="666"/>
      <c r="E10" s="666"/>
      <c r="F10" s="666"/>
      <c r="G10" s="666"/>
      <c r="H10" s="666"/>
      <c r="I10" s="666"/>
      <c r="J10" s="666"/>
      <c r="K10" s="666"/>
      <c r="L10" s="666"/>
      <c r="M10" s="666" t="s">
        <v>28</v>
      </c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 t="s">
        <v>416</v>
      </c>
      <c r="Z10" s="666"/>
      <c r="AA10" s="666"/>
      <c r="AB10" s="666"/>
      <c r="AC10" s="666"/>
      <c r="AD10" s="666"/>
      <c r="AE10" s="666"/>
      <c r="AF10" s="666"/>
      <c r="AG10" s="666"/>
      <c r="AH10" s="666" t="s">
        <v>415</v>
      </c>
      <c r="AI10" s="666"/>
      <c r="AJ10" s="666"/>
      <c r="AK10" s="666"/>
      <c r="AL10" s="666"/>
      <c r="AM10" s="666"/>
      <c r="AN10" s="666"/>
      <c r="AO10" s="666"/>
      <c r="AP10" s="666"/>
      <c r="AQ10" s="666"/>
      <c r="AR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  <c r="BG10" s="666"/>
      <c r="BH10" s="666"/>
      <c r="BI10" s="666"/>
      <c r="BJ10" s="766"/>
    </row>
    <row r="11" spans="1:63" ht="8.1" customHeight="1">
      <c r="L11" s="17"/>
    </row>
    <row r="12" spans="1:63" ht="12" customHeight="1">
      <c r="C12" s="613" t="s">
        <v>5</v>
      </c>
      <c r="D12" s="613"/>
      <c r="E12" s="613"/>
      <c r="F12" s="612">
        <v>17</v>
      </c>
      <c r="G12" s="612"/>
      <c r="H12" s="612"/>
      <c r="I12" s="613" t="s">
        <v>414</v>
      </c>
      <c r="J12" s="613"/>
      <c r="K12" s="613"/>
      <c r="L12" s="85"/>
      <c r="M12" s="511">
        <v>5293</v>
      </c>
      <c r="N12" s="511"/>
      <c r="O12" s="511"/>
      <c r="P12" s="511"/>
      <c r="Q12" s="511"/>
      <c r="R12" s="511"/>
      <c r="S12" s="511"/>
      <c r="T12" s="511"/>
      <c r="U12" s="920">
        <v>-4705</v>
      </c>
      <c r="V12" s="920"/>
      <c r="W12" s="920"/>
      <c r="X12" s="920"/>
      <c r="Y12" s="511">
        <v>2350</v>
      </c>
      <c r="Z12" s="511"/>
      <c r="AA12" s="511"/>
      <c r="AB12" s="511"/>
      <c r="AC12" s="511"/>
      <c r="AD12" s="920">
        <v>-2089</v>
      </c>
      <c r="AE12" s="920"/>
      <c r="AF12" s="920"/>
      <c r="AG12" s="920"/>
      <c r="AH12" s="511">
        <v>2943</v>
      </c>
      <c r="AI12" s="511"/>
      <c r="AJ12" s="511"/>
      <c r="AK12" s="511"/>
      <c r="AL12" s="511"/>
      <c r="AM12" s="920">
        <v>-2616</v>
      </c>
      <c r="AN12" s="920"/>
      <c r="AO12" s="920"/>
      <c r="AP12" s="920"/>
      <c r="AQ12" s="511">
        <v>671266</v>
      </c>
      <c r="AR12" s="511"/>
      <c r="AS12" s="511"/>
      <c r="AT12" s="511"/>
      <c r="AU12" s="511"/>
      <c r="AV12" s="511"/>
      <c r="AW12" s="511"/>
      <c r="AX12" s="511"/>
      <c r="AY12" s="511"/>
      <c r="AZ12" s="511"/>
      <c r="BA12" s="921">
        <v>126.8</v>
      </c>
      <c r="BB12" s="921"/>
      <c r="BC12" s="921"/>
      <c r="BD12" s="921"/>
      <c r="BE12" s="921"/>
      <c r="BF12" s="919">
        <v>-142.69999999999999</v>
      </c>
      <c r="BG12" s="919"/>
      <c r="BH12" s="919"/>
      <c r="BI12" s="919"/>
      <c r="BJ12" s="919"/>
    </row>
    <row r="13" spans="1:63" ht="12" customHeight="1">
      <c r="F13" s="612">
        <v>18</v>
      </c>
      <c r="G13" s="612"/>
      <c r="H13" s="612"/>
      <c r="L13" s="85"/>
      <c r="M13" s="511">
        <v>5201</v>
      </c>
      <c r="N13" s="511"/>
      <c r="O13" s="511"/>
      <c r="P13" s="511"/>
      <c r="Q13" s="511"/>
      <c r="R13" s="511"/>
      <c r="S13" s="511"/>
      <c r="T13" s="511"/>
      <c r="U13" s="920">
        <v>-4652</v>
      </c>
      <c r="V13" s="920"/>
      <c r="W13" s="920"/>
      <c r="X13" s="920"/>
      <c r="Y13" s="511">
        <v>2307</v>
      </c>
      <c r="Z13" s="511"/>
      <c r="AA13" s="511"/>
      <c r="AB13" s="511"/>
      <c r="AC13" s="511"/>
      <c r="AD13" s="920">
        <v>-2061</v>
      </c>
      <c r="AE13" s="920"/>
      <c r="AF13" s="920"/>
      <c r="AG13" s="920"/>
      <c r="AH13" s="511">
        <v>2894</v>
      </c>
      <c r="AI13" s="511"/>
      <c r="AJ13" s="511"/>
      <c r="AK13" s="511"/>
      <c r="AL13" s="511"/>
      <c r="AM13" s="920">
        <v>-2591</v>
      </c>
      <c r="AN13" s="920"/>
      <c r="AO13" s="920"/>
      <c r="AP13" s="920"/>
      <c r="AQ13" s="511">
        <v>675784</v>
      </c>
      <c r="AR13" s="511"/>
      <c r="AS13" s="511"/>
      <c r="AT13" s="511"/>
      <c r="AU13" s="511"/>
      <c r="AV13" s="511"/>
      <c r="AW13" s="511"/>
      <c r="AX13" s="511"/>
      <c r="AY13" s="511"/>
      <c r="AZ13" s="511"/>
      <c r="BA13" s="921">
        <v>129.9</v>
      </c>
      <c r="BB13" s="921"/>
      <c r="BC13" s="921"/>
      <c r="BD13" s="921"/>
      <c r="BE13" s="921"/>
      <c r="BF13" s="919">
        <v>-145.30000000000001</v>
      </c>
      <c r="BG13" s="919"/>
      <c r="BH13" s="919"/>
      <c r="BI13" s="919"/>
      <c r="BJ13" s="919"/>
    </row>
    <row r="14" spans="1:63" ht="12" customHeight="1">
      <c r="F14" s="612">
        <v>19</v>
      </c>
      <c r="G14" s="612"/>
      <c r="H14" s="612"/>
      <c r="L14" s="85"/>
      <c r="M14" s="511">
        <v>5081</v>
      </c>
      <c r="N14" s="511"/>
      <c r="O14" s="511"/>
      <c r="P14" s="511"/>
      <c r="Q14" s="511"/>
      <c r="R14" s="511"/>
      <c r="S14" s="511"/>
      <c r="T14" s="511"/>
      <c r="U14" s="920">
        <v>-4564</v>
      </c>
      <c r="V14" s="920"/>
      <c r="W14" s="920"/>
      <c r="X14" s="920"/>
      <c r="Y14" s="511">
        <v>2255</v>
      </c>
      <c r="Z14" s="511"/>
      <c r="AA14" s="511"/>
      <c r="AB14" s="511"/>
      <c r="AC14" s="511"/>
      <c r="AD14" s="920">
        <v>-2023</v>
      </c>
      <c r="AE14" s="920"/>
      <c r="AF14" s="920"/>
      <c r="AG14" s="920"/>
      <c r="AH14" s="511">
        <v>2826</v>
      </c>
      <c r="AI14" s="511"/>
      <c r="AJ14" s="511"/>
      <c r="AK14" s="511"/>
      <c r="AL14" s="511"/>
      <c r="AM14" s="920">
        <v>-2541</v>
      </c>
      <c r="AN14" s="920"/>
      <c r="AO14" s="920"/>
      <c r="AP14" s="920"/>
      <c r="AQ14" s="511">
        <v>680362</v>
      </c>
      <c r="AR14" s="511"/>
      <c r="AS14" s="511"/>
      <c r="AT14" s="511"/>
      <c r="AU14" s="511"/>
      <c r="AV14" s="511"/>
      <c r="AW14" s="511"/>
      <c r="AX14" s="511"/>
      <c r="AY14" s="511"/>
      <c r="AZ14" s="511"/>
      <c r="BA14" s="921">
        <v>133.9</v>
      </c>
      <c r="BB14" s="921"/>
      <c r="BC14" s="921"/>
      <c r="BD14" s="921"/>
      <c r="BE14" s="921"/>
      <c r="BF14" s="919">
        <v>-149.1</v>
      </c>
      <c r="BG14" s="919"/>
      <c r="BH14" s="919"/>
      <c r="BI14" s="919"/>
      <c r="BJ14" s="919"/>
    </row>
    <row r="15" spans="1:63" ht="12" customHeight="1">
      <c r="F15" s="612">
        <v>20</v>
      </c>
      <c r="G15" s="612"/>
      <c r="H15" s="612"/>
      <c r="L15" s="85"/>
      <c r="M15" s="511">
        <v>4929</v>
      </c>
      <c r="N15" s="511"/>
      <c r="O15" s="511"/>
      <c r="P15" s="511"/>
      <c r="Q15" s="511"/>
      <c r="R15" s="511"/>
      <c r="S15" s="511"/>
      <c r="T15" s="511"/>
      <c r="U15" s="920">
        <v>-4439</v>
      </c>
      <c r="V15" s="920"/>
      <c r="W15" s="920"/>
      <c r="X15" s="920"/>
      <c r="Y15" s="511">
        <v>2177</v>
      </c>
      <c r="Z15" s="511"/>
      <c r="AA15" s="511"/>
      <c r="AB15" s="511"/>
      <c r="AC15" s="511"/>
      <c r="AD15" s="920">
        <v>-1956</v>
      </c>
      <c r="AE15" s="920"/>
      <c r="AF15" s="920"/>
      <c r="AG15" s="920"/>
      <c r="AH15" s="511">
        <v>2752</v>
      </c>
      <c r="AI15" s="511"/>
      <c r="AJ15" s="511"/>
      <c r="AK15" s="511"/>
      <c r="AL15" s="511"/>
      <c r="AM15" s="920">
        <v>-2483</v>
      </c>
      <c r="AN15" s="920"/>
      <c r="AO15" s="920"/>
      <c r="AP15" s="920"/>
      <c r="AQ15" s="511">
        <v>686208</v>
      </c>
      <c r="AR15" s="511"/>
      <c r="AS15" s="511"/>
      <c r="AT15" s="511"/>
      <c r="AU15" s="511"/>
      <c r="AV15" s="511"/>
      <c r="AW15" s="511"/>
      <c r="AX15" s="511"/>
      <c r="AY15" s="511"/>
      <c r="AZ15" s="511"/>
      <c r="BA15" s="921">
        <v>139.19999999999999</v>
      </c>
      <c r="BB15" s="921"/>
      <c r="BC15" s="921"/>
      <c r="BD15" s="921"/>
      <c r="BE15" s="921"/>
      <c r="BF15" s="919">
        <v>-154.6</v>
      </c>
      <c r="BG15" s="919"/>
      <c r="BH15" s="919"/>
      <c r="BI15" s="919"/>
      <c r="BJ15" s="919"/>
    </row>
    <row r="16" spans="1:63" ht="12" customHeight="1">
      <c r="F16" s="612">
        <v>21</v>
      </c>
      <c r="G16" s="612"/>
      <c r="H16" s="612"/>
      <c r="L16" s="85"/>
      <c r="M16" s="511">
        <v>4814</v>
      </c>
      <c r="N16" s="511"/>
      <c r="O16" s="511"/>
      <c r="P16" s="511"/>
      <c r="Q16" s="511"/>
      <c r="R16" s="511"/>
      <c r="S16" s="511"/>
      <c r="T16" s="511"/>
      <c r="U16" s="920">
        <v>-4366</v>
      </c>
      <c r="V16" s="920"/>
      <c r="W16" s="920"/>
      <c r="X16" s="920"/>
      <c r="Y16" s="511">
        <v>2118</v>
      </c>
      <c r="Z16" s="511"/>
      <c r="AA16" s="511"/>
      <c r="AB16" s="511"/>
      <c r="AC16" s="511"/>
      <c r="AD16" s="920">
        <v>-1912</v>
      </c>
      <c r="AE16" s="920"/>
      <c r="AF16" s="920"/>
      <c r="AG16" s="920"/>
      <c r="AH16" s="511">
        <v>2696</v>
      </c>
      <c r="AI16" s="511"/>
      <c r="AJ16" s="511"/>
      <c r="AK16" s="511"/>
      <c r="AL16" s="511"/>
      <c r="AM16" s="920">
        <v>-2454</v>
      </c>
      <c r="AN16" s="920"/>
      <c r="AO16" s="920"/>
      <c r="AP16" s="920"/>
      <c r="AQ16" s="511">
        <v>690783</v>
      </c>
      <c r="AR16" s="511"/>
      <c r="AS16" s="511"/>
      <c r="AT16" s="511"/>
      <c r="AU16" s="511"/>
      <c r="AV16" s="511"/>
      <c r="AW16" s="511"/>
      <c r="AX16" s="511"/>
      <c r="AY16" s="511"/>
      <c r="AZ16" s="511"/>
      <c r="BA16" s="921">
        <v>143.5</v>
      </c>
      <c r="BB16" s="921"/>
      <c r="BC16" s="921"/>
      <c r="BD16" s="921"/>
      <c r="BE16" s="921"/>
      <c r="BF16" s="919">
        <v>-158.19999999999999</v>
      </c>
      <c r="BG16" s="919"/>
      <c r="BH16" s="919"/>
      <c r="BI16" s="919"/>
      <c r="BJ16" s="919"/>
    </row>
    <row r="17" spans="2:62" ht="9.9499999999999993" customHeight="1">
      <c r="L17" s="85"/>
      <c r="U17" s="246"/>
      <c r="V17" s="246"/>
      <c r="W17" s="246"/>
      <c r="X17" s="246"/>
      <c r="AD17" s="246"/>
      <c r="AE17" s="246"/>
      <c r="AF17" s="246"/>
      <c r="AG17" s="246"/>
      <c r="AM17" s="246"/>
      <c r="AN17" s="246"/>
      <c r="AO17" s="246"/>
      <c r="AP17" s="246"/>
      <c r="BA17" s="245"/>
      <c r="BB17" s="245"/>
      <c r="BC17" s="245"/>
      <c r="BD17" s="245"/>
      <c r="BE17" s="245"/>
      <c r="BF17" s="244"/>
      <c r="BG17" s="244"/>
      <c r="BH17" s="244"/>
      <c r="BI17" s="244"/>
      <c r="BJ17" s="244"/>
    </row>
    <row r="18" spans="2:62" ht="12" customHeight="1">
      <c r="F18" s="612">
        <v>22</v>
      </c>
      <c r="G18" s="612"/>
      <c r="H18" s="612"/>
      <c r="L18" s="85"/>
      <c r="M18" s="511">
        <v>4714</v>
      </c>
      <c r="N18" s="511"/>
      <c r="O18" s="511"/>
      <c r="P18" s="511"/>
      <c r="Q18" s="511"/>
      <c r="R18" s="511"/>
      <c r="S18" s="511"/>
      <c r="T18" s="511"/>
      <c r="U18" s="920">
        <v>-4309</v>
      </c>
      <c r="V18" s="920"/>
      <c r="W18" s="920"/>
      <c r="X18" s="920"/>
      <c r="Y18" s="511">
        <v>2057</v>
      </c>
      <c r="Z18" s="511"/>
      <c r="AA18" s="511"/>
      <c r="AB18" s="511"/>
      <c r="AC18" s="511"/>
      <c r="AD18" s="920">
        <v>-1871</v>
      </c>
      <c r="AE18" s="920"/>
      <c r="AF18" s="920"/>
      <c r="AG18" s="920"/>
      <c r="AH18" s="511">
        <v>2657</v>
      </c>
      <c r="AI18" s="511"/>
      <c r="AJ18" s="511"/>
      <c r="AK18" s="511"/>
      <c r="AL18" s="511"/>
      <c r="AM18" s="920">
        <v>-2438</v>
      </c>
      <c r="AN18" s="920"/>
      <c r="AO18" s="920"/>
      <c r="AP18" s="920"/>
      <c r="AQ18" s="511">
        <v>693276</v>
      </c>
      <c r="AR18" s="511"/>
      <c r="AS18" s="511"/>
      <c r="AT18" s="511"/>
      <c r="AU18" s="511"/>
      <c r="AV18" s="511"/>
      <c r="AW18" s="511"/>
      <c r="AX18" s="511"/>
      <c r="AY18" s="511"/>
      <c r="AZ18" s="511"/>
      <c r="BA18" s="921">
        <v>147.1</v>
      </c>
      <c r="BB18" s="921"/>
      <c r="BC18" s="921"/>
      <c r="BD18" s="921"/>
      <c r="BE18" s="921"/>
      <c r="BF18" s="919">
        <v>-160.9</v>
      </c>
      <c r="BG18" s="919"/>
      <c r="BH18" s="919"/>
      <c r="BI18" s="919"/>
      <c r="BJ18" s="919"/>
    </row>
    <row r="19" spans="2:62" ht="12" customHeight="1">
      <c r="F19" s="612">
        <v>23</v>
      </c>
      <c r="G19" s="612"/>
      <c r="H19" s="612"/>
      <c r="L19" s="85"/>
      <c r="M19" s="511">
        <v>4539</v>
      </c>
      <c r="N19" s="511"/>
      <c r="O19" s="511"/>
      <c r="P19" s="511"/>
      <c r="Q19" s="511"/>
      <c r="R19" s="511"/>
      <c r="S19" s="511"/>
      <c r="T19" s="511"/>
      <c r="U19" s="920">
        <v>-4160</v>
      </c>
      <c r="V19" s="920"/>
      <c r="W19" s="920"/>
      <c r="X19" s="920"/>
      <c r="Y19" s="511">
        <v>1965</v>
      </c>
      <c r="Z19" s="511"/>
      <c r="AA19" s="511"/>
      <c r="AB19" s="511"/>
      <c r="AC19" s="511"/>
      <c r="AD19" s="920">
        <v>-1791</v>
      </c>
      <c r="AE19" s="920"/>
      <c r="AF19" s="920"/>
      <c r="AG19" s="920"/>
      <c r="AH19" s="511">
        <v>2574</v>
      </c>
      <c r="AI19" s="511"/>
      <c r="AJ19" s="511"/>
      <c r="AK19" s="511"/>
      <c r="AL19" s="511"/>
      <c r="AM19" s="920">
        <v>-2369</v>
      </c>
      <c r="AN19" s="920"/>
      <c r="AO19" s="920"/>
      <c r="AP19" s="920"/>
      <c r="AQ19" s="511">
        <v>694666</v>
      </c>
      <c r="AR19" s="511"/>
      <c r="AS19" s="511"/>
      <c r="AT19" s="511"/>
      <c r="AU19" s="511"/>
      <c r="AV19" s="511"/>
      <c r="AW19" s="511"/>
      <c r="AX19" s="511"/>
      <c r="AY19" s="511"/>
      <c r="AZ19" s="511"/>
      <c r="BA19" s="921">
        <v>153</v>
      </c>
      <c r="BB19" s="921"/>
      <c r="BC19" s="921"/>
      <c r="BD19" s="921"/>
      <c r="BE19" s="921"/>
      <c r="BF19" s="919">
        <v>-167</v>
      </c>
      <c r="BG19" s="919"/>
      <c r="BH19" s="919"/>
      <c r="BI19" s="919"/>
      <c r="BJ19" s="919"/>
    </row>
    <row r="20" spans="2:62" ht="12" customHeight="1">
      <c r="F20" s="612">
        <v>24</v>
      </c>
      <c r="G20" s="612"/>
      <c r="H20" s="612"/>
      <c r="L20" s="85"/>
      <c r="M20" s="511">
        <v>4404</v>
      </c>
      <c r="N20" s="511"/>
      <c r="O20" s="511"/>
      <c r="P20" s="511"/>
      <c r="Q20" s="511"/>
      <c r="R20" s="511"/>
      <c r="S20" s="511"/>
      <c r="T20" s="511"/>
      <c r="U20" s="920">
        <v>-4069</v>
      </c>
      <c r="V20" s="920"/>
      <c r="W20" s="920"/>
      <c r="X20" s="920"/>
      <c r="Y20" s="511">
        <v>1918</v>
      </c>
      <c r="Z20" s="511"/>
      <c r="AA20" s="511"/>
      <c r="AB20" s="511"/>
      <c r="AC20" s="511"/>
      <c r="AD20" s="920">
        <v>-1760</v>
      </c>
      <c r="AE20" s="920"/>
      <c r="AF20" s="920"/>
      <c r="AG20" s="920"/>
      <c r="AH20" s="511">
        <v>2486</v>
      </c>
      <c r="AI20" s="511"/>
      <c r="AJ20" s="511"/>
      <c r="AK20" s="511"/>
      <c r="AL20" s="511"/>
      <c r="AM20" s="920">
        <v>-2309</v>
      </c>
      <c r="AN20" s="920"/>
      <c r="AO20" s="920"/>
      <c r="AP20" s="920"/>
      <c r="AQ20" s="511">
        <v>695432</v>
      </c>
      <c r="AR20" s="511"/>
      <c r="AS20" s="511"/>
      <c r="AT20" s="511"/>
      <c r="AU20" s="511"/>
      <c r="AV20" s="511"/>
      <c r="AW20" s="511"/>
      <c r="AX20" s="511"/>
      <c r="AY20" s="511"/>
      <c r="AZ20" s="511"/>
      <c r="BA20" s="921">
        <v>157.9</v>
      </c>
      <c r="BB20" s="921"/>
      <c r="BC20" s="921"/>
      <c r="BD20" s="921"/>
      <c r="BE20" s="921"/>
      <c r="BF20" s="919">
        <v>-170.9</v>
      </c>
      <c r="BG20" s="919"/>
      <c r="BH20" s="919"/>
      <c r="BI20" s="919"/>
      <c r="BJ20" s="919"/>
    </row>
    <row r="21" spans="2:62" ht="12" customHeight="1">
      <c r="F21" s="612">
        <v>25</v>
      </c>
      <c r="G21" s="612"/>
      <c r="H21" s="612"/>
      <c r="L21" s="85"/>
      <c r="M21" s="914">
        <v>4332</v>
      </c>
      <c r="N21" s="914"/>
      <c r="O21" s="914"/>
      <c r="P21" s="914"/>
      <c r="Q21" s="914"/>
      <c r="R21" s="914"/>
      <c r="S21" s="914"/>
      <c r="T21" s="914"/>
      <c r="U21" s="915">
        <v>-4012</v>
      </c>
      <c r="V21" s="915"/>
      <c r="W21" s="915"/>
      <c r="X21" s="915"/>
      <c r="Y21" s="916">
        <v>1898</v>
      </c>
      <c r="Z21" s="916"/>
      <c r="AA21" s="916"/>
      <c r="AB21" s="916"/>
      <c r="AC21" s="916"/>
      <c r="AD21" s="917">
        <v>-1748</v>
      </c>
      <c r="AE21" s="917"/>
      <c r="AF21" s="917"/>
      <c r="AG21" s="917"/>
      <c r="AH21" s="916">
        <v>2434</v>
      </c>
      <c r="AI21" s="916"/>
      <c r="AJ21" s="916"/>
      <c r="AK21" s="916"/>
      <c r="AL21" s="916"/>
      <c r="AM21" s="917">
        <v>-2264</v>
      </c>
      <c r="AN21" s="917"/>
      <c r="AO21" s="917"/>
      <c r="AP21" s="917"/>
      <c r="AQ21" s="916">
        <v>709609</v>
      </c>
      <c r="AR21" s="916"/>
      <c r="AS21" s="916"/>
      <c r="AT21" s="916"/>
      <c r="AU21" s="916"/>
      <c r="AV21" s="916"/>
      <c r="AW21" s="916"/>
      <c r="AX21" s="916"/>
      <c r="AY21" s="916"/>
      <c r="AZ21" s="916"/>
      <c r="BA21" s="918">
        <v>163.80632502308401</v>
      </c>
      <c r="BB21" s="918"/>
      <c r="BC21" s="918"/>
      <c r="BD21" s="918"/>
      <c r="BE21" s="918"/>
      <c r="BF21" s="907">
        <v>-176.87163509471586</v>
      </c>
      <c r="BG21" s="907"/>
      <c r="BH21" s="907"/>
      <c r="BI21" s="907"/>
      <c r="BJ21" s="907"/>
    </row>
    <row r="22" spans="2:62" ht="12" customHeight="1">
      <c r="F22" s="652">
        <v>26</v>
      </c>
      <c r="G22" s="652"/>
      <c r="H22" s="652"/>
      <c r="L22" s="6"/>
      <c r="M22" s="908">
        <v>4276</v>
      </c>
      <c r="N22" s="909"/>
      <c r="O22" s="909"/>
      <c r="P22" s="909"/>
      <c r="Q22" s="909"/>
      <c r="R22" s="909"/>
      <c r="S22" s="909"/>
      <c r="T22" s="909"/>
      <c r="U22" s="909">
        <v>-3987</v>
      </c>
      <c r="V22" s="909"/>
      <c r="W22" s="909"/>
      <c r="X22" s="909"/>
      <c r="Y22" s="910">
        <v>1907</v>
      </c>
      <c r="Z22" s="910"/>
      <c r="AA22" s="910"/>
      <c r="AB22" s="910"/>
      <c r="AC22" s="910"/>
      <c r="AD22" s="911">
        <v>-1762</v>
      </c>
      <c r="AE22" s="911"/>
      <c r="AF22" s="911"/>
      <c r="AG22" s="911"/>
      <c r="AH22" s="910">
        <v>2369</v>
      </c>
      <c r="AI22" s="910"/>
      <c r="AJ22" s="910"/>
      <c r="AK22" s="910"/>
      <c r="AL22" s="910"/>
      <c r="AM22" s="911">
        <v>-2225</v>
      </c>
      <c r="AN22" s="911"/>
      <c r="AO22" s="911"/>
      <c r="AP22" s="911"/>
      <c r="AQ22" s="910">
        <v>712407</v>
      </c>
      <c r="AR22" s="910"/>
      <c r="AS22" s="910"/>
      <c r="AT22" s="910"/>
      <c r="AU22" s="910"/>
      <c r="AV22" s="910"/>
      <c r="AW22" s="910"/>
      <c r="AX22" s="910"/>
      <c r="AY22" s="910"/>
      <c r="AZ22" s="910"/>
      <c r="BA22" s="912">
        <v>166.60594013096352</v>
      </c>
      <c r="BB22" s="912"/>
      <c r="BC22" s="912"/>
      <c r="BD22" s="912"/>
      <c r="BE22" s="912"/>
      <c r="BF22" s="913">
        <v>-178.68</v>
      </c>
      <c r="BG22" s="913"/>
      <c r="BH22" s="913"/>
      <c r="BI22" s="913"/>
      <c r="BJ22" s="913"/>
    </row>
    <row r="23" spans="2:62" ht="8.1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19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2:62" ht="12" customHeight="1">
      <c r="C24" s="550" t="s">
        <v>19</v>
      </c>
      <c r="D24" s="550"/>
      <c r="E24" s="164" t="s">
        <v>434</v>
      </c>
      <c r="F24" s="678">
        <v>-1</v>
      </c>
      <c r="G24" s="678"/>
      <c r="H24" s="202" t="s">
        <v>612</v>
      </c>
    </row>
    <row r="25" spans="2:62" ht="12" customHeight="1">
      <c r="F25" s="647">
        <v>-2</v>
      </c>
      <c r="G25" s="647"/>
      <c r="H25" s="4" t="s">
        <v>611</v>
      </c>
    </row>
    <row r="26" spans="2:62" ht="12" customHeight="1">
      <c r="B26" s="651" t="s">
        <v>1</v>
      </c>
      <c r="C26" s="651"/>
      <c r="D26" s="651"/>
      <c r="E26" s="164" t="s">
        <v>434</v>
      </c>
      <c r="F26" s="4" t="s">
        <v>576</v>
      </c>
    </row>
    <row r="27" spans="2:62" ht="9.9499999999999993" customHeight="1"/>
    <row r="28" spans="2:62" ht="12.95" customHeight="1">
      <c r="B28" s="612" t="s">
        <v>610</v>
      </c>
      <c r="C28" s="612"/>
      <c r="D28" s="612"/>
      <c r="E28" s="612"/>
      <c r="F28" s="612"/>
      <c r="G28" s="612"/>
      <c r="H28" s="612"/>
      <c r="I28" s="612"/>
      <c r="J28" s="612"/>
      <c r="K28" s="612"/>
      <c r="L28" s="612"/>
      <c r="M28" s="612"/>
      <c r="N28" s="612"/>
      <c r="O28" s="612"/>
      <c r="P28" s="612"/>
      <c r="Q28" s="612"/>
      <c r="R28" s="612"/>
      <c r="S28" s="612"/>
      <c r="T28" s="612"/>
      <c r="U28" s="612"/>
      <c r="V28" s="612"/>
      <c r="W28" s="612"/>
      <c r="X28" s="612"/>
      <c r="Y28" s="612"/>
      <c r="Z28" s="612"/>
      <c r="AA28" s="612"/>
      <c r="AB28" s="612"/>
      <c r="AC28" s="612"/>
      <c r="AD28" s="612"/>
      <c r="AE28" s="612"/>
      <c r="AF28" s="612"/>
      <c r="AG28" s="612"/>
      <c r="AH28" s="612"/>
      <c r="AI28" s="612"/>
      <c r="AJ28" s="612"/>
      <c r="AK28" s="612"/>
      <c r="AL28" s="612"/>
      <c r="AM28" s="612"/>
      <c r="AN28" s="612"/>
      <c r="AO28" s="612"/>
      <c r="AP28" s="612"/>
      <c r="AQ28" s="612"/>
      <c r="AR28" s="612"/>
      <c r="AS28" s="612"/>
      <c r="AT28" s="612"/>
      <c r="AU28" s="612"/>
      <c r="AV28" s="612"/>
      <c r="AW28" s="612"/>
      <c r="AX28" s="612"/>
      <c r="AY28" s="612"/>
      <c r="AZ28" s="612"/>
      <c r="BA28" s="612"/>
      <c r="BB28" s="612"/>
      <c r="BC28" s="612"/>
      <c r="BD28" s="612"/>
      <c r="BE28" s="612"/>
      <c r="BF28" s="612"/>
      <c r="BG28" s="612"/>
      <c r="BH28" s="612"/>
      <c r="BI28" s="612"/>
      <c r="BJ28" s="612"/>
    </row>
    <row r="29" spans="2:62" ht="12.95" customHeight="1">
      <c r="B29" s="612" t="s">
        <v>609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2"/>
      <c r="O29" s="612"/>
      <c r="P29" s="612"/>
      <c r="Q29" s="612"/>
      <c r="R29" s="612"/>
      <c r="S29" s="612"/>
      <c r="T29" s="612"/>
      <c r="U29" s="612"/>
      <c r="V29" s="612"/>
      <c r="W29" s="612"/>
      <c r="X29" s="612"/>
      <c r="Y29" s="612"/>
      <c r="Z29" s="612"/>
      <c r="AA29" s="612"/>
      <c r="AB29" s="612"/>
      <c r="AC29" s="612"/>
      <c r="AD29" s="612"/>
      <c r="AE29" s="612"/>
      <c r="AF29" s="612"/>
      <c r="AG29" s="612"/>
      <c r="AH29" s="612"/>
      <c r="AI29" s="612"/>
      <c r="AJ29" s="612"/>
      <c r="AK29" s="612"/>
      <c r="AL29" s="612"/>
      <c r="AM29" s="612"/>
      <c r="AN29" s="612"/>
      <c r="AO29" s="612"/>
      <c r="AP29" s="612"/>
      <c r="AQ29" s="612"/>
      <c r="AR29" s="612"/>
      <c r="AS29" s="612"/>
      <c r="AT29" s="612"/>
      <c r="AU29" s="612"/>
      <c r="AV29" s="612"/>
      <c r="AW29" s="612"/>
      <c r="AX29" s="612"/>
      <c r="AY29" s="612"/>
      <c r="AZ29" s="612"/>
      <c r="BA29" s="612"/>
      <c r="BB29" s="612"/>
      <c r="BC29" s="612"/>
      <c r="BD29" s="612"/>
      <c r="BE29" s="612"/>
      <c r="BF29" s="612"/>
      <c r="BG29" s="612"/>
      <c r="BH29" s="612"/>
      <c r="BI29" s="612"/>
      <c r="BJ29" s="612"/>
    </row>
    <row r="30" spans="2:62" ht="12" customHeight="1">
      <c r="BJ30" s="1" t="s">
        <v>506</v>
      </c>
    </row>
    <row r="31" spans="2:62" ht="15" customHeight="1">
      <c r="B31" s="887" t="s">
        <v>608</v>
      </c>
      <c r="C31" s="901"/>
      <c r="D31" s="901"/>
      <c r="E31" s="901"/>
      <c r="F31" s="901"/>
      <c r="G31" s="901"/>
      <c r="H31" s="901"/>
      <c r="I31" s="901"/>
      <c r="J31" s="901"/>
      <c r="K31" s="901"/>
      <c r="L31" s="901"/>
      <c r="M31" s="901"/>
      <c r="N31" s="901"/>
      <c r="O31" s="901"/>
      <c r="P31" s="901"/>
      <c r="Q31" s="901"/>
      <c r="R31" s="901"/>
      <c r="S31" s="901"/>
      <c r="T31" s="901"/>
      <c r="U31" s="901"/>
      <c r="V31" s="901"/>
      <c r="W31" s="901" t="s">
        <v>28</v>
      </c>
      <c r="X31" s="901"/>
      <c r="Y31" s="901"/>
      <c r="Z31" s="901"/>
      <c r="AA31" s="905" t="s">
        <v>629</v>
      </c>
      <c r="AB31" s="906"/>
      <c r="AC31" s="906"/>
      <c r="AD31" s="906"/>
      <c r="AE31" s="906"/>
      <c r="AF31" s="906"/>
      <c r="AG31" s="906"/>
      <c r="AH31" s="892"/>
      <c r="AI31" s="659" t="s">
        <v>607</v>
      </c>
      <c r="AJ31" s="659"/>
      <c r="AK31" s="659"/>
      <c r="AL31" s="659"/>
      <c r="AM31" s="659" t="s">
        <v>606</v>
      </c>
      <c r="AN31" s="659"/>
      <c r="AO31" s="659"/>
      <c r="AP31" s="659"/>
      <c r="AQ31" s="900" t="s">
        <v>605</v>
      </c>
      <c r="AR31" s="659"/>
      <c r="AS31" s="659"/>
      <c r="AT31" s="659"/>
      <c r="AU31" s="900" t="s">
        <v>604</v>
      </c>
      <c r="AV31" s="659"/>
      <c r="AW31" s="659"/>
      <c r="AX31" s="659"/>
      <c r="AY31" s="900" t="s">
        <v>603</v>
      </c>
      <c r="AZ31" s="659"/>
      <c r="BA31" s="659"/>
      <c r="BB31" s="659"/>
      <c r="BC31" s="900" t="s">
        <v>602</v>
      </c>
      <c r="BD31" s="659"/>
      <c r="BE31" s="659"/>
      <c r="BF31" s="659"/>
      <c r="BG31" s="901" t="s">
        <v>601</v>
      </c>
      <c r="BH31" s="901"/>
      <c r="BI31" s="901"/>
      <c r="BJ31" s="902"/>
    </row>
    <row r="32" spans="2:62" ht="15" customHeight="1">
      <c r="B32" s="889"/>
      <c r="C32" s="903"/>
      <c r="D32" s="903"/>
      <c r="E32" s="903"/>
      <c r="F32" s="903"/>
      <c r="G32" s="903"/>
      <c r="H32" s="903"/>
      <c r="I32" s="903"/>
      <c r="J32" s="903"/>
      <c r="K32" s="903"/>
      <c r="L32" s="903"/>
      <c r="M32" s="903"/>
      <c r="N32" s="903"/>
      <c r="O32" s="903"/>
      <c r="P32" s="903"/>
      <c r="Q32" s="903"/>
      <c r="R32" s="903"/>
      <c r="S32" s="903"/>
      <c r="T32" s="903"/>
      <c r="U32" s="903"/>
      <c r="V32" s="903"/>
      <c r="W32" s="903"/>
      <c r="X32" s="903"/>
      <c r="Y32" s="903"/>
      <c r="Z32" s="903"/>
      <c r="AA32" s="904" t="s">
        <v>416</v>
      </c>
      <c r="AB32" s="888"/>
      <c r="AC32" s="888"/>
      <c r="AD32" s="889"/>
      <c r="AE32" s="904" t="s">
        <v>415</v>
      </c>
      <c r="AF32" s="888"/>
      <c r="AG32" s="888"/>
      <c r="AH32" s="889"/>
      <c r="AI32" s="660"/>
      <c r="AJ32" s="660"/>
      <c r="AK32" s="660"/>
      <c r="AL32" s="660"/>
      <c r="AM32" s="660"/>
      <c r="AN32" s="660"/>
      <c r="AO32" s="660"/>
      <c r="AP32" s="660"/>
      <c r="AQ32" s="660"/>
      <c r="AR32" s="660"/>
      <c r="AS32" s="660"/>
      <c r="AT32" s="660"/>
      <c r="AU32" s="660"/>
      <c r="AV32" s="660"/>
      <c r="AW32" s="660"/>
      <c r="AX32" s="660"/>
      <c r="AY32" s="660"/>
      <c r="AZ32" s="660"/>
      <c r="BA32" s="660"/>
      <c r="BB32" s="660"/>
      <c r="BC32" s="660"/>
      <c r="BD32" s="660"/>
      <c r="BE32" s="660"/>
      <c r="BF32" s="660"/>
      <c r="BG32" s="903"/>
      <c r="BH32" s="903"/>
      <c r="BI32" s="903"/>
      <c r="BJ32" s="904"/>
    </row>
    <row r="33" spans="3:62" ht="8.1" customHeight="1">
      <c r="V33" s="17"/>
    </row>
    <row r="34" spans="3:62" ht="12" customHeight="1">
      <c r="C34" s="899" t="s">
        <v>483</v>
      </c>
      <c r="D34" s="899"/>
      <c r="E34" s="899"/>
      <c r="F34" s="899"/>
      <c r="G34" s="899"/>
      <c r="H34" s="899"/>
      <c r="I34" s="899"/>
      <c r="J34" s="899"/>
      <c r="K34" s="899"/>
      <c r="L34" s="899"/>
      <c r="M34" s="899"/>
      <c r="N34" s="899"/>
      <c r="O34" s="899"/>
      <c r="P34" s="899"/>
      <c r="Q34" s="899"/>
      <c r="R34" s="899"/>
      <c r="S34" s="899"/>
      <c r="T34" s="899"/>
      <c r="U34" s="899"/>
      <c r="V34" s="85"/>
      <c r="W34" s="552">
        <v>4317</v>
      </c>
      <c r="X34" s="553"/>
      <c r="Y34" s="553"/>
      <c r="Z34" s="553"/>
      <c r="AA34" s="515">
        <v>1901</v>
      </c>
      <c r="AB34" s="515"/>
      <c r="AC34" s="515"/>
      <c r="AD34" s="515"/>
      <c r="AE34" s="515">
        <v>2416</v>
      </c>
      <c r="AF34" s="515"/>
      <c r="AG34" s="515"/>
      <c r="AH34" s="515"/>
      <c r="AI34" s="515">
        <v>1694</v>
      </c>
      <c r="AJ34" s="515"/>
      <c r="AK34" s="515"/>
      <c r="AL34" s="515"/>
      <c r="AM34" s="515">
        <v>1330</v>
      </c>
      <c r="AN34" s="515"/>
      <c r="AO34" s="515"/>
      <c r="AP34" s="515"/>
      <c r="AQ34" s="515">
        <v>333</v>
      </c>
      <c r="AR34" s="515"/>
      <c r="AS34" s="515"/>
      <c r="AT34" s="515"/>
      <c r="AU34" s="515">
        <v>203</v>
      </c>
      <c r="AV34" s="515"/>
      <c r="AW34" s="515"/>
      <c r="AX34" s="515"/>
      <c r="AY34" s="515">
        <v>733</v>
      </c>
      <c r="AZ34" s="515"/>
      <c r="BA34" s="515"/>
      <c r="BB34" s="515"/>
      <c r="BC34" s="515">
        <v>23</v>
      </c>
      <c r="BD34" s="515"/>
      <c r="BE34" s="515"/>
      <c r="BF34" s="515"/>
      <c r="BG34" s="515">
        <v>1</v>
      </c>
      <c r="BH34" s="515"/>
      <c r="BI34" s="515"/>
      <c r="BJ34" s="515"/>
    </row>
    <row r="35" spans="3:62" ht="9.9499999999999993" customHeight="1">
      <c r="V35" s="85"/>
    </row>
    <row r="36" spans="3:62" ht="12" customHeight="1">
      <c r="C36" s="613" t="s">
        <v>600</v>
      </c>
      <c r="D36" s="613"/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13"/>
      <c r="U36" s="613"/>
      <c r="V36" s="85"/>
      <c r="W36" s="517">
        <v>1</v>
      </c>
      <c r="X36" s="512"/>
      <c r="Y36" s="512"/>
      <c r="Z36" s="512"/>
      <c r="AA36" s="518">
        <v>1</v>
      </c>
      <c r="AB36" s="518"/>
      <c r="AC36" s="518"/>
      <c r="AD36" s="518"/>
      <c r="AE36" s="514">
        <v>0</v>
      </c>
      <c r="AF36" s="514"/>
      <c r="AG36" s="514"/>
      <c r="AH36" s="514"/>
      <c r="AI36" s="514">
        <v>0</v>
      </c>
      <c r="AJ36" s="514"/>
      <c r="AK36" s="514"/>
      <c r="AL36" s="514"/>
      <c r="AM36" s="514">
        <v>0</v>
      </c>
      <c r="AN36" s="514"/>
      <c r="AO36" s="514"/>
      <c r="AP36" s="514"/>
      <c r="AQ36" s="514">
        <v>1</v>
      </c>
      <c r="AR36" s="514"/>
      <c r="AS36" s="514"/>
      <c r="AT36" s="514"/>
      <c r="AU36" s="514">
        <v>0</v>
      </c>
      <c r="AV36" s="514"/>
      <c r="AW36" s="514"/>
      <c r="AX36" s="514"/>
      <c r="AY36" s="514">
        <v>0</v>
      </c>
      <c r="AZ36" s="514"/>
      <c r="BA36" s="514"/>
      <c r="BB36" s="514"/>
      <c r="BC36" s="514">
        <v>0</v>
      </c>
      <c r="BD36" s="514"/>
      <c r="BE36" s="514"/>
      <c r="BF36" s="514"/>
      <c r="BG36" s="514">
        <v>0</v>
      </c>
      <c r="BH36" s="514"/>
      <c r="BI36" s="514"/>
      <c r="BJ36" s="514"/>
    </row>
    <row r="37" spans="3:62" ht="12" customHeight="1">
      <c r="C37" s="613" t="s">
        <v>599</v>
      </c>
      <c r="D37" s="613"/>
      <c r="E37" s="613"/>
      <c r="F37" s="613"/>
      <c r="G37" s="613"/>
      <c r="H37" s="613"/>
      <c r="I37" s="613"/>
      <c r="J37" s="613"/>
      <c r="K37" s="613"/>
      <c r="L37" s="613"/>
      <c r="M37" s="613"/>
      <c r="N37" s="613"/>
      <c r="O37" s="613"/>
      <c r="P37" s="613"/>
      <c r="Q37" s="613"/>
      <c r="R37" s="613"/>
      <c r="S37" s="613"/>
      <c r="T37" s="613"/>
      <c r="U37" s="613"/>
      <c r="V37" s="243"/>
      <c r="W37" s="517">
        <v>31</v>
      </c>
      <c r="X37" s="512"/>
      <c r="Y37" s="512"/>
      <c r="Z37" s="512"/>
      <c r="AA37" s="518">
        <v>20</v>
      </c>
      <c r="AB37" s="518"/>
      <c r="AC37" s="518"/>
      <c r="AD37" s="518"/>
      <c r="AE37" s="514">
        <v>11</v>
      </c>
      <c r="AF37" s="514"/>
      <c r="AG37" s="514"/>
      <c r="AH37" s="514"/>
      <c r="AI37" s="514">
        <v>31</v>
      </c>
      <c r="AJ37" s="514"/>
      <c r="AK37" s="514"/>
      <c r="AL37" s="514"/>
      <c r="AM37" s="514">
        <v>0</v>
      </c>
      <c r="AN37" s="514"/>
      <c r="AO37" s="514"/>
      <c r="AP37" s="514"/>
      <c r="AQ37" s="514">
        <v>0</v>
      </c>
      <c r="AR37" s="514"/>
      <c r="AS37" s="514"/>
      <c r="AT37" s="514"/>
      <c r="AU37" s="514">
        <v>0</v>
      </c>
      <c r="AV37" s="514"/>
      <c r="AW37" s="514"/>
      <c r="AX37" s="514"/>
      <c r="AY37" s="514">
        <v>0</v>
      </c>
      <c r="AZ37" s="514"/>
      <c r="BA37" s="514"/>
      <c r="BB37" s="514"/>
      <c r="BC37" s="514">
        <v>0</v>
      </c>
      <c r="BD37" s="514"/>
      <c r="BE37" s="514"/>
      <c r="BF37" s="514"/>
      <c r="BG37" s="514">
        <v>0</v>
      </c>
      <c r="BH37" s="514"/>
      <c r="BI37" s="514"/>
      <c r="BJ37" s="514"/>
    </row>
    <row r="38" spans="3:62" ht="12" customHeight="1">
      <c r="C38" s="613" t="s">
        <v>598</v>
      </c>
      <c r="D38" s="613"/>
      <c r="E38" s="613"/>
      <c r="F38" s="613"/>
      <c r="G38" s="613"/>
      <c r="H38" s="613"/>
      <c r="I38" s="613"/>
      <c r="J38" s="613"/>
      <c r="K38" s="613"/>
      <c r="L38" s="613"/>
      <c r="M38" s="613"/>
      <c r="N38" s="613"/>
      <c r="O38" s="613"/>
      <c r="P38" s="613"/>
      <c r="Q38" s="613"/>
      <c r="R38" s="613"/>
      <c r="S38" s="613"/>
      <c r="T38" s="613"/>
      <c r="U38" s="613"/>
      <c r="V38" s="243"/>
      <c r="W38" s="517">
        <v>42</v>
      </c>
      <c r="X38" s="512"/>
      <c r="Y38" s="512"/>
      <c r="Z38" s="512"/>
      <c r="AA38" s="518">
        <v>36</v>
      </c>
      <c r="AB38" s="518"/>
      <c r="AC38" s="518"/>
      <c r="AD38" s="518"/>
      <c r="AE38" s="514">
        <v>6</v>
      </c>
      <c r="AF38" s="514"/>
      <c r="AG38" s="514"/>
      <c r="AH38" s="514"/>
      <c r="AI38" s="514">
        <v>42</v>
      </c>
      <c r="AJ38" s="514"/>
      <c r="AK38" s="514"/>
      <c r="AL38" s="514"/>
      <c r="AM38" s="514">
        <v>0</v>
      </c>
      <c r="AN38" s="514"/>
      <c r="AO38" s="514"/>
      <c r="AP38" s="514"/>
      <c r="AQ38" s="514">
        <v>0</v>
      </c>
      <c r="AR38" s="514"/>
      <c r="AS38" s="514"/>
      <c r="AT38" s="514"/>
      <c r="AU38" s="514">
        <v>0</v>
      </c>
      <c r="AV38" s="514"/>
      <c r="AW38" s="514"/>
      <c r="AX38" s="514"/>
      <c r="AY38" s="514">
        <v>0</v>
      </c>
      <c r="AZ38" s="514"/>
      <c r="BA38" s="514"/>
      <c r="BB38" s="514"/>
      <c r="BC38" s="514">
        <v>0</v>
      </c>
      <c r="BD38" s="514"/>
      <c r="BE38" s="514"/>
      <c r="BF38" s="514"/>
      <c r="BG38" s="514">
        <v>0</v>
      </c>
      <c r="BH38" s="514"/>
      <c r="BI38" s="514"/>
      <c r="BJ38" s="514"/>
    </row>
    <row r="39" spans="3:62" ht="12" customHeight="1">
      <c r="C39" s="613" t="s">
        <v>597</v>
      </c>
      <c r="D39" s="613"/>
      <c r="E39" s="613"/>
      <c r="F39" s="613"/>
      <c r="G39" s="613"/>
      <c r="H39" s="613"/>
      <c r="I39" s="613"/>
      <c r="J39" s="613"/>
      <c r="K39" s="613"/>
      <c r="L39" s="613"/>
      <c r="M39" s="613"/>
      <c r="N39" s="613"/>
      <c r="O39" s="613"/>
      <c r="P39" s="613"/>
      <c r="Q39" s="613"/>
      <c r="R39" s="613"/>
      <c r="S39" s="613"/>
      <c r="T39" s="613"/>
      <c r="U39" s="613"/>
      <c r="V39" s="243"/>
      <c r="W39" s="517">
        <v>32</v>
      </c>
      <c r="X39" s="512"/>
      <c r="Y39" s="512"/>
      <c r="Z39" s="512"/>
      <c r="AA39" s="518">
        <v>30</v>
      </c>
      <c r="AB39" s="518"/>
      <c r="AC39" s="518"/>
      <c r="AD39" s="518"/>
      <c r="AE39" s="514">
        <v>2</v>
      </c>
      <c r="AF39" s="514"/>
      <c r="AG39" s="514"/>
      <c r="AH39" s="514"/>
      <c r="AI39" s="514">
        <v>31</v>
      </c>
      <c r="AJ39" s="514"/>
      <c r="AK39" s="514"/>
      <c r="AL39" s="514"/>
      <c r="AM39" s="514">
        <v>0</v>
      </c>
      <c r="AN39" s="514"/>
      <c r="AO39" s="514"/>
      <c r="AP39" s="514"/>
      <c r="AQ39" s="514">
        <v>0</v>
      </c>
      <c r="AR39" s="514"/>
      <c r="AS39" s="514"/>
      <c r="AT39" s="514"/>
      <c r="AU39" s="514">
        <v>0</v>
      </c>
      <c r="AV39" s="514"/>
      <c r="AW39" s="514"/>
      <c r="AX39" s="514"/>
      <c r="AY39" s="514">
        <v>1</v>
      </c>
      <c r="AZ39" s="514"/>
      <c r="BA39" s="514"/>
      <c r="BB39" s="514"/>
      <c r="BC39" s="514">
        <v>0</v>
      </c>
      <c r="BD39" s="514"/>
      <c r="BE39" s="514"/>
      <c r="BF39" s="514"/>
      <c r="BG39" s="514">
        <v>0</v>
      </c>
      <c r="BH39" s="514"/>
      <c r="BI39" s="514"/>
      <c r="BJ39" s="514"/>
    </row>
    <row r="40" spans="3:62" ht="12" customHeight="1">
      <c r="C40" s="613" t="s">
        <v>596</v>
      </c>
      <c r="D40" s="613"/>
      <c r="E40" s="613"/>
      <c r="F40" s="613"/>
      <c r="G40" s="613"/>
      <c r="H40" s="613"/>
      <c r="I40" s="613"/>
      <c r="J40" s="613"/>
      <c r="K40" s="613"/>
      <c r="L40" s="613"/>
      <c r="M40" s="613"/>
      <c r="N40" s="613"/>
      <c r="O40" s="613"/>
      <c r="P40" s="613"/>
      <c r="Q40" s="613"/>
      <c r="R40" s="613"/>
      <c r="S40" s="613"/>
      <c r="T40" s="613"/>
      <c r="U40" s="613"/>
      <c r="V40" s="243"/>
      <c r="W40" s="517">
        <v>190</v>
      </c>
      <c r="X40" s="512"/>
      <c r="Y40" s="512"/>
      <c r="Z40" s="512"/>
      <c r="AA40" s="518">
        <v>138</v>
      </c>
      <c r="AB40" s="518"/>
      <c r="AC40" s="518"/>
      <c r="AD40" s="518"/>
      <c r="AE40" s="514">
        <v>52</v>
      </c>
      <c r="AF40" s="514"/>
      <c r="AG40" s="514"/>
      <c r="AH40" s="514"/>
      <c r="AI40" s="514">
        <v>120</v>
      </c>
      <c r="AJ40" s="514"/>
      <c r="AK40" s="514"/>
      <c r="AL40" s="514"/>
      <c r="AM40" s="514">
        <v>1</v>
      </c>
      <c r="AN40" s="514"/>
      <c r="AO40" s="514"/>
      <c r="AP40" s="514"/>
      <c r="AQ40" s="514">
        <v>58</v>
      </c>
      <c r="AR40" s="514"/>
      <c r="AS40" s="514"/>
      <c r="AT40" s="514"/>
      <c r="AU40" s="514">
        <v>4</v>
      </c>
      <c r="AV40" s="514"/>
      <c r="AW40" s="514"/>
      <c r="AX40" s="514"/>
      <c r="AY40" s="514">
        <v>7</v>
      </c>
      <c r="AZ40" s="514"/>
      <c r="BA40" s="514"/>
      <c r="BB40" s="514"/>
      <c r="BC40" s="514">
        <v>0</v>
      </c>
      <c r="BD40" s="514"/>
      <c r="BE40" s="514"/>
      <c r="BF40" s="514"/>
      <c r="BG40" s="514">
        <v>0</v>
      </c>
      <c r="BH40" s="514"/>
      <c r="BI40" s="514"/>
      <c r="BJ40" s="514"/>
    </row>
    <row r="41" spans="3:62" ht="12" customHeight="1">
      <c r="C41" s="613" t="s">
        <v>595</v>
      </c>
      <c r="D41" s="613"/>
      <c r="E41" s="613"/>
      <c r="F41" s="613"/>
      <c r="G41" s="613"/>
      <c r="H41" s="613"/>
      <c r="I41" s="613"/>
      <c r="J41" s="613"/>
      <c r="K41" s="613"/>
      <c r="L41" s="613"/>
      <c r="M41" s="613"/>
      <c r="N41" s="613"/>
      <c r="O41" s="613"/>
      <c r="P41" s="613"/>
      <c r="Q41" s="613"/>
      <c r="R41" s="613"/>
      <c r="S41" s="613"/>
      <c r="T41" s="613"/>
      <c r="U41" s="613"/>
      <c r="V41" s="243"/>
      <c r="W41" s="517">
        <v>0</v>
      </c>
      <c r="X41" s="512"/>
      <c r="Y41" s="512"/>
      <c r="Z41" s="512"/>
      <c r="AA41" s="518">
        <v>0</v>
      </c>
      <c r="AB41" s="518"/>
      <c r="AC41" s="518"/>
      <c r="AD41" s="518"/>
      <c r="AE41" s="518">
        <v>0</v>
      </c>
      <c r="AF41" s="518"/>
      <c r="AG41" s="518"/>
      <c r="AH41" s="518"/>
      <c r="AI41" s="514">
        <v>0</v>
      </c>
      <c r="AJ41" s="514"/>
      <c r="AK41" s="514"/>
      <c r="AL41" s="514"/>
      <c r="AM41" s="514">
        <v>0</v>
      </c>
      <c r="AN41" s="514"/>
      <c r="AO41" s="514"/>
      <c r="AP41" s="514"/>
      <c r="AQ41" s="514">
        <v>0</v>
      </c>
      <c r="AR41" s="514"/>
      <c r="AS41" s="514"/>
      <c r="AT41" s="514"/>
      <c r="AU41" s="514">
        <v>0</v>
      </c>
      <c r="AV41" s="514"/>
      <c r="AW41" s="514"/>
      <c r="AX41" s="514"/>
      <c r="AY41" s="514">
        <v>0</v>
      </c>
      <c r="AZ41" s="514"/>
      <c r="BA41" s="514"/>
      <c r="BB41" s="514"/>
      <c r="BC41" s="514">
        <v>0</v>
      </c>
      <c r="BD41" s="514"/>
      <c r="BE41" s="514"/>
      <c r="BF41" s="514"/>
      <c r="BG41" s="514">
        <v>0</v>
      </c>
      <c r="BH41" s="514"/>
      <c r="BI41" s="514"/>
      <c r="BJ41" s="514"/>
    </row>
    <row r="42" spans="3:62" ht="12" customHeight="1">
      <c r="D42" s="613" t="s">
        <v>594</v>
      </c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613"/>
      <c r="U42" s="613"/>
      <c r="V42" s="85"/>
      <c r="W42" s="517">
        <v>424</v>
      </c>
      <c r="X42" s="512"/>
      <c r="Y42" s="512"/>
      <c r="Z42" s="512"/>
      <c r="AA42" s="518">
        <v>212</v>
      </c>
      <c r="AB42" s="518"/>
      <c r="AC42" s="518"/>
      <c r="AD42" s="518"/>
      <c r="AE42" s="518">
        <v>212</v>
      </c>
      <c r="AF42" s="518"/>
      <c r="AG42" s="518"/>
      <c r="AH42" s="518"/>
      <c r="AI42" s="514">
        <v>409</v>
      </c>
      <c r="AJ42" s="514"/>
      <c r="AK42" s="514"/>
      <c r="AL42" s="514"/>
      <c r="AM42" s="514">
        <v>0</v>
      </c>
      <c r="AN42" s="514"/>
      <c r="AO42" s="514"/>
      <c r="AP42" s="514"/>
      <c r="AQ42" s="514">
        <v>0</v>
      </c>
      <c r="AR42" s="514"/>
      <c r="AS42" s="514"/>
      <c r="AT42" s="514"/>
      <c r="AU42" s="514">
        <v>0</v>
      </c>
      <c r="AV42" s="514"/>
      <c r="AW42" s="514"/>
      <c r="AX42" s="514"/>
      <c r="AY42" s="514">
        <v>15</v>
      </c>
      <c r="AZ42" s="514"/>
      <c r="BA42" s="514"/>
      <c r="BB42" s="514"/>
      <c r="BC42" s="514">
        <v>0</v>
      </c>
      <c r="BD42" s="514"/>
      <c r="BE42" s="514"/>
      <c r="BF42" s="514"/>
      <c r="BG42" s="514">
        <v>0</v>
      </c>
      <c r="BH42" s="514"/>
      <c r="BI42" s="514"/>
      <c r="BJ42" s="514"/>
    </row>
    <row r="43" spans="3:62" ht="12" customHeight="1">
      <c r="D43" s="613" t="s">
        <v>593</v>
      </c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85"/>
      <c r="W43" s="517">
        <v>48</v>
      </c>
      <c r="X43" s="512"/>
      <c r="Y43" s="512"/>
      <c r="Z43" s="512"/>
      <c r="AA43" s="518">
        <v>34</v>
      </c>
      <c r="AB43" s="518"/>
      <c r="AC43" s="518"/>
      <c r="AD43" s="518"/>
      <c r="AE43" s="518">
        <v>14</v>
      </c>
      <c r="AF43" s="518"/>
      <c r="AG43" s="518"/>
      <c r="AH43" s="518"/>
      <c r="AI43" s="514">
        <v>47</v>
      </c>
      <c r="AJ43" s="514"/>
      <c r="AK43" s="514"/>
      <c r="AL43" s="514"/>
      <c r="AM43" s="514">
        <v>0</v>
      </c>
      <c r="AN43" s="514"/>
      <c r="AO43" s="514"/>
      <c r="AP43" s="514"/>
      <c r="AQ43" s="514">
        <v>1</v>
      </c>
      <c r="AR43" s="514"/>
      <c r="AS43" s="514"/>
      <c r="AT43" s="514"/>
      <c r="AU43" s="514">
        <v>0</v>
      </c>
      <c r="AV43" s="514"/>
      <c r="AW43" s="514"/>
      <c r="AX43" s="514"/>
      <c r="AY43" s="514">
        <v>0</v>
      </c>
      <c r="AZ43" s="514"/>
      <c r="BA43" s="514"/>
      <c r="BB43" s="514"/>
      <c r="BC43" s="514">
        <v>0</v>
      </c>
      <c r="BD43" s="514"/>
      <c r="BE43" s="514"/>
      <c r="BF43" s="514"/>
      <c r="BG43" s="514">
        <v>0</v>
      </c>
      <c r="BH43" s="514"/>
      <c r="BI43" s="514"/>
      <c r="BJ43" s="514"/>
    </row>
    <row r="44" spans="3:62" ht="12" customHeight="1">
      <c r="D44" s="613" t="s">
        <v>592</v>
      </c>
      <c r="E44" s="613"/>
      <c r="F44" s="613"/>
      <c r="G44" s="613"/>
      <c r="H44" s="613"/>
      <c r="I44" s="613"/>
      <c r="J44" s="613"/>
      <c r="K44" s="613"/>
      <c r="L44" s="613"/>
      <c r="M44" s="613"/>
      <c r="N44" s="613"/>
      <c r="O44" s="613"/>
      <c r="P44" s="613"/>
      <c r="Q44" s="613"/>
      <c r="R44" s="613"/>
      <c r="S44" s="613"/>
      <c r="T44" s="613"/>
      <c r="U44" s="613"/>
      <c r="V44" s="85"/>
      <c r="W44" s="517">
        <v>148</v>
      </c>
      <c r="X44" s="512"/>
      <c r="Y44" s="512"/>
      <c r="Z44" s="512"/>
      <c r="AA44" s="518">
        <v>88</v>
      </c>
      <c r="AB44" s="518"/>
      <c r="AC44" s="518"/>
      <c r="AD44" s="518"/>
      <c r="AE44" s="518">
        <v>60</v>
      </c>
      <c r="AF44" s="518"/>
      <c r="AG44" s="518"/>
      <c r="AH44" s="518"/>
      <c r="AI44" s="514">
        <v>112</v>
      </c>
      <c r="AJ44" s="514"/>
      <c r="AK44" s="514"/>
      <c r="AL44" s="514"/>
      <c r="AM44" s="514">
        <v>23</v>
      </c>
      <c r="AN44" s="514"/>
      <c r="AO44" s="514"/>
      <c r="AP44" s="514"/>
      <c r="AQ44" s="514">
        <v>4</v>
      </c>
      <c r="AR44" s="514"/>
      <c r="AS44" s="514"/>
      <c r="AT44" s="514"/>
      <c r="AU44" s="514">
        <v>0</v>
      </c>
      <c r="AV44" s="514"/>
      <c r="AW44" s="514"/>
      <c r="AX44" s="514"/>
      <c r="AY44" s="514">
        <v>9</v>
      </c>
      <c r="AZ44" s="514"/>
      <c r="BA44" s="514"/>
      <c r="BB44" s="514"/>
      <c r="BC44" s="514">
        <v>0</v>
      </c>
      <c r="BD44" s="514"/>
      <c r="BE44" s="514"/>
      <c r="BF44" s="514"/>
      <c r="BG44" s="514">
        <v>0</v>
      </c>
      <c r="BH44" s="514"/>
      <c r="BI44" s="514"/>
      <c r="BJ44" s="514"/>
    </row>
    <row r="45" spans="3:62" ht="12" customHeight="1">
      <c r="C45" s="613" t="s">
        <v>591</v>
      </c>
      <c r="D45" s="613"/>
      <c r="E45" s="613"/>
      <c r="F45" s="613"/>
      <c r="G45" s="613"/>
      <c r="H45" s="613"/>
      <c r="I45" s="613"/>
      <c r="J45" s="613"/>
      <c r="K45" s="613"/>
      <c r="L45" s="613"/>
      <c r="M45" s="613"/>
      <c r="N45" s="613"/>
      <c r="O45" s="613"/>
      <c r="P45" s="613"/>
      <c r="Q45" s="613"/>
      <c r="R45" s="613"/>
      <c r="S45" s="613"/>
      <c r="T45" s="613"/>
      <c r="U45" s="613"/>
      <c r="V45" s="85"/>
      <c r="W45" s="517">
        <v>0</v>
      </c>
      <c r="X45" s="512"/>
      <c r="Y45" s="512"/>
      <c r="Z45" s="512"/>
      <c r="AA45" s="518">
        <v>0</v>
      </c>
      <c r="AB45" s="518"/>
      <c r="AC45" s="518"/>
      <c r="AD45" s="518"/>
      <c r="AE45" s="518">
        <v>0</v>
      </c>
      <c r="AF45" s="518"/>
      <c r="AG45" s="518"/>
      <c r="AH45" s="518"/>
      <c r="AI45" s="514">
        <v>0</v>
      </c>
      <c r="AJ45" s="514"/>
      <c r="AK45" s="514"/>
      <c r="AL45" s="514"/>
      <c r="AM45" s="514">
        <v>0</v>
      </c>
      <c r="AN45" s="514"/>
      <c r="AO45" s="514"/>
      <c r="AP45" s="514"/>
      <c r="AQ45" s="514">
        <v>0</v>
      </c>
      <c r="AR45" s="514"/>
      <c r="AS45" s="514"/>
      <c r="AT45" s="514"/>
      <c r="AU45" s="514">
        <v>0</v>
      </c>
      <c r="AV45" s="514"/>
      <c r="AW45" s="514"/>
      <c r="AX45" s="514"/>
      <c r="AY45" s="514">
        <v>0</v>
      </c>
      <c r="AZ45" s="514"/>
      <c r="BA45" s="514"/>
      <c r="BB45" s="514"/>
      <c r="BC45" s="514">
        <v>0</v>
      </c>
      <c r="BD45" s="514"/>
      <c r="BE45" s="514"/>
      <c r="BF45" s="514"/>
      <c r="BG45" s="514">
        <v>0</v>
      </c>
      <c r="BH45" s="514"/>
      <c r="BI45" s="514"/>
      <c r="BJ45" s="514"/>
    </row>
    <row r="46" spans="3:62" ht="12" customHeight="1">
      <c r="D46" s="613" t="s">
        <v>590</v>
      </c>
      <c r="E46" s="613"/>
      <c r="F46" s="613"/>
      <c r="G46" s="613"/>
      <c r="H46" s="613"/>
      <c r="I46" s="613"/>
      <c r="J46" s="613"/>
      <c r="K46" s="613"/>
      <c r="L46" s="613"/>
      <c r="M46" s="613"/>
      <c r="N46" s="613"/>
      <c r="O46" s="613"/>
      <c r="P46" s="613"/>
      <c r="Q46" s="613"/>
      <c r="R46" s="613"/>
      <c r="S46" s="613"/>
      <c r="T46" s="613"/>
      <c r="U46" s="613"/>
      <c r="V46" s="85"/>
      <c r="W46" s="517">
        <v>553</v>
      </c>
      <c r="X46" s="512"/>
      <c r="Y46" s="512"/>
      <c r="Z46" s="512"/>
      <c r="AA46" s="518">
        <v>258</v>
      </c>
      <c r="AB46" s="518"/>
      <c r="AC46" s="518"/>
      <c r="AD46" s="518"/>
      <c r="AE46" s="518">
        <v>295</v>
      </c>
      <c r="AF46" s="518"/>
      <c r="AG46" s="518"/>
      <c r="AH46" s="518"/>
      <c r="AI46" s="514">
        <v>315</v>
      </c>
      <c r="AJ46" s="514"/>
      <c r="AK46" s="514"/>
      <c r="AL46" s="514"/>
      <c r="AM46" s="514">
        <v>186</v>
      </c>
      <c r="AN46" s="514"/>
      <c r="AO46" s="514"/>
      <c r="AP46" s="514"/>
      <c r="AQ46" s="514">
        <v>0</v>
      </c>
      <c r="AR46" s="514"/>
      <c r="AS46" s="514"/>
      <c r="AT46" s="514"/>
      <c r="AU46" s="514">
        <v>31</v>
      </c>
      <c r="AV46" s="514"/>
      <c r="AW46" s="514"/>
      <c r="AX46" s="514"/>
      <c r="AY46" s="514">
        <v>21</v>
      </c>
      <c r="AZ46" s="514"/>
      <c r="BA46" s="514"/>
      <c r="BB46" s="514"/>
      <c r="BC46" s="514">
        <v>0</v>
      </c>
      <c r="BD46" s="514"/>
      <c r="BE46" s="514"/>
      <c r="BF46" s="514"/>
      <c r="BG46" s="514">
        <v>0</v>
      </c>
      <c r="BH46" s="514"/>
      <c r="BI46" s="514"/>
      <c r="BJ46" s="514"/>
    </row>
    <row r="47" spans="3:62" ht="12" customHeight="1">
      <c r="D47" s="613" t="s">
        <v>589</v>
      </c>
      <c r="E47" s="613"/>
      <c r="F47" s="613"/>
      <c r="G47" s="613"/>
      <c r="H47" s="613"/>
      <c r="I47" s="613"/>
      <c r="J47" s="613"/>
      <c r="K47" s="613"/>
      <c r="L47" s="613"/>
      <c r="M47" s="613"/>
      <c r="N47" s="613"/>
      <c r="O47" s="613"/>
      <c r="P47" s="613"/>
      <c r="Q47" s="613"/>
      <c r="R47" s="613"/>
      <c r="S47" s="613"/>
      <c r="T47" s="613"/>
      <c r="U47" s="613"/>
      <c r="V47" s="85"/>
      <c r="W47" s="517">
        <v>211</v>
      </c>
      <c r="X47" s="512"/>
      <c r="Y47" s="512"/>
      <c r="Z47" s="512"/>
      <c r="AA47" s="518">
        <v>69</v>
      </c>
      <c r="AB47" s="518"/>
      <c r="AC47" s="518"/>
      <c r="AD47" s="518"/>
      <c r="AE47" s="518">
        <v>142</v>
      </c>
      <c r="AF47" s="518"/>
      <c r="AG47" s="518"/>
      <c r="AH47" s="518"/>
      <c r="AI47" s="514">
        <v>79</v>
      </c>
      <c r="AJ47" s="514"/>
      <c r="AK47" s="514"/>
      <c r="AL47" s="514"/>
      <c r="AM47" s="514">
        <v>0</v>
      </c>
      <c r="AN47" s="514"/>
      <c r="AO47" s="514"/>
      <c r="AP47" s="514"/>
      <c r="AQ47" s="514">
        <v>31</v>
      </c>
      <c r="AR47" s="514"/>
      <c r="AS47" s="514"/>
      <c r="AT47" s="514"/>
      <c r="AU47" s="514">
        <v>98</v>
      </c>
      <c r="AV47" s="514"/>
      <c r="AW47" s="514"/>
      <c r="AX47" s="514"/>
      <c r="AY47" s="514">
        <v>3</v>
      </c>
      <c r="AZ47" s="514"/>
      <c r="BA47" s="514"/>
      <c r="BB47" s="514"/>
      <c r="BC47" s="514">
        <v>0</v>
      </c>
      <c r="BD47" s="514"/>
      <c r="BE47" s="514"/>
      <c r="BF47" s="514"/>
      <c r="BG47" s="514">
        <v>0</v>
      </c>
      <c r="BH47" s="514"/>
      <c r="BI47" s="514"/>
      <c r="BJ47" s="514"/>
    </row>
    <row r="48" spans="3:62" ht="12" customHeight="1">
      <c r="C48" s="613" t="s">
        <v>588</v>
      </c>
      <c r="D48" s="613"/>
      <c r="E48" s="613"/>
      <c r="F48" s="613"/>
      <c r="G48" s="613"/>
      <c r="H48" s="613"/>
      <c r="I48" s="613"/>
      <c r="J48" s="613"/>
      <c r="K48" s="613"/>
      <c r="L48" s="613"/>
      <c r="M48" s="613"/>
      <c r="N48" s="613"/>
      <c r="O48" s="613"/>
      <c r="P48" s="613"/>
      <c r="Q48" s="613"/>
      <c r="R48" s="613"/>
      <c r="S48" s="613"/>
      <c r="T48" s="613"/>
      <c r="U48" s="613"/>
      <c r="V48" s="85"/>
      <c r="W48" s="517">
        <v>0</v>
      </c>
      <c r="X48" s="512"/>
      <c r="Y48" s="512"/>
      <c r="Z48" s="512"/>
      <c r="AA48" s="518">
        <v>0</v>
      </c>
      <c r="AB48" s="518"/>
      <c r="AC48" s="518"/>
      <c r="AD48" s="518"/>
      <c r="AE48" s="518">
        <v>0</v>
      </c>
      <c r="AF48" s="518"/>
      <c r="AG48" s="518"/>
      <c r="AH48" s="518"/>
      <c r="AI48" s="514">
        <v>0</v>
      </c>
      <c r="AJ48" s="514"/>
      <c r="AK48" s="514"/>
      <c r="AL48" s="514"/>
      <c r="AM48" s="514">
        <v>0</v>
      </c>
      <c r="AN48" s="514"/>
      <c r="AO48" s="514"/>
      <c r="AP48" s="514"/>
      <c r="AQ48" s="514">
        <v>0</v>
      </c>
      <c r="AR48" s="514"/>
      <c r="AS48" s="514"/>
      <c r="AT48" s="514"/>
      <c r="AU48" s="514">
        <v>0</v>
      </c>
      <c r="AV48" s="514"/>
      <c r="AW48" s="514"/>
      <c r="AX48" s="514"/>
      <c r="AY48" s="514">
        <v>0</v>
      </c>
      <c r="AZ48" s="514"/>
      <c r="BA48" s="514"/>
      <c r="BB48" s="514"/>
      <c r="BC48" s="514">
        <v>0</v>
      </c>
      <c r="BD48" s="514"/>
      <c r="BE48" s="514"/>
      <c r="BF48" s="514"/>
      <c r="BG48" s="514">
        <v>0</v>
      </c>
      <c r="BH48" s="514"/>
      <c r="BI48" s="514"/>
      <c r="BJ48" s="514"/>
    </row>
    <row r="49" spans="2:62" ht="12" customHeight="1">
      <c r="D49" s="613" t="s">
        <v>587</v>
      </c>
      <c r="E49" s="613"/>
      <c r="F49" s="613"/>
      <c r="G49" s="613"/>
      <c r="H49" s="613"/>
      <c r="I49" s="613"/>
      <c r="J49" s="613"/>
      <c r="K49" s="613"/>
      <c r="L49" s="613"/>
      <c r="M49" s="613"/>
      <c r="N49" s="613"/>
      <c r="O49" s="613"/>
      <c r="P49" s="613"/>
      <c r="Q49" s="613"/>
      <c r="R49" s="613"/>
      <c r="S49" s="613"/>
      <c r="T49" s="613"/>
      <c r="U49" s="613"/>
      <c r="V49" s="85"/>
      <c r="W49" s="517">
        <v>319</v>
      </c>
      <c r="X49" s="512"/>
      <c r="Y49" s="512"/>
      <c r="Z49" s="512"/>
      <c r="AA49" s="518">
        <v>279</v>
      </c>
      <c r="AB49" s="518"/>
      <c r="AC49" s="518"/>
      <c r="AD49" s="518"/>
      <c r="AE49" s="514">
        <v>40</v>
      </c>
      <c r="AF49" s="514"/>
      <c r="AG49" s="514"/>
      <c r="AH49" s="514"/>
      <c r="AI49" s="514">
        <v>76</v>
      </c>
      <c r="AJ49" s="514"/>
      <c r="AK49" s="514"/>
      <c r="AL49" s="514"/>
      <c r="AM49" s="514">
        <v>1</v>
      </c>
      <c r="AN49" s="514"/>
      <c r="AO49" s="514"/>
      <c r="AP49" s="514"/>
      <c r="AQ49" s="514">
        <v>20</v>
      </c>
      <c r="AR49" s="514"/>
      <c r="AS49" s="514"/>
      <c r="AT49" s="514"/>
      <c r="AU49" s="514">
        <v>0</v>
      </c>
      <c r="AV49" s="514"/>
      <c r="AW49" s="514"/>
      <c r="AX49" s="514"/>
      <c r="AY49" s="514">
        <v>222</v>
      </c>
      <c r="AZ49" s="514"/>
      <c r="BA49" s="514"/>
      <c r="BB49" s="514"/>
      <c r="BC49" s="514">
        <v>0</v>
      </c>
      <c r="BD49" s="514"/>
      <c r="BE49" s="514"/>
      <c r="BF49" s="514"/>
      <c r="BG49" s="514">
        <v>0</v>
      </c>
      <c r="BH49" s="514"/>
      <c r="BI49" s="514"/>
      <c r="BJ49" s="514"/>
    </row>
    <row r="50" spans="2:62" ht="12" customHeight="1">
      <c r="D50" s="613" t="s">
        <v>586</v>
      </c>
      <c r="E50" s="613"/>
      <c r="F50" s="613"/>
      <c r="G50" s="613"/>
      <c r="H50" s="613"/>
      <c r="I50" s="613"/>
      <c r="J50" s="613"/>
      <c r="K50" s="613"/>
      <c r="L50" s="613"/>
      <c r="M50" s="613"/>
      <c r="N50" s="613"/>
      <c r="O50" s="613"/>
      <c r="P50" s="613"/>
      <c r="Q50" s="613"/>
      <c r="R50" s="613"/>
      <c r="S50" s="613"/>
      <c r="T50" s="613"/>
      <c r="U50" s="613"/>
      <c r="V50" s="85"/>
      <c r="W50" s="517">
        <v>142</v>
      </c>
      <c r="X50" s="512"/>
      <c r="Y50" s="512"/>
      <c r="Z50" s="512"/>
      <c r="AA50" s="518">
        <v>113</v>
      </c>
      <c r="AB50" s="518"/>
      <c r="AC50" s="518"/>
      <c r="AD50" s="518"/>
      <c r="AE50" s="514">
        <v>29</v>
      </c>
      <c r="AF50" s="514"/>
      <c r="AG50" s="514"/>
      <c r="AH50" s="514"/>
      <c r="AI50" s="514">
        <v>48</v>
      </c>
      <c r="AJ50" s="514"/>
      <c r="AK50" s="514"/>
      <c r="AL50" s="514"/>
      <c r="AM50" s="514">
        <v>1</v>
      </c>
      <c r="AN50" s="514"/>
      <c r="AO50" s="514"/>
      <c r="AP50" s="514"/>
      <c r="AQ50" s="514">
        <v>93</v>
      </c>
      <c r="AR50" s="514"/>
      <c r="AS50" s="514"/>
      <c r="AT50" s="514"/>
      <c r="AU50" s="514">
        <v>0</v>
      </c>
      <c r="AV50" s="514"/>
      <c r="AW50" s="514"/>
      <c r="AX50" s="514"/>
      <c r="AY50" s="514">
        <v>0</v>
      </c>
      <c r="AZ50" s="514"/>
      <c r="BA50" s="514"/>
      <c r="BB50" s="514"/>
      <c r="BC50" s="514">
        <v>0</v>
      </c>
      <c r="BD50" s="514"/>
      <c r="BE50" s="514"/>
      <c r="BF50" s="514"/>
      <c r="BG50" s="514">
        <v>0</v>
      </c>
      <c r="BH50" s="514"/>
      <c r="BI50" s="514"/>
      <c r="BJ50" s="514"/>
    </row>
    <row r="51" spans="2:62" ht="12" customHeight="1">
      <c r="D51" s="613" t="s">
        <v>585</v>
      </c>
      <c r="E51" s="613"/>
      <c r="F51" s="613"/>
      <c r="G51" s="613"/>
      <c r="H51" s="613"/>
      <c r="I51" s="613"/>
      <c r="J51" s="613"/>
      <c r="K51" s="613"/>
      <c r="L51" s="613"/>
      <c r="M51" s="613"/>
      <c r="N51" s="613"/>
      <c r="O51" s="613"/>
      <c r="P51" s="613"/>
      <c r="Q51" s="613"/>
      <c r="R51" s="613"/>
      <c r="S51" s="613"/>
      <c r="T51" s="613"/>
      <c r="U51" s="613"/>
      <c r="V51" s="85"/>
      <c r="W51" s="517">
        <v>190</v>
      </c>
      <c r="X51" s="512"/>
      <c r="Y51" s="512"/>
      <c r="Z51" s="512"/>
      <c r="AA51" s="518">
        <v>165</v>
      </c>
      <c r="AB51" s="518"/>
      <c r="AC51" s="518"/>
      <c r="AD51" s="518"/>
      <c r="AE51" s="514">
        <v>25</v>
      </c>
      <c r="AF51" s="514"/>
      <c r="AG51" s="514"/>
      <c r="AH51" s="514"/>
      <c r="AI51" s="514">
        <v>59</v>
      </c>
      <c r="AJ51" s="514"/>
      <c r="AK51" s="514"/>
      <c r="AL51" s="514"/>
      <c r="AM51" s="514">
        <v>0</v>
      </c>
      <c r="AN51" s="514"/>
      <c r="AO51" s="514"/>
      <c r="AP51" s="514"/>
      <c r="AQ51" s="514">
        <v>124</v>
      </c>
      <c r="AR51" s="514"/>
      <c r="AS51" s="514"/>
      <c r="AT51" s="514"/>
      <c r="AU51" s="514">
        <v>0</v>
      </c>
      <c r="AV51" s="514"/>
      <c r="AW51" s="514"/>
      <c r="AX51" s="514"/>
      <c r="AY51" s="514">
        <v>7</v>
      </c>
      <c r="AZ51" s="514"/>
      <c r="BA51" s="514"/>
      <c r="BB51" s="514"/>
      <c r="BC51" s="514">
        <v>0</v>
      </c>
      <c r="BD51" s="514"/>
      <c r="BE51" s="514"/>
      <c r="BF51" s="514"/>
      <c r="BG51" s="514">
        <v>0</v>
      </c>
      <c r="BH51" s="514"/>
      <c r="BI51" s="514"/>
      <c r="BJ51" s="514"/>
    </row>
    <row r="52" spans="2:62" ht="12" customHeight="1">
      <c r="C52" s="613" t="s">
        <v>35</v>
      </c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85"/>
      <c r="W52" s="517">
        <v>19</v>
      </c>
      <c r="X52" s="512"/>
      <c r="Y52" s="512"/>
      <c r="Z52" s="512"/>
      <c r="AA52" s="518">
        <v>10</v>
      </c>
      <c r="AB52" s="518"/>
      <c r="AC52" s="518"/>
      <c r="AD52" s="518"/>
      <c r="AE52" s="514">
        <v>9</v>
      </c>
      <c r="AF52" s="514"/>
      <c r="AG52" s="514"/>
      <c r="AH52" s="514"/>
      <c r="AI52" s="514">
        <v>19</v>
      </c>
      <c r="AJ52" s="514"/>
      <c r="AK52" s="514"/>
      <c r="AL52" s="514"/>
      <c r="AM52" s="514">
        <v>0</v>
      </c>
      <c r="AN52" s="514"/>
      <c r="AO52" s="514"/>
      <c r="AP52" s="514"/>
      <c r="AQ52" s="514">
        <v>0</v>
      </c>
      <c r="AR52" s="514"/>
      <c r="AS52" s="514"/>
      <c r="AT52" s="514"/>
      <c r="AU52" s="514">
        <v>0</v>
      </c>
      <c r="AV52" s="514"/>
      <c r="AW52" s="514"/>
      <c r="AX52" s="514"/>
      <c r="AY52" s="514">
        <v>0</v>
      </c>
      <c r="AZ52" s="514"/>
      <c r="BA52" s="514"/>
      <c r="BB52" s="514"/>
      <c r="BC52" s="514">
        <v>0</v>
      </c>
      <c r="BD52" s="514"/>
      <c r="BE52" s="514"/>
      <c r="BF52" s="514"/>
      <c r="BG52" s="514">
        <v>0</v>
      </c>
      <c r="BH52" s="514"/>
      <c r="BI52" s="514"/>
      <c r="BJ52" s="514"/>
    </row>
    <row r="53" spans="2:62" ht="12" customHeight="1">
      <c r="C53" s="613" t="s">
        <v>584</v>
      </c>
      <c r="D53" s="613"/>
      <c r="E53" s="613"/>
      <c r="F53" s="613"/>
      <c r="G53" s="613"/>
      <c r="H53" s="613"/>
      <c r="I53" s="613"/>
      <c r="J53" s="613"/>
      <c r="K53" s="613"/>
      <c r="L53" s="613"/>
      <c r="M53" s="613"/>
      <c r="N53" s="613"/>
      <c r="O53" s="613"/>
      <c r="P53" s="613"/>
      <c r="Q53" s="613"/>
      <c r="R53" s="613"/>
      <c r="S53" s="613"/>
      <c r="T53" s="613"/>
      <c r="U53" s="613"/>
      <c r="V53" s="85"/>
      <c r="W53" s="517">
        <v>169</v>
      </c>
      <c r="X53" s="512"/>
      <c r="Y53" s="512"/>
      <c r="Z53" s="512"/>
      <c r="AA53" s="518">
        <v>102</v>
      </c>
      <c r="AB53" s="518"/>
      <c r="AC53" s="518"/>
      <c r="AD53" s="518"/>
      <c r="AE53" s="514">
        <v>67</v>
      </c>
      <c r="AF53" s="514"/>
      <c r="AG53" s="514"/>
      <c r="AH53" s="514"/>
      <c r="AI53" s="514">
        <v>156</v>
      </c>
      <c r="AJ53" s="514"/>
      <c r="AK53" s="514"/>
      <c r="AL53" s="514"/>
      <c r="AM53" s="514">
        <v>2</v>
      </c>
      <c r="AN53" s="514"/>
      <c r="AO53" s="514"/>
      <c r="AP53" s="514"/>
      <c r="AQ53" s="514">
        <v>0</v>
      </c>
      <c r="AR53" s="514"/>
      <c r="AS53" s="514"/>
      <c r="AT53" s="514"/>
      <c r="AU53" s="514">
        <v>3</v>
      </c>
      <c r="AV53" s="514"/>
      <c r="AW53" s="514"/>
      <c r="AX53" s="514"/>
      <c r="AY53" s="514">
        <v>8</v>
      </c>
      <c r="AZ53" s="514"/>
      <c r="BA53" s="514"/>
      <c r="BB53" s="514"/>
      <c r="BC53" s="514">
        <v>0</v>
      </c>
      <c r="BD53" s="514"/>
      <c r="BE53" s="514"/>
      <c r="BF53" s="514"/>
      <c r="BG53" s="514">
        <v>0</v>
      </c>
      <c r="BH53" s="514"/>
      <c r="BI53" s="514"/>
      <c r="BJ53" s="514"/>
    </row>
    <row r="54" spans="2:62" ht="12" customHeight="1">
      <c r="C54" s="613" t="s">
        <v>583</v>
      </c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85"/>
      <c r="W54" s="517">
        <v>1474</v>
      </c>
      <c r="X54" s="512"/>
      <c r="Y54" s="512"/>
      <c r="Z54" s="512"/>
      <c r="AA54" s="518">
        <v>174</v>
      </c>
      <c r="AB54" s="518"/>
      <c r="AC54" s="518"/>
      <c r="AD54" s="518"/>
      <c r="AE54" s="514">
        <v>1300</v>
      </c>
      <c r="AF54" s="514"/>
      <c r="AG54" s="514"/>
      <c r="AH54" s="514"/>
      <c r="AI54" s="514">
        <v>115</v>
      </c>
      <c r="AJ54" s="514"/>
      <c r="AK54" s="514"/>
      <c r="AL54" s="514"/>
      <c r="AM54" s="514">
        <v>1116</v>
      </c>
      <c r="AN54" s="514"/>
      <c r="AO54" s="514"/>
      <c r="AP54" s="514"/>
      <c r="AQ54" s="514">
        <v>0</v>
      </c>
      <c r="AR54" s="514"/>
      <c r="AS54" s="514"/>
      <c r="AT54" s="514"/>
      <c r="AU54" s="514">
        <v>67</v>
      </c>
      <c r="AV54" s="514"/>
      <c r="AW54" s="514"/>
      <c r="AX54" s="514"/>
      <c r="AY54" s="514">
        <v>176</v>
      </c>
      <c r="AZ54" s="514"/>
      <c r="BA54" s="514"/>
      <c r="BB54" s="514"/>
      <c r="BC54" s="514">
        <v>0</v>
      </c>
      <c r="BD54" s="514"/>
      <c r="BE54" s="514"/>
      <c r="BF54" s="514"/>
      <c r="BG54" s="514">
        <v>0</v>
      </c>
      <c r="BH54" s="514"/>
      <c r="BI54" s="514"/>
      <c r="BJ54" s="514"/>
    </row>
    <row r="55" spans="2:62" ht="12" customHeight="1">
      <c r="D55" s="613" t="s">
        <v>582</v>
      </c>
      <c r="E55" s="613"/>
      <c r="F55" s="613"/>
      <c r="G55" s="613"/>
      <c r="H55" s="613"/>
      <c r="I55" s="613"/>
      <c r="J55" s="613"/>
      <c r="K55" s="613"/>
      <c r="L55" s="613"/>
      <c r="M55" s="613"/>
      <c r="N55" s="613"/>
      <c r="O55" s="613"/>
      <c r="P55" s="613"/>
      <c r="Q55" s="613"/>
      <c r="R55" s="613"/>
      <c r="S55" s="613"/>
      <c r="T55" s="613"/>
      <c r="U55" s="613"/>
      <c r="V55" s="85"/>
      <c r="W55" s="517">
        <v>243</v>
      </c>
      <c r="X55" s="512"/>
      <c r="Y55" s="512"/>
      <c r="Z55" s="512"/>
      <c r="AA55" s="518">
        <v>134</v>
      </c>
      <c r="AB55" s="518"/>
      <c r="AC55" s="518"/>
      <c r="AD55" s="518"/>
      <c r="AE55" s="514">
        <v>109</v>
      </c>
      <c r="AF55" s="514"/>
      <c r="AG55" s="514"/>
      <c r="AH55" s="514"/>
      <c r="AI55" s="514">
        <v>0</v>
      </c>
      <c r="AJ55" s="514"/>
      <c r="AK55" s="514"/>
      <c r="AL55" s="514"/>
      <c r="AM55" s="514">
        <v>0</v>
      </c>
      <c r="AN55" s="514"/>
      <c r="AO55" s="514"/>
      <c r="AP55" s="514"/>
      <c r="AQ55" s="514">
        <v>0</v>
      </c>
      <c r="AR55" s="514"/>
      <c r="AS55" s="514"/>
      <c r="AT55" s="514"/>
      <c r="AU55" s="514">
        <v>0</v>
      </c>
      <c r="AV55" s="514"/>
      <c r="AW55" s="514"/>
      <c r="AX55" s="514"/>
      <c r="AY55" s="514">
        <v>242</v>
      </c>
      <c r="AZ55" s="514"/>
      <c r="BA55" s="514"/>
      <c r="BB55" s="514"/>
      <c r="BC55" s="514">
        <v>0</v>
      </c>
      <c r="BD55" s="514"/>
      <c r="BE55" s="514"/>
      <c r="BF55" s="514"/>
      <c r="BG55" s="514">
        <v>1</v>
      </c>
      <c r="BH55" s="514"/>
      <c r="BI55" s="514"/>
      <c r="BJ55" s="514"/>
    </row>
    <row r="56" spans="2:62" ht="12" customHeight="1">
      <c r="D56" s="613" t="s">
        <v>581</v>
      </c>
      <c r="E56" s="613"/>
      <c r="F56" s="613"/>
      <c r="G56" s="613"/>
      <c r="H56" s="613"/>
      <c r="I56" s="613"/>
      <c r="J56" s="613"/>
      <c r="K56" s="613"/>
      <c r="L56" s="613"/>
      <c r="M56" s="613"/>
      <c r="N56" s="613"/>
      <c r="O56" s="613"/>
      <c r="P56" s="613"/>
      <c r="Q56" s="613"/>
      <c r="R56" s="613"/>
      <c r="S56" s="613"/>
      <c r="T56" s="613"/>
      <c r="U56" s="613"/>
      <c r="V56" s="85"/>
      <c r="W56" s="517">
        <v>22</v>
      </c>
      <c r="X56" s="512"/>
      <c r="Y56" s="512"/>
      <c r="Z56" s="512"/>
      <c r="AA56" s="518">
        <v>10</v>
      </c>
      <c r="AB56" s="518"/>
      <c r="AC56" s="518"/>
      <c r="AD56" s="518"/>
      <c r="AE56" s="514">
        <v>12</v>
      </c>
      <c r="AF56" s="514"/>
      <c r="AG56" s="514"/>
      <c r="AH56" s="514"/>
      <c r="AI56" s="514">
        <v>0</v>
      </c>
      <c r="AJ56" s="514"/>
      <c r="AK56" s="514"/>
      <c r="AL56" s="514"/>
      <c r="AM56" s="514">
        <v>0</v>
      </c>
      <c r="AN56" s="514"/>
      <c r="AO56" s="514"/>
      <c r="AP56" s="514"/>
      <c r="AQ56" s="514">
        <v>0</v>
      </c>
      <c r="AR56" s="514"/>
      <c r="AS56" s="514"/>
      <c r="AT56" s="514"/>
      <c r="AU56" s="514">
        <v>0</v>
      </c>
      <c r="AV56" s="514"/>
      <c r="AW56" s="514"/>
      <c r="AX56" s="514"/>
      <c r="AY56" s="514">
        <v>22</v>
      </c>
      <c r="AZ56" s="514"/>
      <c r="BA56" s="514"/>
      <c r="BB56" s="514"/>
      <c r="BC56" s="514">
        <v>0</v>
      </c>
      <c r="BD56" s="514"/>
      <c r="BE56" s="514"/>
      <c r="BF56" s="514"/>
      <c r="BG56" s="514">
        <v>0</v>
      </c>
      <c r="BH56" s="514"/>
      <c r="BI56" s="514"/>
      <c r="BJ56" s="514"/>
    </row>
    <row r="57" spans="2:62" ht="12" customHeight="1">
      <c r="D57" s="613" t="s">
        <v>580</v>
      </c>
      <c r="E57" s="613"/>
      <c r="F57" s="613"/>
      <c r="G57" s="613"/>
      <c r="H57" s="613"/>
      <c r="I57" s="613"/>
      <c r="J57" s="613"/>
      <c r="K57" s="613"/>
      <c r="L57" s="613"/>
      <c r="M57" s="613"/>
      <c r="N57" s="613"/>
      <c r="O57" s="613"/>
      <c r="P57" s="613"/>
      <c r="Q57" s="613"/>
      <c r="R57" s="613"/>
      <c r="S57" s="613"/>
      <c r="T57" s="613"/>
      <c r="U57" s="613"/>
      <c r="V57" s="85"/>
      <c r="W57" s="517">
        <v>23</v>
      </c>
      <c r="X57" s="512"/>
      <c r="Y57" s="512"/>
      <c r="Z57" s="512"/>
      <c r="AA57" s="518">
        <v>0</v>
      </c>
      <c r="AB57" s="518"/>
      <c r="AC57" s="518"/>
      <c r="AD57" s="518"/>
      <c r="AE57" s="514">
        <v>23</v>
      </c>
      <c r="AF57" s="514"/>
      <c r="AG57" s="514"/>
      <c r="AH57" s="514"/>
      <c r="AI57" s="514">
        <v>0</v>
      </c>
      <c r="AJ57" s="514"/>
      <c r="AK57" s="514"/>
      <c r="AL57" s="514"/>
      <c r="AM57" s="514">
        <v>0</v>
      </c>
      <c r="AN57" s="514"/>
      <c r="AO57" s="514"/>
      <c r="AP57" s="514"/>
      <c r="AQ57" s="514">
        <v>0</v>
      </c>
      <c r="AR57" s="514"/>
      <c r="AS57" s="514"/>
      <c r="AT57" s="514"/>
      <c r="AU57" s="514">
        <v>0</v>
      </c>
      <c r="AV57" s="514"/>
      <c r="AW57" s="514"/>
      <c r="AX57" s="514"/>
      <c r="AY57" s="514">
        <v>0</v>
      </c>
      <c r="AZ57" s="514"/>
      <c r="BA57" s="514"/>
      <c r="BB57" s="514"/>
      <c r="BC57" s="514">
        <v>23</v>
      </c>
      <c r="BD57" s="514"/>
      <c r="BE57" s="514"/>
      <c r="BF57" s="514"/>
      <c r="BG57" s="514">
        <v>0</v>
      </c>
      <c r="BH57" s="514"/>
      <c r="BI57" s="514"/>
      <c r="BJ57" s="514"/>
    </row>
    <row r="58" spans="2:62" ht="12" customHeight="1">
      <c r="C58" s="613" t="s">
        <v>384</v>
      </c>
      <c r="D58" s="613"/>
      <c r="E58" s="613"/>
      <c r="F58" s="613"/>
      <c r="G58" s="613"/>
      <c r="H58" s="613"/>
      <c r="I58" s="613"/>
      <c r="J58" s="613"/>
      <c r="K58" s="613"/>
      <c r="L58" s="613"/>
      <c r="M58" s="613"/>
      <c r="N58" s="613"/>
      <c r="O58" s="613"/>
      <c r="P58" s="613"/>
      <c r="Q58" s="613"/>
      <c r="R58" s="613"/>
      <c r="S58" s="613"/>
      <c r="T58" s="613"/>
      <c r="U58" s="613"/>
      <c r="V58" s="85"/>
      <c r="W58" s="517">
        <v>13</v>
      </c>
      <c r="X58" s="512"/>
      <c r="Y58" s="512"/>
      <c r="Z58" s="512"/>
      <c r="AA58" s="518">
        <v>11</v>
      </c>
      <c r="AB58" s="518"/>
      <c r="AC58" s="518"/>
      <c r="AD58" s="518"/>
      <c r="AE58" s="514">
        <v>2</v>
      </c>
      <c r="AF58" s="514"/>
      <c r="AG58" s="514"/>
      <c r="AH58" s="514"/>
      <c r="AI58" s="514">
        <v>12</v>
      </c>
      <c r="AJ58" s="514"/>
      <c r="AK58" s="514"/>
      <c r="AL58" s="514"/>
      <c r="AM58" s="514">
        <v>0</v>
      </c>
      <c r="AN58" s="514"/>
      <c r="AO58" s="514"/>
      <c r="AP58" s="514"/>
      <c r="AQ58" s="514">
        <v>1</v>
      </c>
      <c r="AR58" s="514"/>
      <c r="AS58" s="514"/>
      <c r="AT58" s="514"/>
      <c r="AU58" s="514">
        <v>0</v>
      </c>
      <c r="AV58" s="514"/>
      <c r="AW58" s="514"/>
      <c r="AX58" s="514"/>
      <c r="AY58" s="514">
        <v>0</v>
      </c>
      <c r="AZ58" s="514"/>
      <c r="BA58" s="514"/>
      <c r="BB58" s="514"/>
      <c r="BC58" s="514">
        <v>0</v>
      </c>
      <c r="BD58" s="514"/>
      <c r="BE58" s="514"/>
      <c r="BF58" s="514"/>
      <c r="BG58" s="514">
        <v>0</v>
      </c>
      <c r="BH58" s="514"/>
      <c r="BI58" s="514"/>
      <c r="BJ58" s="514"/>
    </row>
    <row r="59" spans="2:62" ht="12" customHeight="1">
      <c r="C59" s="613" t="s">
        <v>579</v>
      </c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85"/>
      <c r="W59" s="517">
        <v>6</v>
      </c>
      <c r="X59" s="512"/>
      <c r="Y59" s="512"/>
      <c r="Z59" s="512"/>
      <c r="AA59" s="518">
        <v>5</v>
      </c>
      <c r="AB59" s="518"/>
      <c r="AC59" s="518"/>
      <c r="AD59" s="518"/>
      <c r="AE59" s="514">
        <v>1</v>
      </c>
      <c r="AF59" s="514"/>
      <c r="AG59" s="514"/>
      <c r="AH59" s="514"/>
      <c r="AI59" s="514">
        <v>6</v>
      </c>
      <c r="AJ59" s="514"/>
      <c r="AK59" s="514"/>
      <c r="AL59" s="514"/>
      <c r="AM59" s="514">
        <v>0</v>
      </c>
      <c r="AN59" s="514"/>
      <c r="AO59" s="514"/>
      <c r="AP59" s="514"/>
      <c r="AQ59" s="514">
        <v>0</v>
      </c>
      <c r="AR59" s="514"/>
      <c r="AS59" s="514"/>
      <c r="AT59" s="514"/>
      <c r="AU59" s="514">
        <v>0</v>
      </c>
      <c r="AV59" s="514"/>
      <c r="AW59" s="514"/>
      <c r="AX59" s="514"/>
      <c r="AY59" s="514">
        <v>0</v>
      </c>
      <c r="AZ59" s="514"/>
      <c r="BA59" s="514"/>
      <c r="BB59" s="514"/>
      <c r="BC59" s="514">
        <v>0</v>
      </c>
      <c r="BD59" s="514"/>
      <c r="BE59" s="514"/>
      <c r="BF59" s="514"/>
      <c r="BG59" s="514">
        <v>0</v>
      </c>
      <c r="BH59" s="514"/>
      <c r="BI59" s="514"/>
      <c r="BJ59" s="514"/>
    </row>
    <row r="60" spans="2:62" ht="12" customHeight="1">
      <c r="C60" s="613" t="s">
        <v>578</v>
      </c>
      <c r="D60" s="613"/>
      <c r="E60" s="613"/>
      <c r="F60" s="613"/>
      <c r="G60" s="613"/>
      <c r="H60" s="613"/>
      <c r="I60" s="613"/>
      <c r="J60" s="613"/>
      <c r="K60" s="613"/>
      <c r="L60" s="613"/>
      <c r="M60" s="613"/>
      <c r="N60" s="613"/>
      <c r="O60" s="613"/>
      <c r="P60" s="613"/>
      <c r="Q60" s="613"/>
      <c r="R60" s="613"/>
      <c r="S60" s="613"/>
      <c r="T60" s="613"/>
      <c r="U60" s="613"/>
      <c r="V60" s="85"/>
      <c r="W60" s="517">
        <v>0</v>
      </c>
      <c r="X60" s="512"/>
      <c r="Y60" s="512"/>
      <c r="Z60" s="512"/>
      <c r="AA60" s="518">
        <v>0</v>
      </c>
      <c r="AB60" s="518"/>
      <c r="AC60" s="518"/>
      <c r="AD60" s="518"/>
      <c r="AE60" s="518">
        <v>0</v>
      </c>
      <c r="AF60" s="518"/>
      <c r="AG60" s="518"/>
      <c r="AH60" s="518"/>
      <c r="AI60" s="514">
        <v>0</v>
      </c>
      <c r="AJ60" s="514"/>
      <c r="AK60" s="514"/>
      <c r="AL60" s="514"/>
      <c r="AM60" s="514">
        <v>0</v>
      </c>
      <c r="AN60" s="514"/>
      <c r="AO60" s="514"/>
      <c r="AP60" s="514"/>
      <c r="AQ60" s="514">
        <v>0</v>
      </c>
      <c r="AR60" s="514"/>
      <c r="AS60" s="514"/>
      <c r="AT60" s="514"/>
      <c r="AU60" s="514">
        <v>0</v>
      </c>
      <c r="AV60" s="514"/>
      <c r="AW60" s="514"/>
      <c r="AX60" s="514"/>
      <c r="AY60" s="514">
        <v>0</v>
      </c>
      <c r="AZ60" s="514"/>
      <c r="BA60" s="514"/>
      <c r="BB60" s="514"/>
      <c r="BC60" s="514">
        <v>0</v>
      </c>
      <c r="BD60" s="514"/>
      <c r="BE60" s="514"/>
      <c r="BF60" s="514"/>
      <c r="BG60" s="514">
        <v>0</v>
      </c>
      <c r="BH60" s="514"/>
      <c r="BI60" s="514"/>
      <c r="BJ60" s="514"/>
    </row>
    <row r="61" spans="2:62" ht="12" customHeight="1">
      <c r="C61" s="613" t="s">
        <v>449</v>
      </c>
      <c r="D61" s="613"/>
      <c r="E61" s="613"/>
      <c r="F61" s="613"/>
      <c r="G61" s="613"/>
      <c r="H61" s="613"/>
      <c r="I61" s="613"/>
      <c r="J61" s="613"/>
      <c r="K61" s="613"/>
      <c r="L61" s="613"/>
      <c r="M61" s="613"/>
      <c r="N61" s="613"/>
      <c r="O61" s="613"/>
      <c r="P61" s="613"/>
      <c r="Q61" s="613"/>
      <c r="R61" s="613"/>
      <c r="S61" s="613"/>
      <c r="T61" s="613"/>
      <c r="U61" s="613"/>
      <c r="V61" s="85"/>
      <c r="W61" s="517">
        <v>17</v>
      </c>
      <c r="X61" s="512"/>
      <c r="Y61" s="512"/>
      <c r="Z61" s="512"/>
      <c r="AA61" s="518">
        <v>12</v>
      </c>
      <c r="AB61" s="518"/>
      <c r="AC61" s="518"/>
      <c r="AD61" s="518"/>
      <c r="AE61" s="514">
        <v>5</v>
      </c>
      <c r="AF61" s="514"/>
      <c r="AG61" s="514"/>
      <c r="AH61" s="514"/>
      <c r="AI61" s="514">
        <v>17</v>
      </c>
      <c r="AJ61" s="514"/>
      <c r="AK61" s="514"/>
      <c r="AL61" s="514"/>
      <c r="AM61" s="514">
        <v>0</v>
      </c>
      <c r="AN61" s="514"/>
      <c r="AO61" s="514"/>
      <c r="AP61" s="514"/>
      <c r="AQ61" s="514">
        <v>0</v>
      </c>
      <c r="AR61" s="514"/>
      <c r="AS61" s="514"/>
      <c r="AT61" s="514"/>
      <c r="AU61" s="514">
        <v>0</v>
      </c>
      <c r="AV61" s="514"/>
      <c r="AW61" s="514"/>
      <c r="AX61" s="514"/>
      <c r="AY61" s="514">
        <v>0</v>
      </c>
      <c r="AZ61" s="514"/>
      <c r="BA61" s="514"/>
      <c r="BB61" s="514"/>
      <c r="BC61" s="514">
        <v>0</v>
      </c>
      <c r="BD61" s="514"/>
      <c r="BE61" s="514"/>
      <c r="BF61" s="514"/>
      <c r="BG61" s="514">
        <v>0</v>
      </c>
      <c r="BH61" s="514"/>
      <c r="BI61" s="514"/>
      <c r="BJ61" s="514"/>
    </row>
    <row r="62" spans="2:62" ht="8.1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19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2:62" ht="12" customHeight="1">
      <c r="B63" s="686" t="s">
        <v>1</v>
      </c>
      <c r="C63" s="686"/>
      <c r="D63" s="686"/>
      <c r="E63" s="164" t="s">
        <v>577</v>
      </c>
      <c r="F63" s="4" t="s">
        <v>576</v>
      </c>
    </row>
  </sheetData>
  <mergeCells count="428">
    <mergeCell ref="AZ1:BK2"/>
    <mergeCell ref="BF12:BJ12"/>
    <mergeCell ref="B6:BJ6"/>
    <mergeCell ref="B7:BJ7"/>
    <mergeCell ref="B9:L10"/>
    <mergeCell ref="M9:AP9"/>
    <mergeCell ref="AQ9:AZ10"/>
    <mergeCell ref="BA9:BJ10"/>
    <mergeCell ref="M10:X10"/>
    <mergeCell ref="BA12:BE12"/>
    <mergeCell ref="AH10:AP10"/>
    <mergeCell ref="Y10:AG10"/>
    <mergeCell ref="AD12:AG12"/>
    <mergeCell ref="C12:E12"/>
    <mergeCell ref="F12:H12"/>
    <mergeCell ref="I12:K12"/>
    <mergeCell ref="M12:T12"/>
    <mergeCell ref="U12:X12"/>
    <mergeCell ref="Y12:AC12"/>
    <mergeCell ref="AQ12:AZ12"/>
    <mergeCell ref="F15:H15"/>
    <mergeCell ref="M15:T15"/>
    <mergeCell ref="U15:X15"/>
    <mergeCell ref="Y15:AC15"/>
    <mergeCell ref="AD15:AG15"/>
    <mergeCell ref="AH15:AL15"/>
    <mergeCell ref="AM14:AP14"/>
    <mergeCell ref="AH12:AL12"/>
    <mergeCell ref="AM12:AP12"/>
    <mergeCell ref="F13:H13"/>
    <mergeCell ref="M13:T13"/>
    <mergeCell ref="U13:X13"/>
    <mergeCell ref="Y13:AC13"/>
    <mergeCell ref="AD13:AG13"/>
    <mergeCell ref="AH13:AL13"/>
    <mergeCell ref="AM13:AP13"/>
    <mergeCell ref="BF13:BJ13"/>
    <mergeCell ref="BF14:BJ14"/>
    <mergeCell ref="BA13:BE13"/>
    <mergeCell ref="AQ14:AZ14"/>
    <mergeCell ref="BA14:BE14"/>
    <mergeCell ref="AQ13:AZ13"/>
    <mergeCell ref="F14:H14"/>
    <mergeCell ref="M14:T14"/>
    <mergeCell ref="U14:X14"/>
    <mergeCell ref="Y14:AC14"/>
    <mergeCell ref="AD14:AG14"/>
    <mergeCell ref="AH14:AL14"/>
    <mergeCell ref="BF16:BJ16"/>
    <mergeCell ref="AM16:AP16"/>
    <mergeCell ref="AQ16:AZ16"/>
    <mergeCell ref="BA16:BE16"/>
    <mergeCell ref="AQ15:AZ15"/>
    <mergeCell ref="BA15:BE15"/>
    <mergeCell ref="BF15:BJ15"/>
    <mergeCell ref="AM15:AP15"/>
    <mergeCell ref="F18:H18"/>
    <mergeCell ref="M18:T18"/>
    <mergeCell ref="U18:X18"/>
    <mergeCell ref="Y18:AC18"/>
    <mergeCell ref="AD18:AG18"/>
    <mergeCell ref="AH18:AL18"/>
    <mergeCell ref="AM18:AP18"/>
    <mergeCell ref="AQ18:AZ18"/>
    <mergeCell ref="BA18:BE18"/>
    <mergeCell ref="BF18:BJ18"/>
    <mergeCell ref="F16:H16"/>
    <mergeCell ref="M16:T16"/>
    <mergeCell ref="U16:X16"/>
    <mergeCell ref="Y16:AC16"/>
    <mergeCell ref="AD16:AG16"/>
    <mergeCell ref="AH16:AL16"/>
    <mergeCell ref="BF19:BJ19"/>
    <mergeCell ref="F20:H20"/>
    <mergeCell ref="M20:T20"/>
    <mergeCell ref="U20:X20"/>
    <mergeCell ref="Y20:AC20"/>
    <mergeCell ref="AD20:AG20"/>
    <mergeCell ref="AH20:AL20"/>
    <mergeCell ref="AM20:AP20"/>
    <mergeCell ref="AQ20:AZ20"/>
    <mergeCell ref="BA20:BE20"/>
    <mergeCell ref="BF20:BJ20"/>
    <mergeCell ref="F19:H19"/>
    <mergeCell ref="M19:T19"/>
    <mergeCell ref="U19:X19"/>
    <mergeCell ref="Y19:AC19"/>
    <mergeCell ref="AD19:AG19"/>
    <mergeCell ref="AH19:AL19"/>
    <mergeCell ref="AM19:AP19"/>
    <mergeCell ref="AQ19:AZ19"/>
    <mergeCell ref="BA19:BE19"/>
    <mergeCell ref="BF21:BJ21"/>
    <mergeCell ref="F22:H22"/>
    <mergeCell ref="M22:T22"/>
    <mergeCell ref="U22:X22"/>
    <mergeCell ref="Y22:AC22"/>
    <mergeCell ref="AD22:AG22"/>
    <mergeCell ref="AH22:AL22"/>
    <mergeCell ref="AM22:AP22"/>
    <mergeCell ref="AQ22:AZ22"/>
    <mergeCell ref="BA22:BE22"/>
    <mergeCell ref="BF22:BJ22"/>
    <mergeCell ref="F21:H21"/>
    <mergeCell ref="M21:T21"/>
    <mergeCell ref="U21:X21"/>
    <mergeCell ref="Y21:AC21"/>
    <mergeCell ref="AD21:AG21"/>
    <mergeCell ref="AH21:AL21"/>
    <mergeCell ref="AM21:AP21"/>
    <mergeCell ref="AQ21:AZ21"/>
    <mergeCell ref="BA21:BE21"/>
    <mergeCell ref="C24:D24"/>
    <mergeCell ref="F24:G24"/>
    <mergeCell ref="F25:G25"/>
    <mergeCell ref="B26:D26"/>
    <mergeCell ref="B28:BJ28"/>
    <mergeCell ref="B29:BJ29"/>
    <mergeCell ref="BC31:BF32"/>
    <mergeCell ref="BG31:BJ32"/>
    <mergeCell ref="BC34:BF34"/>
    <mergeCell ref="BG34:BJ34"/>
    <mergeCell ref="B31:V32"/>
    <mergeCell ref="W31:Z32"/>
    <mergeCell ref="AI31:AL32"/>
    <mergeCell ref="AM31:AP32"/>
    <mergeCell ref="AQ34:AT34"/>
    <mergeCell ref="AU34:AX34"/>
    <mergeCell ref="AY34:BB34"/>
    <mergeCell ref="AQ31:AT32"/>
    <mergeCell ref="AU31:AX32"/>
    <mergeCell ref="AY31:BB32"/>
    <mergeCell ref="AA32:AD32"/>
    <mergeCell ref="AE32:AH32"/>
    <mergeCell ref="AA31:AH31"/>
    <mergeCell ref="C36:U36"/>
    <mergeCell ref="W36:Z36"/>
    <mergeCell ref="AA36:AD36"/>
    <mergeCell ref="AE36:AH36"/>
    <mergeCell ref="AI36:AL36"/>
    <mergeCell ref="AM34:AP34"/>
    <mergeCell ref="C34:U34"/>
    <mergeCell ref="W34:Z34"/>
    <mergeCell ref="AA34:AD34"/>
    <mergeCell ref="AE34:AH34"/>
    <mergeCell ref="AI34:AL34"/>
    <mergeCell ref="AU38:AX38"/>
    <mergeCell ref="AY38:BB38"/>
    <mergeCell ref="AQ36:AT36"/>
    <mergeCell ref="AU36:AX36"/>
    <mergeCell ref="AY36:BB36"/>
    <mergeCell ref="BC36:BF36"/>
    <mergeCell ref="BG36:BJ36"/>
    <mergeCell ref="AM36:AP36"/>
    <mergeCell ref="BC37:BF37"/>
    <mergeCell ref="BG37:BJ37"/>
    <mergeCell ref="AM37:AP37"/>
    <mergeCell ref="AQ37:AT37"/>
    <mergeCell ref="AU37:AX37"/>
    <mergeCell ref="AY37:BB37"/>
    <mergeCell ref="BC38:BF38"/>
    <mergeCell ref="BG38:BJ38"/>
    <mergeCell ref="C37:U37"/>
    <mergeCell ref="W37:Z37"/>
    <mergeCell ref="AA37:AD37"/>
    <mergeCell ref="AE37:AH37"/>
    <mergeCell ref="AI37:AL37"/>
    <mergeCell ref="AU40:AX40"/>
    <mergeCell ref="C41:U41"/>
    <mergeCell ref="W41:Z41"/>
    <mergeCell ref="AA41:AD41"/>
    <mergeCell ref="AE41:AH41"/>
    <mergeCell ref="AI41:AL41"/>
    <mergeCell ref="C40:U40"/>
    <mergeCell ref="W40:Z40"/>
    <mergeCell ref="AA40:AD40"/>
    <mergeCell ref="AE40:AH40"/>
    <mergeCell ref="AI40:AL40"/>
    <mergeCell ref="AM40:AP40"/>
    <mergeCell ref="C38:U38"/>
    <mergeCell ref="W38:Z38"/>
    <mergeCell ref="AA38:AD38"/>
    <mergeCell ref="AE38:AH38"/>
    <mergeCell ref="AI38:AL38"/>
    <mergeCell ref="AM38:AP38"/>
    <mergeCell ref="AQ38:AT38"/>
    <mergeCell ref="D42:U42"/>
    <mergeCell ref="W42:Z42"/>
    <mergeCell ref="AA42:AD42"/>
    <mergeCell ref="AE42:AH42"/>
    <mergeCell ref="AI42:AL42"/>
    <mergeCell ref="AM42:AP42"/>
    <mergeCell ref="BC39:BF39"/>
    <mergeCell ref="BG39:BJ39"/>
    <mergeCell ref="AM41:AP41"/>
    <mergeCell ref="AQ41:AT41"/>
    <mergeCell ref="AU41:AX41"/>
    <mergeCell ref="AY41:BB41"/>
    <mergeCell ref="AY40:BB40"/>
    <mergeCell ref="BC40:BF40"/>
    <mergeCell ref="BG40:BJ40"/>
    <mergeCell ref="AQ40:AT40"/>
    <mergeCell ref="C39:U39"/>
    <mergeCell ref="W39:Z39"/>
    <mergeCell ref="AA39:AD39"/>
    <mergeCell ref="AE39:AH39"/>
    <mergeCell ref="AI39:AL39"/>
    <mergeCell ref="AM39:AP39"/>
    <mergeCell ref="AQ42:AT42"/>
    <mergeCell ref="AU42:AX42"/>
    <mergeCell ref="BC42:BF42"/>
    <mergeCell ref="BG42:BJ42"/>
    <mergeCell ref="AU39:AX39"/>
    <mergeCell ref="AY39:BB39"/>
    <mergeCell ref="BC41:BF41"/>
    <mergeCell ref="BG41:BJ41"/>
    <mergeCell ref="AQ39:AT39"/>
    <mergeCell ref="BC43:BF43"/>
    <mergeCell ref="BG43:BJ43"/>
    <mergeCell ref="W44:Z44"/>
    <mergeCell ref="AA44:AD44"/>
    <mergeCell ref="AE44:AH44"/>
    <mergeCell ref="AI44:AL44"/>
    <mergeCell ref="AM44:AP44"/>
    <mergeCell ref="AQ44:AT44"/>
    <mergeCell ref="AU44:AX44"/>
    <mergeCell ref="AY44:BB44"/>
    <mergeCell ref="AY42:BB42"/>
    <mergeCell ref="BC44:BF44"/>
    <mergeCell ref="BG44:BJ44"/>
    <mergeCell ref="D43:U43"/>
    <mergeCell ref="W43:Z43"/>
    <mergeCell ref="AA43:AD43"/>
    <mergeCell ref="AE43:AH43"/>
    <mergeCell ref="AI43:AL43"/>
    <mergeCell ref="AU46:AX46"/>
    <mergeCell ref="D47:U47"/>
    <mergeCell ref="W47:Z47"/>
    <mergeCell ref="AA47:AD47"/>
    <mergeCell ref="AE47:AH47"/>
    <mergeCell ref="AI47:AL47"/>
    <mergeCell ref="D46:U46"/>
    <mergeCell ref="W46:Z46"/>
    <mergeCell ref="AA46:AD46"/>
    <mergeCell ref="AE46:AH46"/>
    <mergeCell ref="AI46:AL46"/>
    <mergeCell ref="AM46:AP46"/>
    <mergeCell ref="AM43:AP43"/>
    <mergeCell ref="AQ43:AT43"/>
    <mergeCell ref="AU43:AX43"/>
    <mergeCell ref="AY43:BB43"/>
    <mergeCell ref="D44:U44"/>
    <mergeCell ref="C48:U48"/>
    <mergeCell ref="W48:Z48"/>
    <mergeCell ref="AA48:AD48"/>
    <mergeCell ref="AE48:AH48"/>
    <mergeCell ref="AI48:AL48"/>
    <mergeCell ref="AM48:AP48"/>
    <mergeCell ref="BC45:BF45"/>
    <mergeCell ref="BG45:BJ45"/>
    <mergeCell ref="AM47:AP47"/>
    <mergeCell ref="AQ47:AT47"/>
    <mergeCell ref="AU47:AX47"/>
    <mergeCell ref="AY47:BB47"/>
    <mergeCell ref="AY46:BB46"/>
    <mergeCell ref="BC46:BF46"/>
    <mergeCell ref="BG46:BJ46"/>
    <mergeCell ref="AQ46:AT46"/>
    <mergeCell ref="C45:U45"/>
    <mergeCell ref="W45:Z45"/>
    <mergeCell ref="AA45:AD45"/>
    <mergeCell ref="AE45:AH45"/>
    <mergeCell ref="AI45:AL45"/>
    <mergeCell ref="AM45:AP45"/>
    <mergeCell ref="AQ48:AT48"/>
    <mergeCell ref="AU48:AX48"/>
    <mergeCell ref="BC48:BF48"/>
    <mergeCell ref="BG48:BJ48"/>
    <mergeCell ref="AU45:AX45"/>
    <mergeCell ref="AY45:BB45"/>
    <mergeCell ref="BC47:BF47"/>
    <mergeCell ref="BG47:BJ47"/>
    <mergeCell ref="AQ45:AT45"/>
    <mergeCell ref="BC49:BF49"/>
    <mergeCell ref="BG49:BJ49"/>
    <mergeCell ref="W50:Z50"/>
    <mergeCell ref="AA50:AD50"/>
    <mergeCell ref="AE50:AH50"/>
    <mergeCell ref="AI50:AL50"/>
    <mergeCell ref="AM50:AP50"/>
    <mergeCell ref="AQ50:AT50"/>
    <mergeCell ref="AU50:AX50"/>
    <mergeCell ref="AY50:BB50"/>
    <mergeCell ref="AY48:BB48"/>
    <mergeCell ref="BC50:BF50"/>
    <mergeCell ref="BG50:BJ50"/>
    <mergeCell ref="D49:U49"/>
    <mergeCell ref="W49:Z49"/>
    <mergeCell ref="AA49:AD49"/>
    <mergeCell ref="AE49:AH49"/>
    <mergeCell ref="AI49:AL49"/>
    <mergeCell ref="AU52:AX52"/>
    <mergeCell ref="C53:U53"/>
    <mergeCell ref="W53:Z53"/>
    <mergeCell ref="AA53:AD53"/>
    <mergeCell ref="AE53:AH53"/>
    <mergeCell ref="AI53:AL53"/>
    <mergeCell ref="C52:U52"/>
    <mergeCell ref="W52:Z52"/>
    <mergeCell ref="AA52:AD52"/>
    <mergeCell ref="AE52:AH52"/>
    <mergeCell ref="AI52:AL52"/>
    <mergeCell ref="AM52:AP52"/>
    <mergeCell ref="AM49:AP49"/>
    <mergeCell ref="AQ49:AT49"/>
    <mergeCell ref="AU49:AX49"/>
    <mergeCell ref="AY49:BB49"/>
    <mergeCell ref="D50:U50"/>
    <mergeCell ref="C54:U54"/>
    <mergeCell ref="W54:Z54"/>
    <mergeCell ref="AA54:AD54"/>
    <mergeCell ref="AE54:AH54"/>
    <mergeCell ref="AI54:AL54"/>
    <mergeCell ref="AM54:AP54"/>
    <mergeCell ref="BC51:BF51"/>
    <mergeCell ref="BG51:BJ51"/>
    <mergeCell ref="AM53:AP53"/>
    <mergeCell ref="AQ53:AT53"/>
    <mergeCell ref="AU53:AX53"/>
    <mergeCell ref="AY53:BB53"/>
    <mergeCell ref="AY52:BB52"/>
    <mergeCell ref="BC52:BF52"/>
    <mergeCell ref="BG52:BJ52"/>
    <mergeCell ref="AQ52:AT52"/>
    <mergeCell ref="D51:U51"/>
    <mergeCell ref="W51:Z51"/>
    <mergeCell ref="AA51:AD51"/>
    <mergeCell ref="AE51:AH51"/>
    <mergeCell ref="AI51:AL51"/>
    <mergeCell ref="AM51:AP51"/>
    <mergeCell ref="AQ54:AT54"/>
    <mergeCell ref="AU54:AX54"/>
    <mergeCell ref="AY54:BB54"/>
    <mergeCell ref="BC54:BF54"/>
    <mergeCell ref="BG54:BJ54"/>
    <mergeCell ref="AU51:AX51"/>
    <mergeCell ref="AY51:BB51"/>
    <mergeCell ref="BC53:BF53"/>
    <mergeCell ref="BG53:BJ53"/>
    <mergeCell ref="AQ51:AT51"/>
    <mergeCell ref="AI56:AL56"/>
    <mergeCell ref="AM56:AP56"/>
    <mergeCell ref="BC55:BF55"/>
    <mergeCell ref="BG55:BJ55"/>
    <mergeCell ref="AM55:AP55"/>
    <mergeCell ref="AQ55:AT55"/>
    <mergeCell ref="AU55:AX55"/>
    <mergeCell ref="AY55:BB55"/>
    <mergeCell ref="BG56:BJ56"/>
    <mergeCell ref="AQ56:AT56"/>
    <mergeCell ref="AU56:AX56"/>
    <mergeCell ref="AY56:BB56"/>
    <mergeCell ref="BC56:BF56"/>
    <mergeCell ref="D55:U55"/>
    <mergeCell ref="W55:Z55"/>
    <mergeCell ref="AA55:AD55"/>
    <mergeCell ref="AE55:AH55"/>
    <mergeCell ref="AI55:AL55"/>
    <mergeCell ref="D56:U56"/>
    <mergeCell ref="W56:Z56"/>
    <mergeCell ref="AA56:AD56"/>
    <mergeCell ref="AE56:AH56"/>
    <mergeCell ref="D57:U57"/>
    <mergeCell ref="W57:Z57"/>
    <mergeCell ref="AA57:AD57"/>
    <mergeCell ref="AE57:AH57"/>
    <mergeCell ref="AI57:AL57"/>
    <mergeCell ref="C59:U59"/>
    <mergeCell ref="W59:Z59"/>
    <mergeCell ref="AA59:AD59"/>
    <mergeCell ref="AE59:AH59"/>
    <mergeCell ref="AI59:AL59"/>
    <mergeCell ref="C58:U58"/>
    <mergeCell ref="W58:Z58"/>
    <mergeCell ref="AA58:AD58"/>
    <mergeCell ref="AE58:AH58"/>
    <mergeCell ref="AI58:AL58"/>
    <mergeCell ref="AQ60:AT60"/>
    <mergeCell ref="AU60:AX60"/>
    <mergeCell ref="AY60:BB60"/>
    <mergeCell ref="BC60:BF60"/>
    <mergeCell ref="BG60:BJ60"/>
    <mergeCell ref="C60:U60"/>
    <mergeCell ref="W60:Z60"/>
    <mergeCell ref="AA60:AD60"/>
    <mergeCell ref="AE60:AH60"/>
    <mergeCell ref="AI60:AL60"/>
    <mergeCell ref="AM60:AP60"/>
    <mergeCell ref="B63:D63"/>
    <mergeCell ref="C61:U61"/>
    <mergeCell ref="W61:Z61"/>
    <mergeCell ref="AA61:AD61"/>
    <mergeCell ref="AE61:AH61"/>
    <mergeCell ref="AI61:AL61"/>
    <mergeCell ref="BC61:BF61"/>
    <mergeCell ref="BG61:BJ61"/>
    <mergeCell ref="AM61:AP61"/>
    <mergeCell ref="AQ61:AT61"/>
    <mergeCell ref="AU61:AX61"/>
    <mergeCell ref="AY61:BB61"/>
    <mergeCell ref="BG57:BJ57"/>
    <mergeCell ref="BC59:BF59"/>
    <mergeCell ref="BG59:BJ59"/>
    <mergeCell ref="AY58:BB58"/>
    <mergeCell ref="BC58:BF58"/>
    <mergeCell ref="BG58:BJ58"/>
    <mergeCell ref="AM57:AP57"/>
    <mergeCell ref="AQ57:AT57"/>
    <mergeCell ref="BC57:BF57"/>
    <mergeCell ref="AU57:AX57"/>
    <mergeCell ref="AY57:BB57"/>
    <mergeCell ref="AY59:BB59"/>
    <mergeCell ref="AM58:AP58"/>
    <mergeCell ref="AQ58:AT58"/>
    <mergeCell ref="AU58:AX58"/>
    <mergeCell ref="AM59:AP59"/>
    <mergeCell ref="AQ59:AT59"/>
    <mergeCell ref="AU59:AX59"/>
  </mergeCells>
  <phoneticPr fontId="24"/>
  <dataValidations count="1">
    <dataValidation imeMode="off" allowBlank="1" showInputMessage="1" showErrorMessage="1" sqref="AQ56:AQ61 AJ54:AL55 AF54:AH55 AB54:AD55 AZ58:BB58 AU47:AU61 AZ54:BB55 AN54:AQ55 AM47:AM61 AN51:AP51 AV54:AX55 AR58:AT58 AY41 BC56:BF56 BG54:BG61 AZ60:BB60 AU41 AQ36:AQ38 AQ41:AQ42 AZ48:BB48 AQ47 AN48:AT48 AV48:AX48 AN61:AP61 BG36:BG38 AU42:BB46 AQ43:AT46 AI36:AI61 AJ38:AL39 BC57:BC61 BC39:BJ51 AE47:AE61 AA47:AA61 AA36:AH46 AQ39:BB40 AM36 AU36 AY36:AY38 BC36 BC37:BF38 AU37:AX38 AM37:AP46 BC52 AQ49:AQ53 AV61:AY61 BG52 AN57:AP57 AN59:AP59 AV57:AX57 AV59:AX59 AY47:AY60 BD58:BF58 BD60:BF60 BH60:BJ60 BC55 BC53:BF54 BH55:BJ58 BG53:BJ53"/>
  </dataValidations>
  <printOptions horizontalCentered="1"/>
  <pageMargins left="0.39370078740157483" right="0.47244094488188981" top="0.31496062992125984" bottom="0.39370078740157483" header="0" footer="0"/>
  <pageSetup paperSize="9" scale="93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K44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63" width="1.625" customWidth="1"/>
  </cols>
  <sheetData>
    <row r="1" spans="1:63" ht="11.1" customHeight="1">
      <c r="A1" s="505">
        <f>'163'!AZ1+1</f>
        <v>164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</row>
    <row r="2" spans="1:63" ht="11.1" customHeight="1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</row>
    <row r="3" spans="1:63"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</row>
    <row r="4" spans="1:63"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</row>
    <row r="5" spans="1:63" ht="18" customHeight="1"/>
    <row r="6" spans="1:63" ht="13.5" customHeight="1">
      <c r="B6" s="612" t="s">
        <v>626</v>
      </c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  <c r="AG6" s="612"/>
      <c r="AH6" s="612"/>
      <c r="AI6" s="612"/>
      <c r="AJ6" s="612"/>
      <c r="AK6" s="612"/>
      <c r="AL6" s="612"/>
      <c r="AM6" s="612"/>
      <c r="AN6" s="612"/>
      <c r="AO6" s="612"/>
      <c r="AP6" s="612"/>
      <c r="AQ6" s="612"/>
      <c r="AR6" s="612"/>
      <c r="AS6" s="612"/>
      <c r="AT6" s="612"/>
      <c r="AU6" s="612"/>
      <c r="AV6" s="612"/>
      <c r="AW6" s="612"/>
      <c r="AX6" s="612"/>
      <c r="AY6" s="612"/>
      <c r="AZ6" s="612"/>
      <c r="BA6" s="612"/>
      <c r="BB6" s="612"/>
      <c r="BC6" s="612"/>
      <c r="BD6" s="612"/>
      <c r="BE6" s="612"/>
      <c r="BF6" s="612"/>
      <c r="BG6" s="612"/>
      <c r="BH6" s="612"/>
      <c r="BI6" s="612"/>
      <c r="BJ6" s="612"/>
    </row>
    <row r="7" spans="1:63" ht="13.5" customHeight="1">
      <c r="BJ7" s="1" t="s">
        <v>506</v>
      </c>
    </row>
    <row r="8" spans="1:63" ht="15.95" customHeight="1">
      <c r="B8" s="892" t="s">
        <v>608</v>
      </c>
      <c r="C8" s="893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893"/>
      <c r="P8" s="893"/>
      <c r="Q8" s="893"/>
      <c r="R8" s="893"/>
      <c r="S8" s="893"/>
      <c r="T8" s="893"/>
      <c r="U8" s="893"/>
      <c r="V8" s="893"/>
      <c r="W8" s="565" t="s">
        <v>625</v>
      </c>
      <c r="X8" s="565"/>
      <c r="Y8" s="565"/>
      <c r="Z8" s="565"/>
      <c r="AA8" s="565"/>
      <c r="AB8" s="565"/>
      <c r="AC8" s="565"/>
      <c r="AD8" s="565"/>
      <c r="AE8" s="565" t="s">
        <v>624</v>
      </c>
      <c r="AF8" s="565"/>
      <c r="AG8" s="565"/>
      <c r="AH8" s="565"/>
      <c r="AI8" s="565"/>
      <c r="AJ8" s="565"/>
      <c r="AK8" s="565"/>
      <c r="AL8" s="565"/>
      <c r="AM8" s="565" t="s">
        <v>623</v>
      </c>
      <c r="AN8" s="565"/>
      <c r="AO8" s="565"/>
      <c r="AP8" s="565"/>
      <c r="AQ8" s="565"/>
      <c r="AR8" s="565"/>
      <c r="AS8" s="565"/>
      <c r="AT8" s="565"/>
      <c r="AU8" s="565"/>
      <c r="AV8" s="565"/>
      <c r="AW8" s="565"/>
      <c r="AX8" s="565"/>
      <c r="AY8" s="565"/>
      <c r="AZ8" s="565"/>
      <c r="BA8" s="565"/>
      <c r="BB8" s="565"/>
      <c r="BC8" s="565" t="s">
        <v>601</v>
      </c>
      <c r="BD8" s="565"/>
      <c r="BE8" s="565"/>
      <c r="BF8" s="565"/>
      <c r="BG8" s="565"/>
      <c r="BH8" s="565"/>
      <c r="BI8" s="565"/>
      <c r="BJ8" s="536"/>
    </row>
    <row r="9" spans="1:63" ht="15.95" customHeight="1">
      <c r="B9" s="894"/>
      <c r="C9" s="666"/>
      <c r="D9" s="666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567"/>
      <c r="X9" s="567"/>
      <c r="Y9" s="567"/>
      <c r="Z9" s="567"/>
      <c r="AA9" s="567"/>
      <c r="AB9" s="567"/>
      <c r="AC9" s="567"/>
      <c r="AD9" s="567"/>
      <c r="AE9" s="567"/>
      <c r="AF9" s="567"/>
      <c r="AG9" s="567"/>
      <c r="AH9" s="567"/>
      <c r="AI9" s="567"/>
      <c r="AJ9" s="567"/>
      <c r="AK9" s="567"/>
      <c r="AL9" s="567"/>
      <c r="AM9" s="567" t="s">
        <v>622</v>
      </c>
      <c r="AN9" s="567"/>
      <c r="AO9" s="567"/>
      <c r="AP9" s="567"/>
      <c r="AQ9" s="567"/>
      <c r="AR9" s="567"/>
      <c r="AS9" s="567"/>
      <c r="AT9" s="567"/>
      <c r="AU9" s="567" t="s">
        <v>621</v>
      </c>
      <c r="AV9" s="567"/>
      <c r="AW9" s="567"/>
      <c r="AX9" s="567"/>
      <c r="AY9" s="567"/>
      <c r="AZ9" s="567"/>
      <c r="BA9" s="567"/>
      <c r="BB9" s="567"/>
      <c r="BC9" s="567"/>
      <c r="BD9" s="567"/>
      <c r="BE9" s="567"/>
      <c r="BF9" s="567"/>
      <c r="BG9" s="567"/>
      <c r="BH9" s="567"/>
      <c r="BI9" s="567"/>
      <c r="BJ9" s="568"/>
    </row>
    <row r="10" spans="1:63">
      <c r="V10" s="17"/>
    </row>
    <row r="11" spans="1:63">
      <c r="C11" s="899" t="s">
        <v>483</v>
      </c>
      <c r="D11" s="899"/>
      <c r="E11" s="899"/>
      <c r="F11" s="899"/>
      <c r="G11" s="899"/>
      <c r="H11" s="899"/>
      <c r="I11" s="899"/>
      <c r="J11" s="899"/>
      <c r="K11" s="899"/>
      <c r="L11" s="899"/>
      <c r="M11" s="899"/>
      <c r="N11" s="899"/>
      <c r="O11" s="899"/>
      <c r="P11" s="899"/>
      <c r="Q11" s="899"/>
      <c r="R11" s="899"/>
      <c r="S11" s="899"/>
      <c r="T11" s="899"/>
      <c r="U11" s="899"/>
      <c r="V11" s="85"/>
      <c r="W11" s="515">
        <v>36</v>
      </c>
      <c r="X11" s="515"/>
      <c r="Y11" s="515"/>
      <c r="Z11" s="515"/>
      <c r="AA11" s="515"/>
      <c r="AB11" s="515"/>
      <c r="AC11" s="515"/>
      <c r="AD11" s="515"/>
      <c r="AE11" s="515">
        <v>76</v>
      </c>
      <c r="AF11" s="515"/>
      <c r="AG11" s="515"/>
      <c r="AH11" s="515"/>
      <c r="AI11" s="515"/>
      <c r="AJ11" s="515"/>
      <c r="AK11" s="515"/>
      <c r="AL11" s="515"/>
      <c r="AM11" s="515">
        <v>854</v>
      </c>
      <c r="AN11" s="515"/>
      <c r="AO11" s="515"/>
      <c r="AP11" s="515"/>
      <c r="AQ11" s="515"/>
      <c r="AR11" s="515"/>
      <c r="AS11" s="515"/>
      <c r="AT11" s="515"/>
      <c r="AU11" s="515">
        <v>3350</v>
      </c>
      <c r="AV11" s="515"/>
      <c r="AW11" s="515"/>
      <c r="AX11" s="515"/>
      <c r="AY11" s="515"/>
      <c r="AZ11" s="515"/>
      <c r="BA11" s="515"/>
      <c r="BB11" s="515"/>
      <c r="BC11" s="515">
        <v>1</v>
      </c>
      <c r="BD11" s="515"/>
      <c r="BE11" s="515"/>
      <c r="BF11" s="515"/>
      <c r="BG11" s="515"/>
      <c r="BH11" s="515"/>
      <c r="BI11" s="515"/>
      <c r="BJ11" s="515"/>
    </row>
    <row r="12" spans="1:63">
      <c r="V12" s="85"/>
    </row>
    <row r="13" spans="1:63">
      <c r="C13" s="613" t="s">
        <v>600</v>
      </c>
      <c r="D13" s="613"/>
      <c r="E13" s="613"/>
      <c r="F13" s="613"/>
      <c r="G13" s="613"/>
      <c r="H13" s="613"/>
      <c r="I13" s="613"/>
      <c r="J13" s="613"/>
      <c r="K13" s="613"/>
      <c r="L13" s="613"/>
      <c r="M13" s="613"/>
      <c r="N13" s="613"/>
      <c r="O13" s="613"/>
      <c r="P13" s="613"/>
      <c r="Q13" s="613"/>
      <c r="R13" s="613"/>
      <c r="S13" s="613"/>
      <c r="T13" s="613"/>
      <c r="U13" s="613"/>
      <c r="V13" s="243"/>
      <c r="W13" s="922">
        <v>1</v>
      </c>
      <c r="X13" s="518"/>
      <c r="Y13" s="518"/>
      <c r="Z13" s="518"/>
      <c r="AA13" s="518"/>
      <c r="AB13" s="518"/>
      <c r="AC13" s="518"/>
      <c r="AD13" s="518"/>
      <c r="AE13" s="518">
        <v>0</v>
      </c>
      <c r="AF13" s="518"/>
      <c r="AG13" s="518"/>
      <c r="AH13" s="518"/>
      <c r="AI13" s="518"/>
      <c r="AJ13" s="518"/>
      <c r="AK13" s="518"/>
      <c r="AL13" s="518"/>
      <c r="AM13" s="518">
        <v>0</v>
      </c>
      <c r="AN13" s="518"/>
      <c r="AO13" s="518"/>
      <c r="AP13" s="518"/>
      <c r="AQ13" s="518"/>
      <c r="AR13" s="518"/>
      <c r="AS13" s="518"/>
      <c r="AT13" s="518"/>
      <c r="AU13" s="518">
        <v>0</v>
      </c>
      <c r="AV13" s="518"/>
      <c r="AW13" s="518"/>
      <c r="AX13" s="518"/>
      <c r="AY13" s="518"/>
      <c r="AZ13" s="518"/>
      <c r="BA13" s="518"/>
      <c r="BB13" s="518"/>
      <c r="BC13" s="518">
        <v>0</v>
      </c>
      <c r="BD13" s="518"/>
      <c r="BE13" s="518"/>
      <c r="BF13" s="518"/>
      <c r="BG13" s="518"/>
      <c r="BH13" s="518"/>
      <c r="BI13" s="518"/>
      <c r="BJ13" s="518"/>
    </row>
    <row r="14" spans="1:63">
      <c r="C14" s="613" t="s">
        <v>599</v>
      </c>
      <c r="D14" s="613"/>
      <c r="E14" s="613"/>
      <c r="F14" s="613"/>
      <c r="G14" s="613"/>
      <c r="H14" s="613"/>
      <c r="I14" s="613"/>
      <c r="J14" s="613"/>
      <c r="K14" s="613"/>
      <c r="L14" s="613"/>
      <c r="M14" s="613"/>
      <c r="N14" s="613"/>
      <c r="O14" s="613"/>
      <c r="P14" s="613"/>
      <c r="Q14" s="613"/>
      <c r="R14" s="613"/>
      <c r="S14" s="613"/>
      <c r="T14" s="613"/>
      <c r="U14" s="613"/>
      <c r="V14" s="243"/>
      <c r="W14" s="922">
        <v>1</v>
      </c>
      <c r="X14" s="518"/>
      <c r="Y14" s="518"/>
      <c r="Z14" s="518"/>
      <c r="AA14" s="518"/>
      <c r="AB14" s="518"/>
      <c r="AC14" s="518"/>
      <c r="AD14" s="518"/>
      <c r="AE14" s="518">
        <v>2</v>
      </c>
      <c r="AF14" s="518"/>
      <c r="AG14" s="518"/>
      <c r="AH14" s="518"/>
      <c r="AI14" s="518"/>
      <c r="AJ14" s="518"/>
      <c r="AK14" s="518"/>
      <c r="AL14" s="518"/>
      <c r="AM14" s="518">
        <v>12</v>
      </c>
      <c r="AN14" s="518"/>
      <c r="AO14" s="518"/>
      <c r="AP14" s="518"/>
      <c r="AQ14" s="518"/>
      <c r="AR14" s="518"/>
      <c r="AS14" s="518"/>
      <c r="AT14" s="518"/>
      <c r="AU14" s="518">
        <v>16</v>
      </c>
      <c r="AV14" s="518"/>
      <c r="AW14" s="518"/>
      <c r="AX14" s="518"/>
      <c r="AY14" s="518"/>
      <c r="AZ14" s="518"/>
      <c r="BA14" s="518"/>
      <c r="BB14" s="518"/>
      <c r="BC14" s="518">
        <v>0</v>
      </c>
      <c r="BD14" s="518"/>
      <c r="BE14" s="518"/>
      <c r="BF14" s="518"/>
      <c r="BG14" s="518"/>
      <c r="BH14" s="518"/>
      <c r="BI14" s="518"/>
      <c r="BJ14" s="518"/>
    </row>
    <row r="15" spans="1:63">
      <c r="C15" s="613" t="s">
        <v>598</v>
      </c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243"/>
      <c r="W15" s="922">
        <v>2</v>
      </c>
      <c r="X15" s="518"/>
      <c r="Y15" s="518"/>
      <c r="Z15" s="518"/>
      <c r="AA15" s="518"/>
      <c r="AB15" s="518"/>
      <c r="AC15" s="518"/>
      <c r="AD15" s="518"/>
      <c r="AE15" s="518">
        <v>3</v>
      </c>
      <c r="AF15" s="518"/>
      <c r="AG15" s="518"/>
      <c r="AH15" s="518"/>
      <c r="AI15" s="518"/>
      <c r="AJ15" s="518"/>
      <c r="AK15" s="518"/>
      <c r="AL15" s="518"/>
      <c r="AM15" s="518">
        <v>16</v>
      </c>
      <c r="AN15" s="518"/>
      <c r="AO15" s="518"/>
      <c r="AP15" s="518"/>
      <c r="AQ15" s="518"/>
      <c r="AR15" s="518"/>
      <c r="AS15" s="518"/>
      <c r="AT15" s="518"/>
      <c r="AU15" s="518">
        <v>21</v>
      </c>
      <c r="AV15" s="518"/>
      <c r="AW15" s="518"/>
      <c r="AX15" s="518"/>
      <c r="AY15" s="518"/>
      <c r="AZ15" s="518"/>
      <c r="BA15" s="518"/>
      <c r="BB15" s="518"/>
      <c r="BC15" s="518">
        <v>0</v>
      </c>
      <c r="BD15" s="518"/>
      <c r="BE15" s="518"/>
      <c r="BF15" s="518"/>
      <c r="BG15" s="518"/>
      <c r="BH15" s="518"/>
      <c r="BI15" s="518"/>
      <c r="BJ15" s="518"/>
    </row>
    <row r="16" spans="1:63">
      <c r="C16" s="613" t="s">
        <v>597</v>
      </c>
      <c r="D16" s="613"/>
      <c r="E16" s="613"/>
      <c r="F16" s="613"/>
      <c r="G16" s="613"/>
      <c r="H16" s="613"/>
      <c r="I16" s="613"/>
      <c r="J16" s="613"/>
      <c r="K16" s="613"/>
      <c r="L16" s="613"/>
      <c r="M16" s="613"/>
      <c r="N16" s="613"/>
      <c r="O16" s="613"/>
      <c r="P16" s="613"/>
      <c r="Q16" s="613"/>
      <c r="R16" s="613"/>
      <c r="S16" s="613"/>
      <c r="T16" s="613"/>
      <c r="U16" s="613"/>
      <c r="V16" s="243"/>
      <c r="W16" s="922">
        <v>1</v>
      </c>
      <c r="X16" s="518"/>
      <c r="Y16" s="518"/>
      <c r="Z16" s="518"/>
      <c r="AA16" s="518"/>
      <c r="AB16" s="518"/>
      <c r="AC16" s="518"/>
      <c r="AD16" s="518"/>
      <c r="AE16" s="518">
        <v>2</v>
      </c>
      <c r="AF16" s="518"/>
      <c r="AG16" s="518"/>
      <c r="AH16" s="518"/>
      <c r="AI16" s="518"/>
      <c r="AJ16" s="518"/>
      <c r="AK16" s="518"/>
      <c r="AL16" s="518"/>
      <c r="AM16" s="518">
        <v>9</v>
      </c>
      <c r="AN16" s="518"/>
      <c r="AO16" s="518"/>
      <c r="AP16" s="518"/>
      <c r="AQ16" s="518"/>
      <c r="AR16" s="518"/>
      <c r="AS16" s="518"/>
      <c r="AT16" s="518"/>
      <c r="AU16" s="518">
        <v>20</v>
      </c>
      <c r="AV16" s="518"/>
      <c r="AW16" s="518"/>
      <c r="AX16" s="518"/>
      <c r="AY16" s="518"/>
      <c r="AZ16" s="518"/>
      <c r="BA16" s="518"/>
      <c r="BB16" s="518"/>
      <c r="BC16" s="518">
        <v>0</v>
      </c>
      <c r="BD16" s="518"/>
      <c r="BE16" s="518"/>
      <c r="BF16" s="518"/>
      <c r="BG16" s="518"/>
      <c r="BH16" s="518"/>
      <c r="BI16" s="518"/>
      <c r="BJ16" s="518"/>
    </row>
    <row r="17" spans="3:62">
      <c r="C17" s="613" t="s">
        <v>596</v>
      </c>
      <c r="D17" s="613"/>
      <c r="E17" s="613"/>
      <c r="F17" s="613"/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243"/>
      <c r="W17" s="922">
        <v>3</v>
      </c>
      <c r="X17" s="518"/>
      <c r="Y17" s="518"/>
      <c r="Z17" s="518"/>
      <c r="AA17" s="518"/>
      <c r="AB17" s="518"/>
      <c r="AC17" s="518"/>
      <c r="AD17" s="518"/>
      <c r="AE17" s="518">
        <v>6</v>
      </c>
      <c r="AF17" s="518"/>
      <c r="AG17" s="518"/>
      <c r="AH17" s="518"/>
      <c r="AI17" s="518"/>
      <c r="AJ17" s="518"/>
      <c r="AK17" s="518"/>
      <c r="AL17" s="518"/>
      <c r="AM17" s="518">
        <v>50</v>
      </c>
      <c r="AN17" s="518"/>
      <c r="AO17" s="518"/>
      <c r="AP17" s="518"/>
      <c r="AQ17" s="518"/>
      <c r="AR17" s="518"/>
      <c r="AS17" s="518"/>
      <c r="AT17" s="518"/>
      <c r="AU17" s="518">
        <v>131</v>
      </c>
      <c r="AV17" s="518"/>
      <c r="AW17" s="518"/>
      <c r="AX17" s="518"/>
      <c r="AY17" s="518"/>
      <c r="AZ17" s="518"/>
      <c r="BA17" s="518"/>
      <c r="BB17" s="518"/>
      <c r="BC17" s="518">
        <v>0</v>
      </c>
      <c r="BD17" s="518"/>
      <c r="BE17" s="518"/>
      <c r="BF17" s="518"/>
      <c r="BG17" s="518"/>
      <c r="BH17" s="518"/>
      <c r="BI17" s="518"/>
      <c r="BJ17" s="518"/>
    </row>
    <row r="18" spans="3:62">
      <c r="C18" s="613" t="s">
        <v>595</v>
      </c>
      <c r="D18" s="613"/>
      <c r="E18" s="613"/>
      <c r="F18" s="613"/>
      <c r="G18" s="613"/>
      <c r="H18" s="613"/>
      <c r="I18" s="613"/>
      <c r="J18" s="613"/>
      <c r="K18" s="613"/>
      <c r="L18" s="613"/>
      <c r="M18" s="613"/>
      <c r="N18" s="613"/>
      <c r="O18" s="613"/>
      <c r="P18" s="613"/>
      <c r="Q18" s="613"/>
      <c r="R18" s="613"/>
      <c r="S18" s="613"/>
      <c r="T18" s="613"/>
      <c r="U18" s="613"/>
      <c r="V18" s="243"/>
      <c r="W18" s="922">
        <v>0</v>
      </c>
      <c r="X18" s="518"/>
      <c r="Y18" s="518"/>
      <c r="Z18" s="518"/>
      <c r="AA18" s="518"/>
      <c r="AB18" s="518"/>
      <c r="AC18" s="518"/>
      <c r="AD18" s="518"/>
      <c r="AE18" s="518">
        <v>0</v>
      </c>
      <c r="AF18" s="518"/>
      <c r="AG18" s="518"/>
      <c r="AH18" s="518"/>
      <c r="AI18" s="518"/>
      <c r="AJ18" s="518"/>
      <c r="AK18" s="518"/>
      <c r="AL18" s="518"/>
      <c r="AM18" s="518">
        <v>0</v>
      </c>
      <c r="AN18" s="518"/>
      <c r="AO18" s="518"/>
      <c r="AP18" s="518"/>
      <c r="AQ18" s="518"/>
      <c r="AR18" s="518"/>
      <c r="AS18" s="518"/>
      <c r="AT18" s="518"/>
      <c r="AU18" s="518">
        <v>0</v>
      </c>
      <c r="AV18" s="518"/>
      <c r="AW18" s="518"/>
      <c r="AX18" s="518"/>
      <c r="AY18" s="518"/>
      <c r="AZ18" s="518"/>
      <c r="BA18" s="518"/>
      <c r="BB18" s="518"/>
      <c r="BC18" s="518">
        <v>0</v>
      </c>
      <c r="BD18" s="518"/>
      <c r="BE18" s="518"/>
      <c r="BF18" s="518"/>
      <c r="BG18" s="518"/>
      <c r="BH18" s="518"/>
      <c r="BI18" s="518"/>
      <c r="BJ18" s="518"/>
    </row>
    <row r="19" spans="3:62">
      <c r="D19" s="613" t="s">
        <v>594</v>
      </c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13"/>
      <c r="R19" s="613"/>
      <c r="S19" s="613"/>
      <c r="T19" s="613"/>
      <c r="U19" s="613"/>
      <c r="V19" s="85"/>
      <c r="W19" s="922">
        <v>2</v>
      </c>
      <c r="X19" s="518"/>
      <c r="Y19" s="518"/>
      <c r="Z19" s="518"/>
      <c r="AA19" s="518"/>
      <c r="AB19" s="518"/>
      <c r="AC19" s="518"/>
      <c r="AD19" s="518"/>
      <c r="AE19" s="518">
        <v>4</v>
      </c>
      <c r="AF19" s="518"/>
      <c r="AG19" s="518"/>
      <c r="AH19" s="518"/>
      <c r="AI19" s="518"/>
      <c r="AJ19" s="518"/>
      <c r="AK19" s="518"/>
      <c r="AL19" s="518"/>
      <c r="AM19" s="518">
        <v>94</v>
      </c>
      <c r="AN19" s="518"/>
      <c r="AO19" s="518"/>
      <c r="AP19" s="518"/>
      <c r="AQ19" s="518"/>
      <c r="AR19" s="518"/>
      <c r="AS19" s="518"/>
      <c r="AT19" s="518"/>
      <c r="AU19" s="518">
        <v>324</v>
      </c>
      <c r="AV19" s="518"/>
      <c r="AW19" s="518"/>
      <c r="AX19" s="518"/>
      <c r="AY19" s="518"/>
      <c r="AZ19" s="518"/>
      <c r="BA19" s="518"/>
      <c r="BB19" s="518"/>
      <c r="BC19" s="518">
        <v>0</v>
      </c>
      <c r="BD19" s="518"/>
      <c r="BE19" s="518"/>
      <c r="BF19" s="518"/>
      <c r="BG19" s="518"/>
      <c r="BH19" s="518"/>
      <c r="BI19" s="518"/>
      <c r="BJ19" s="518"/>
    </row>
    <row r="20" spans="3:62">
      <c r="D20" s="613" t="s">
        <v>593</v>
      </c>
      <c r="E20" s="613"/>
      <c r="F20" s="613"/>
      <c r="G20" s="613"/>
      <c r="H20" s="613"/>
      <c r="I20" s="613"/>
      <c r="J20" s="613"/>
      <c r="K20" s="613"/>
      <c r="L20" s="613"/>
      <c r="M20" s="613"/>
      <c r="N20" s="613"/>
      <c r="O20" s="613"/>
      <c r="P20" s="613"/>
      <c r="Q20" s="613"/>
      <c r="R20" s="613"/>
      <c r="S20" s="613"/>
      <c r="T20" s="613"/>
      <c r="U20" s="613"/>
      <c r="V20" s="85"/>
      <c r="W20" s="922">
        <v>1</v>
      </c>
      <c r="X20" s="518"/>
      <c r="Y20" s="518"/>
      <c r="Z20" s="518"/>
      <c r="AA20" s="518"/>
      <c r="AB20" s="518"/>
      <c r="AC20" s="518"/>
      <c r="AD20" s="518"/>
      <c r="AE20" s="518">
        <v>3</v>
      </c>
      <c r="AF20" s="518"/>
      <c r="AG20" s="518"/>
      <c r="AH20" s="518"/>
      <c r="AI20" s="518"/>
      <c r="AJ20" s="518"/>
      <c r="AK20" s="518"/>
      <c r="AL20" s="518"/>
      <c r="AM20" s="518">
        <v>11</v>
      </c>
      <c r="AN20" s="518"/>
      <c r="AO20" s="518"/>
      <c r="AP20" s="518"/>
      <c r="AQ20" s="518"/>
      <c r="AR20" s="518"/>
      <c r="AS20" s="518"/>
      <c r="AT20" s="518"/>
      <c r="AU20" s="518">
        <v>33</v>
      </c>
      <c r="AV20" s="518"/>
      <c r="AW20" s="518"/>
      <c r="AX20" s="518"/>
      <c r="AY20" s="518"/>
      <c r="AZ20" s="518"/>
      <c r="BA20" s="518"/>
      <c r="BB20" s="518"/>
      <c r="BC20" s="518">
        <v>0</v>
      </c>
      <c r="BD20" s="518"/>
      <c r="BE20" s="518"/>
      <c r="BF20" s="518"/>
      <c r="BG20" s="518"/>
      <c r="BH20" s="518"/>
      <c r="BI20" s="518"/>
      <c r="BJ20" s="518"/>
    </row>
    <row r="21" spans="3:62">
      <c r="D21" s="613" t="s">
        <v>592</v>
      </c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85"/>
      <c r="W21" s="922">
        <v>1</v>
      </c>
      <c r="X21" s="518"/>
      <c r="Y21" s="518"/>
      <c r="Z21" s="518"/>
      <c r="AA21" s="518"/>
      <c r="AB21" s="518"/>
      <c r="AC21" s="518"/>
      <c r="AD21" s="518"/>
      <c r="AE21" s="518">
        <v>5</v>
      </c>
      <c r="AF21" s="518"/>
      <c r="AG21" s="518"/>
      <c r="AH21" s="518"/>
      <c r="AI21" s="518"/>
      <c r="AJ21" s="518"/>
      <c r="AK21" s="518"/>
      <c r="AL21" s="518"/>
      <c r="AM21" s="518">
        <v>54</v>
      </c>
      <c r="AN21" s="518"/>
      <c r="AO21" s="518"/>
      <c r="AP21" s="518"/>
      <c r="AQ21" s="518"/>
      <c r="AR21" s="518"/>
      <c r="AS21" s="518"/>
      <c r="AT21" s="518"/>
      <c r="AU21" s="518">
        <v>88</v>
      </c>
      <c r="AV21" s="518"/>
      <c r="AW21" s="518"/>
      <c r="AX21" s="518"/>
      <c r="AY21" s="518"/>
      <c r="AZ21" s="518"/>
      <c r="BA21" s="518"/>
      <c r="BB21" s="518"/>
      <c r="BC21" s="518">
        <v>0</v>
      </c>
      <c r="BD21" s="518"/>
      <c r="BE21" s="518"/>
      <c r="BF21" s="518"/>
      <c r="BG21" s="518"/>
      <c r="BH21" s="518"/>
      <c r="BI21" s="518"/>
      <c r="BJ21" s="518"/>
    </row>
    <row r="22" spans="3:62">
      <c r="C22" s="613" t="s">
        <v>591</v>
      </c>
      <c r="D22" s="613"/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85"/>
      <c r="W22" s="922">
        <v>0</v>
      </c>
      <c r="X22" s="518"/>
      <c r="Y22" s="518"/>
      <c r="Z22" s="518"/>
      <c r="AA22" s="518"/>
      <c r="AB22" s="518"/>
      <c r="AC22" s="518"/>
      <c r="AD22" s="518"/>
      <c r="AE22" s="518">
        <v>0</v>
      </c>
      <c r="AF22" s="518"/>
      <c r="AG22" s="518"/>
      <c r="AH22" s="518"/>
      <c r="AI22" s="518"/>
      <c r="AJ22" s="518"/>
      <c r="AK22" s="518"/>
      <c r="AL22" s="518"/>
      <c r="AM22" s="518">
        <v>0</v>
      </c>
      <c r="AN22" s="518"/>
      <c r="AO22" s="518"/>
      <c r="AP22" s="518"/>
      <c r="AQ22" s="518"/>
      <c r="AR22" s="518"/>
      <c r="AS22" s="518"/>
      <c r="AT22" s="518"/>
      <c r="AU22" s="518">
        <v>0</v>
      </c>
      <c r="AV22" s="518"/>
      <c r="AW22" s="518"/>
      <c r="AX22" s="518"/>
      <c r="AY22" s="518"/>
      <c r="AZ22" s="518"/>
      <c r="BA22" s="518"/>
      <c r="BB22" s="518"/>
      <c r="BC22" s="518">
        <v>0</v>
      </c>
      <c r="BD22" s="518"/>
      <c r="BE22" s="518"/>
      <c r="BF22" s="518"/>
      <c r="BG22" s="518"/>
      <c r="BH22" s="518"/>
      <c r="BI22" s="518"/>
      <c r="BJ22" s="518"/>
    </row>
    <row r="23" spans="3:62">
      <c r="D23" s="613" t="s">
        <v>590</v>
      </c>
      <c r="E23" s="613"/>
      <c r="F23" s="613"/>
      <c r="G23" s="613"/>
      <c r="H23" s="613"/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85"/>
      <c r="W23" s="922">
        <v>3</v>
      </c>
      <c r="X23" s="518"/>
      <c r="Y23" s="518"/>
      <c r="Z23" s="518"/>
      <c r="AA23" s="518"/>
      <c r="AB23" s="518"/>
      <c r="AC23" s="518"/>
      <c r="AD23" s="518"/>
      <c r="AE23" s="518">
        <v>8</v>
      </c>
      <c r="AF23" s="518"/>
      <c r="AG23" s="518"/>
      <c r="AH23" s="518"/>
      <c r="AI23" s="518"/>
      <c r="AJ23" s="518"/>
      <c r="AK23" s="518"/>
      <c r="AL23" s="518"/>
      <c r="AM23" s="518">
        <v>119</v>
      </c>
      <c r="AN23" s="518"/>
      <c r="AO23" s="518"/>
      <c r="AP23" s="518"/>
      <c r="AQ23" s="518"/>
      <c r="AR23" s="518"/>
      <c r="AS23" s="518"/>
      <c r="AT23" s="518"/>
      <c r="AU23" s="518">
        <v>423</v>
      </c>
      <c r="AV23" s="518"/>
      <c r="AW23" s="518"/>
      <c r="AX23" s="518"/>
      <c r="AY23" s="518"/>
      <c r="AZ23" s="518"/>
      <c r="BA23" s="518"/>
      <c r="BB23" s="518"/>
      <c r="BC23" s="518">
        <v>0</v>
      </c>
      <c r="BD23" s="518"/>
      <c r="BE23" s="518"/>
      <c r="BF23" s="518"/>
      <c r="BG23" s="518"/>
      <c r="BH23" s="518"/>
      <c r="BI23" s="518"/>
      <c r="BJ23" s="518"/>
    </row>
    <row r="24" spans="3:62">
      <c r="D24" s="613" t="s">
        <v>589</v>
      </c>
      <c r="E24" s="613"/>
      <c r="F24" s="613"/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85"/>
      <c r="W24" s="922">
        <v>5</v>
      </c>
      <c r="X24" s="923"/>
      <c r="Y24" s="923"/>
      <c r="Z24" s="923"/>
      <c r="AA24" s="923"/>
      <c r="AB24" s="923"/>
      <c r="AC24" s="923"/>
      <c r="AD24" s="923"/>
      <c r="AE24" s="518">
        <v>8</v>
      </c>
      <c r="AF24" s="518"/>
      <c r="AG24" s="518"/>
      <c r="AH24" s="518"/>
      <c r="AI24" s="518"/>
      <c r="AJ24" s="518"/>
      <c r="AK24" s="518"/>
      <c r="AL24" s="518"/>
      <c r="AM24" s="518">
        <v>66</v>
      </c>
      <c r="AN24" s="518"/>
      <c r="AO24" s="518"/>
      <c r="AP24" s="518"/>
      <c r="AQ24" s="518"/>
      <c r="AR24" s="518"/>
      <c r="AS24" s="518"/>
      <c r="AT24" s="518"/>
      <c r="AU24" s="518">
        <v>132</v>
      </c>
      <c r="AV24" s="518"/>
      <c r="AW24" s="518"/>
      <c r="AX24" s="518"/>
      <c r="AY24" s="518"/>
      <c r="AZ24" s="518"/>
      <c r="BA24" s="518"/>
      <c r="BB24" s="518"/>
      <c r="BC24" s="518">
        <v>0</v>
      </c>
      <c r="BD24" s="518"/>
      <c r="BE24" s="518"/>
      <c r="BF24" s="518"/>
      <c r="BG24" s="518"/>
      <c r="BH24" s="518"/>
      <c r="BI24" s="518"/>
      <c r="BJ24" s="518"/>
    </row>
    <row r="25" spans="3:62">
      <c r="C25" s="613" t="s">
        <v>588</v>
      </c>
      <c r="D25" s="613"/>
      <c r="E25" s="613"/>
      <c r="F25" s="613"/>
      <c r="G25" s="613"/>
      <c r="H25" s="613"/>
      <c r="I25" s="613"/>
      <c r="J25" s="613"/>
      <c r="K25" s="613"/>
      <c r="L25" s="613"/>
      <c r="M25" s="613"/>
      <c r="N25" s="613"/>
      <c r="O25" s="613"/>
      <c r="P25" s="613"/>
      <c r="Q25" s="613"/>
      <c r="R25" s="613"/>
      <c r="S25" s="613"/>
      <c r="T25" s="613"/>
      <c r="U25" s="613"/>
      <c r="V25" s="85"/>
      <c r="W25" s="922">
        <v>0</v>
      </c>
      <c r="X25" s="518"/>
      <c r="Y25" s="518"/>
      <c r="Z25" s="518"/>
      <c r="AA25" s="518"/>
      <c r="AB25" s="518"/>
      <c r="AC25" s="518"/>
      <c r="AD25" s="518"/>
      <c r="AE25" s="518">
        <v>0</v>
      </c>
      <c r="AF25" s="518"/>
      <c r="AG25" s="518"/>
      <c r="AH25" s="518"/>
      <c r="AI25" s="518"/>
      <c r="AJ25" s="518"/>
      <c r="AK25" s="518"/>
      <c r="AL25" s="518"/>
      <c r="AM25" s="518">
        <v>0</v>
      </c>
      <c r="AN25" s="518"/>
      <c r="AO25" s="518"/>
      <c r="AP25" s="518"/>
      <c r="AQ25" s="518"/>
      <c r="AR25" s="518"/>
      <c r="AS25" s="518"/>
      <c r="AT25" s="518"/>
      <c r="AU25" s="518">
        <v>0</v>
      </c>
      <c r="AV25" s="518"/>
      <c r="AW25" s="518"/>
      <c r="AX25" s="518"/>
      <c r="AY25" s="518"/>
      <c r="AZ25" s="518"/>
      <c r="BA25" s="518"/>
      <c r="BB25" s="518"/>
      <c r="BC25" s="518">
        <v>0</v>
      </c>
      <c r="BD25" s="518"/>
      <c r="BE25" s="518"/>
      <c r="BF25" s="518"/>
      <c r="BG25" s="518"/>
      <c r="BH25" s="518"/>
      <c r="BI25" s="518"/>
      <c r="BJ25" s="518"/>
    </row>
    <row r="26" spans="3:62">
      <c r="D26" s="613" t="s">
        <v>587</v>
      </c>
      <c r="E26" s="613"/>
      <c r="F26" s="613"/>
      <c r="G26" s="613"/>
      <c r="H26" s="613"/>
      <c r="I26" s="613"/>
      <c r="J26" s="613"/>
      <c r="K26" s="613"/>
      <c r="L26" s="613"/>
      <c r="M26" s="613"/>
      <c r="N26" s="613"/>
      <c r="O26" s="613"/>
      <c r="P26" s="613"/>
      <c r="Q26" s="613"/>
      <c r="R26" s="613"/>
      <c r="S26" s="613"/>
      <c r="T26" s="613"/>
      <c r="U26" s="613"/>
      <c r="V26" s="85"/>
      <c r="W26" s="922">
        <v>2</v>
      </c>
      <c r="X26" s="518"/>
      <c r="Y26" s="518"/>
      <c r="Z26" s="518"/>
      <c r="AA26" s="518"/>
      <c r="AB26" s="518"/>
      <c r="AC26" s="518"/>
      <c r="AD26" s="518"/>
      <c r="AE26" s="518">
        <v>4</v>
      </c>
      <c r="AF26" s="518"/>
      <c r="AG26" s="518"/>
      <c r="AH26" s="518"/>
      <c r="AI26" s="518"/>
      <c r="AJ26" s="518"/>
      <c r="AK26" s="518"/>
      <c r="AL26" s="518"/>
      <c r="AM26" s="518">
        <v>53</v>
      </c>
      <c r="AN26" s="518"/>
      <c r="AO26" s="518"/>
      <c r="AP26" s="518"/>
      <c r="AQ26" s="518"/>
      <c r="AR26" s="518"/>
      <c r="AS26" s="518"/>
      <c r="AT26" s="518"/>
      <c r="AU26" s="518">
        <v>260</v>
      </c>
      <c r="AV26" s="518"/>
      <c r="AW26" s="518"/>
      <c r="AX26" s="518"/>
      <c r="AY26" s="518"/>
      <c r="AZ26" s="518"/>
      <c r="BA26" s="518"/>
      <c r="BB26" s="518"/>
      <c r="BC26" s="518">
        <v>0</v>
      </c>
      <c r="BD26" s="518"/>
      <c r="BE26" s="518"/>
      <c r="BF26" s="518"/>
      <c r="BG26" s="518"/>
      <c r="BH26" s="518"/>
      <c r="BI26" s="518"/>
      <c r="BJ26" s="518"/>
    </row>
    <row r="27" spans="3:62">
      <c r="D27" s="613" t="s">
        <v>586</v>
      </c>
      <c r="E27" s="613"/>
      <c r="F27" s="613"/>
      <c r="G27" s="613"/>
      <c r="H27" s="613"/>
      <c r="I27" s="613"/>
      <c r="J27" s="613"/>
      <c r="K27" s="613"/>
      <c r="L27" s="613"/>
      <c r="M27" s="613"/>
      <c r="N27" s="613"/>
      <c r="O27" s="613"/>
      <c r="P27" s="613"/>
      <c r="Q27" s="613"/>
      <c r="R27" s="613"/>
      <c r="S27" s="613"/>
      <c r="T27" s="613"/>
      <c r="U27" s="613"/>
      <c r="V27" s="85"/>
      <c r="W27" s="922">
        <v>3</v>
      </c>
      <c r="X27" s="518"/>
      <c r="Y27" s="518"/>
      <c r="Z27" s="518"/>
      <c r="AA27" s="518"/>
      <c r="AB27" s="518"/>
      <c r="AC27" s="518"/>
      <c r="AD27" s="518"/>
      <c r="AE27" s="518">
        <v>7</v>
      </c>
      <c r="AF27" s="518"/>
      <c r="AG27" s="518"/>
      <c r="AH27" s="518"/>
      <c r="AI27" s="518"/>
      <c r="AJ27" s="518"/>
      <c r="AK27" s="518"/>
      <c r="AL27" s="518"/>
      <c r="AM27" s="518">
        <v>44</v>
      </c>
      <c r="AN27" s="518"/>
      <c r="AO27" s="518"/>
      <c r="AP27" s="518"/>
      <c r="AQ27" s="518"/>
      <c r="AR27" s="518"/>
      <c r="AS27" s="518"/>
      <c r="AT27" s="518"/>
      <c r="AU27" s="518">
        <v>88</v>
      </c>
      <c r="AV27" s="518"/>
      <c r="AW27" s="518"/>
      <c r="AX27" s="518"/>
      <c r="AY27" s="518"/>
      <c r="AZ27" s="518"/>
      <c r="BA27" s="518"/>
      <c r="BB27" s="518"/>
      <c r="BC27" s="518">
        <v>0</v>
      </c>
      <c r="BD27" s="518"/>
      <c r="BE27" s="518"/>
      <c r="BF27" s="518"/>
      <c r="BG27" s="518"/>
      <c r="BH27" s="518"/>
      <c r="BI27" s="518"/>
      <c r="BJ27" s="518"/>
    </row>
    <row r="28" spans="3:62">
      <c r="D28" s="613" t="s">
        <v>585</v>
      </c>
      <c r="E28" s="613"/>
      <c r="F28" s="613"/>
      <c r="G28" s="613"/>
      <c r="H28" s="613"/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  <c r="U28" s="613"/>
      <c r="V28" s="85"/>
      <c r="W28" s="922">
        <v>1</v>
      </c>
      <c r="X28" s="518"/>
      <c r="Y28" s="518"/>
      <c r="Z28" s="518"/>
      <c r="AA28" s="518"/>
      <c r="AB28" s="518"/>
      <c r="AC28" s="518"/>
      <c r="AD28" s="518"/>
      <c r="AE28" s="518">
        <v>8</v>
      </c>
      <c r="AF28" s="518"/>
      <c r="AG28" s="518"/>
      <c r="AH28" s="518"/>
      <c r="AI28" s="518"/>
      <c r="AJ28" s="518"/>
      <c r="AK28" s="518"/>
      <c r="AL28" s="518"/>
      <c r="AM28" s="518">
        <v>53</v>
      </c>
      <c r="AN28" s="518"/>
      <c r="AO28" s="518"/>
      <c r="AP28" s="518"/>
      <c r="AQ28" s="518"/>
      <c r="AR28" s="518"/>
      <c r="AS28" s="518"/>
      <c r="AT28" s="518"/>
      <c r="AU28" s="518">
        <v>128</v>
      </c>
      <c r="AV28" s="518"/>
      <c r="AW28" s="518"/>
      <c r="AX28" s="518"/>
      <c r="AY28" s="518"/>
      <c r="AZ28" s="518"/>
      <c r="BA28" s="518"/>
      <c r="BB28" s="518"/>
      <c r="BC28" s="518">
        <v>0</v>
      </c>
      <c r="BD28" s="518"/>
      <c r="BE28" s="518"/>
      <c r="BF28" s="518"/>
      <c r="BG28" s="518"/>
      <c r="BH28" s="518"/>
      <c r="BI28" s="518"/>
      <c r="BJ28" s="518"/>
    </row>
    <row r="29" spans="3:62">
      <c r="C29" s="613" t="s">
        <v>35</v>
      </c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85"/>
      <c r="W29" s="922">
        <v>1</v>
      </c>
      <c r="X29" s="518"/>
      <c r="Y29" s="518"/>
      <c r="Z29" s="518"/>
      <c r="AA29" s="518"/>
      <c r="AB29" s="518"/>
      <c r="AC29" s="518"/>
      <c r="AD29" s="518"/>
      <c r="AE29" s="518">
        <v>0</v>
      </c>
      <c r="AF29" s="518"/>
      <c r="AG29" s="518"/>
      <c r="AH29" s="518"/>
      <c r="AI29" s="518"/>
      <c r="AJ29" s="518"/>
      <c r="AK29" s="518"/>
      <c r="AL29" s="518"/>
      <c r="AM29" s="518">
        <v>3</v>
      </c>
      <c r="AN29" s="518"/>
      <c r="AO29" s="518"/>
      <c r="AP29" s="518"/>
      <c r="AQ29" s="518"/>
      <c r="AR29" s="518"/>
      <c r="AS29" s="518"/>
      <c r="AT29" s="518"/>
      <c r="AU29" s="518">
        <v>15</v>
      </c>
      <c r="AV29" s="518"/>
      <c r="AW29" s="518"/>
      <c r="AX29" s="518"/>
      <c r="AY29" s="518"/>
      <c r="AZ29" s="518"/>
      <c r="BA29" s="518"/>
      <c r="BB29" s="518"/>
      <c r="BC29" s="518">
        <v>0</v>
      </c>
      <c r="BD29" s="518"/>
      <c r="BE29" s="518"/>
      <c r="BF29" s="518"/>
      <c r="BG29" s="518"/>
      <c r="BH29" s="518"/>
      <c r="BI29" s="518"/>
      <c r="BJ29" s="518"/>
    </row>
    <row r="30" spans="3:62">
      <c r="C30" s="613" t="s">
        <v>584</v>
      </c>
      <c r="D30" s="613"/>
      <c r="E30" s="613"/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85"/>
      <c r="W30" s="922">
        <v>2</v>
      </c>
      <c r="X30" s="518"/>
      <c r="Y30" s="518"/>
      <c r="Z30" s="518"/>
      <c r="AA30" s="518"/>
      <c r="AB30" s="518"/>
      <c r="AC30" s="518"/>
      <c r="AD30" s="518"/>
      <c r="AE30" s="518">
        <v>6</v>
      </c>
      <c r="AF30" s="518"/>
      <c r="AG30" s="518"/>
      <c r="AH30" s="518"/>
      <c r="AI30" s="518"/>
      <c r="AJ30" s="518"/>
      <c r="AK30" s="518"/>
      <c r="AL30" s="518"/>
      <c r="AM30" s="518">
        <v>57</v>
      </c>
      <c r="AN30" s="518"/>
      <c r="AO30" s="518"/>
      <c r="AP30" s="518"/>
      <c r="AQ30" s="518"/>
      <c r="AR30" s="518"/>
      <c r="AS30" s="518"/>
      <c r="AT30" s="518"/>
      <c r="AU30" s="518">
        <v>104</v>
      </c>
      <c r="AV30" s="518"/>
      <c r="AW30" s="518"/>
      <c r="AX30" s="518"/>
      <c r="AY30" s="518"/>
      <c r="AZ30" s="518"/>
      <c r="BA30" s="518"/>
      <c r="BB30" s="518"/>
      <c r="BC30" s="518">
        <v>0</v>
      </c>
      <c r="BD30" s="518"/>
      <c r="BE30" s="518"/>
      <c r="BF30" s="518"/>
      <c r="BG30" s="518"/>
      <c r="BH30" s="518"/>
      <c r="BI30" s="518"/>
      <c r="BJ30" s="518"/>
    </row>
    <row r="31" spans="3:62">
      <c r="C31" s="613" t="s">
        <v>583</v>
      </c>
      <c r="D31" s="613"/>
      <c r="E31" s="613"/>
      <c r="F31" s="613"/>
      <c r="G31" s="613"/>
      <c r="H31" s="613"/>
      <c r="I31" s="613"/>
      <c r="J31" s="613"/>
      <c r="K31" s="613"/>
      <c r="L31" s="613"/>
      <c r="M31" s="613"/>
      <c r="N31" s="613"/>
      <c r="O31" s="613"/>
      <c r="P31" s="613"/>
      <c r="Q31" s="613"/>
      <c r="R31" s="613"/>
      <c r="S31" s="613"/>
      <c r="T31" s="613"/>
      <c r="U31" s="613"/>
      <c r="V31" s="85"/>
      <c r="W31" s="922">
        <v>3</v>
      </c>
      <c r="X31" s="518"/>
      <c r="Y31" s="518"/>
      <c r="Z31" s="518"/>
      <c r="AA31" s="518"/>
      <c r="AB31" s="518"/>
      <c r="AC31" s="518"/>
      <c r="AD31" s="518"/>
      <c r="AE31" s="518">
        <v>4</v>
      </c>
      <c r="AF31" s="518"/>
      <c r="AG31" s="518"/>
      <c r="AH31" s="518"/>
      <c r="AI31" s="518"/>
      <c r="AJ31" s="518"/>
      <c r="AK31" s="518"/>
      <c r="AL31" s="518"/>
      <c r="AM31" s="518">
        <v>187</v>
      </c>
      <c r="AN31" s="518"/>
      <c r="AO31" s="518"/>
      <c r="AP31" s="518"/>
      <c r="AQ31" s="518"/>
      <c r="AR31" s="518"/>
      <c r="AS31" s="518"/>
      <c r="AT31" s="518"/>
      <c r="AU31" s="518">
        <v>1280</v>
      </c>
      <c r="AV31" s="518"/>
      <c r="AW31" s="518"/>
      <c r="AX31" s="518"/>
      <c r="AY31" s="518"/>
      <c r="AZ31" s="518"/>
      <c r="BA31" s="518"/>
      <c r="BB31" s="518"/>
      <c r="BC31" s="518">
        <v>0</v>
      </c>
      <c r="BD31" s="518"/>
      <c r="BE31" s="518"/>
      <c r="BF31" s="518"/>
      <c r="BG31" s="518"/>
      <c r="BH31" s="518"/>
      <c r="BI31" s="518"/>
      <c r="BJ31" s="518"/>
    </row>
    <row r="32" spans="3:62">
      <c r="D32" s="613" t="s">
        <v>582</v>
      </c>
      <c r="E32" s="613"/>
      <c r="F32" s="613"/>
      <c r="G32" s="613"/>
      <c r="H32" s="613"/>
      <c r="I32" s="613"/>
      <c r="J32" s="613"/>
      <c r="K32" s="613"/>
      <c r="L32" s="613"/>
      <c r="M32" s="613"/>
      <c r="N32" s="613"/>
      <c r="O32" s="613"/>
      <c r="P32" s="613"/>
      <c r="Q32" s="613"/>
      <c r="R32" s="613"/>
      <c r="S32" s="613"/>
      <c r="T32" s="613"/>
      <c r="U32" s="613"/>
      <c r="V32" s="85"/>
      <c r="W32" s="922">
        <v>0</v>
      </c>
      <c r="X32" s="518"/>
      <c r="Y32" s="518"/>
      <c r="Z32" s="518"/>
      <c r="AA32" s="518"/>
      <c r="AB32" s="518"/>
      <c r="AC32" s="518"/>
      <c r="AD32" s="518"/>
      <c r="AE32" s="518">
        <v>0</v>
      </c>
      <c r="AF32" s="518"/>
      <c r="AG32" s="518"/>
      <c r="AH32" s="518"/>
      <c r="AI32" s="518"/>
      <c r="AJ32" s="518"/>
      <c r="AK32" s="518"/>
      <c r="AL32" s="518"/>
      <c r="AM32" s="518">
        <v>10</v>
      </c>
      <c r="AN32" s="518"/>
      <c r="AO32" s="518"/>
      <c r="AP32" s="518"/>
      <c r="AQ32" s="518"/>
      <c r="AR32" s="518"/>
      <c r="AS32" s="518"/>
      <c r="AT32" s="518"/>
      <c r="AU32" s="518">
        <v>232</v>
      </c>
      <c r="AV32" s="518"/>
      <c r="AW32" s="518"/>
      <c r="AX32" s="518"/>
      <c r="AY32" s="518"/>
      <c r="AZ32" s="518"/>
      <c r="BA32" s="518"/>
      <c r="BB32" s="518"/>
      <c r="BC32" s="518">
        <v>1</v>
      </c>
      <c r="BD32" s="518"/>
      <c r="BE32" s="518"/>
      <c r="BF32" s="518"/>
      <c r="BG32" s="518"/>
      <c r="BH32" s="518"/>
      <c r="BI32" s="518"/>
      <c r="BJ32" s="518"/>
    </row>
    <row r="33" spans="2:62">
      <c r="D33" s="613" t="s">
        <v>581</v>
      </c>
      <c r="E33" s="613"/>
      <c r="F33" s="613"/>
      <c r="G33" s="613"/>
      <c r="H33" s="613"/>
      <c r="I33" s="613"/>
      <c r="J33" s="613"/>
      <c r="K33" s="613"/>
      <c r="L33" s="613"/>
      <c r="M33" s="613"/>
      <c r="N33" s="613"/>
      <c r="O33" s="613"/>
      <c r="P33" s="613"/>
      <c r="Q33" s="613"/>
      <c r="R33" s="613"/>
      <c r="S33" s="613"/>
      <c r="T33" s="613"/>
      <c r="U33" s="613"/>
      <c r="V33" s="85"/>
      <c r="W33" s="922">
        <v>0</v>
      </c>
      <c r="X33" s="518"/>
      <c r="Y33" s="518"/>
      <c r="Z33" s="518"/>
      <c r="AA33" s="518"/>
      <c r="AB33" s="518"/>
      <c r="AC33" s="518"/>
      <c r="AD33" s="518"/>
      <c r="AE33" s="518">
        <v>0</v>
      </c>
      <c r="AF33" s="518"/>
      <c r="AG33" s="518"/>
      <c r="AH33" s="518"/>
      <c r="AI33" s="518"/>
      <c r="AJ33" s="518"/>
      <c r="AK33" s="518"/>
      <c r="AL33" s="518"/>
      <c r="AM33" s="518">
        <v>0</v>
      </c>
      <c r="AN33" s="518"/>
      <c r="AO33" s="518"/>
      <c r="AP33" s="518"/>
      <c r="AQ33" s="518"/>
      <c r="AR33" s="518"/>
      <c r="AS33" s="518"/>
      <c r="AT33" s="518"/>
      <c r="AU33" s="518">
        <v>22</v>
      </c>
      <c r="AV33" s="518"/>
      <c r="AW33" s="518"/>
      <c r="AX33" s="518"/>
      <c r="AY33" s="518"/>
      <c r="AZ33" s="518"/>
      <c r="BA33" s="518"/>
      <c r="BB33" s="518"/>
      <c r="BC33" s="518">
        <v>0</v>
      </c>
      <c r="BD33" s="518"/>
      <c r="BE33" s="518"/>
      <c r="BF33" s="518"/>
      <c r="BG33" s="518"/>
      <c r="BH33" s="518"/>
      <c r="BI33" s="518"/>
      <c r="BJ33" s="518"/>
    </row>
    <row r="34" spans="2:62">
      <c r="D34" s="613" t="s">
        <v>580</v>
      </c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613"/>
      <c r="U34" s="613"/>
      <c r="V34" s="85"/>
      <c r="W34" s="922">
        <v>0</v>
      </c>
      <c r="X34" s="518"/>
      <c r="Y34" s="518"/>
      <c r="Z34" s="518"/>
      <c r="AA34" s="518"/>
      <c r="AB34" s="518"/>
      <c r="AC34" s="518"/>
      <c r="AD34" s="518"/>
      <c r="AE34" s="518">
        <v>6</v>
      </c>
      <c r="AF34" s="518"/>
      <c r="AG34" s="518"/>
      <c r="AH34" s="518"/>
      <c r="AI34" s="518"/>
      <c r="AJ34" s="518"/>
      <c r="AK34" s="518"/>
      <c r="AL34" s="518"/>
      <c r="AM34" s="518">
        <v>0</v>
      </c>
      <c r="AN34" s="518"/>
      <c r="AO34" s="518"/>
      <c r="AP34" s="518"/>
      <c r="AQ34" s="518"/>
      <c r="AR34" s="518"/>
      <c r="AS34" s="518"/>
      <c r="AT34" s="518"/>
      <c r="AU34" s="518">
        <v>17</v>
      </c>
      <c r="AV34" s="518"/>
      <c r="AW34" s="518"/>
      <c r="AX34" s="518"/>
      <c r="AY34" s="518"/>
      <c r="AZ34" s="518"/>
      <c r="BA34" s="518"/>
      <c r="BB34" s="518"/>
      <c r="BC34" s="518">
        <v>0</v>
      </c>
      <c r="BD34" s="518"/>
      <c r="BE34" s="518"/>
      <c r="BF34" s="518"/>
      <c r="BG34" s="518"/>
      <c r="BH34" s="518"/>
      <c r="BI34" s="518"/>
      <c r="BJ34" s="518"/>
    </row>
    <row r="35" spans="2:62">
      <c r="C35" s="613" t="s">
        <v>384</v>
      </c>
      <c r="D35" s="613"/>
      <c r="E35" s="613"/>
      <c r="F35" s="613"/>
      <c r="G35" s="613"/>
      <c r="H35" s="613"/>
      <c r="I35" s="613"/>
      <c r="J35" s="613"/>
      <c r="K35" s="613"/>
      <c r="L35" s="613"/>
      <c r="M35" s="613"/>
      <c r="N35" s="613"/>
      <c r="O35" s="613"/>
      <c r="P35" s="613"/>
      <c r="Q35" s="613"/>
      <c r="R35" s="613"/>
      <c r="S35" s="613"/>
      <c r="T35" s="613"/>
      <c r="U35" s="613"/>
      <c r="V35" s="85"/>
      <c r="W35" s="922">
        <v>1</v>
      </c>
      <c r="X35" s="518"/>
      <c r="Y35" s="518"/>
      <c r="Z35" s="518"/>
      <c r="AA35" s="518"/>
      <c r="AB35" s="518"/>
      <c r="AC35" s="518"/>
      <c r="AD35" s="518"/>
      <c r="AE35" s="518">
        <v>0</v>
      </c>
      <c r="AF35" s="518"/>
      <c r="AG35" s="518"/>
      <c r="AH35" s="518"/>
      <c r="AI35" s="518"/>
      <c r="AJ35" s="518"/>
      <c r="AK35" s="518"/>
      <c r="AL35" s="518"/>
      <c r="AM35" s="518">
        <v>3</v>
      </c>
      <c r="AN35" s="518"/>
      <c r="AO35" s="518"/>
      <c r="AP35" s="518"/>
      <c r="AQ35" s="518"/>
      <c r="AR35" s="518"/>
      <c r="AS35" s="518"/>
      <c r="AT35" s="518"/>
      <c r="AU35" s="518">
        <v>9</v>
      </c>
      <c r="AV35" s="518"/>
      <c r="AW35" s="518"/>
      <c r="AX35" s="518"/>
      <c r="AY35" s="518"/>
      <c r="AZ35" s="518"/>
      <c r="BA35" s="518"/>
      <c r="BB35" s="518"/>
      <c r="BC35" s="518">
        <v>0</v>
      </c>
      <c r="BD35" s="518"/>
      <c r="BE35" s="518"/>
      <c r="BF35" s="518"/>
      <c r="BG35" s="518"/>
      <c r="BH35" s="518"/>
      <c r="BI35" s="518"/>
      <c r="BJ35" s="518"/>
    </row>
    <row r="36" spans="2:62">
      <c r="C36" s="613" t="s">
        <v>579</v>
      </c>
      <c r="D36" s="613"/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13"/>
      <c r="U36" s="613"/>
      <c r="V36" s="85"/>
      <c r="W36" s="922">
        <v>1</v>
      </c>
      <c r="X36" s="518"/>
      <c r="Y36" s="518"/>
      <c r="Z36" s="518"/>
      <c r="AA36" s="518"/>
      <c r="AB36" s="518"/>
      <c r="AC36" s="518"/>
      <c r="AD36" s="518"/>
      <c r="AE36" s="518">
        <v>0</v>
      </c>
      <c r="AF36" s="518"/>
      <c r="AG36" s="518"/>
      <c r="AH36" s="518"/>
      <c r="AI36" s="518"/>
      <c r="AJ36" s="518"/>
      <c r="AK36" s="518"/>
      <c r="AL36" s="518"/>
      <c r="AM36" s="518">
        <v>5</v>
      </c>
      <c r="AN36" s="518"/>
      <c r="AO36" s="518"/>
      <c r="AP36" s="518"/>
      <c r="AQ36" s="518"/>
      <c r="AR36" s="518"/>
      <c r="AS36" s="518"/>
      <c r="AT36" s="518"/>
      <c r="AU36" s="518">
        <v>0</v>
      </c>
      <c r="AV36" s="518"/>
      <c r="AW36" s="518"/>
      <c r="AX36" s="518"/>
      <c r="AY36" s="518"/>
      <c r="AZ36" s="518"/>
      <c r="BA36" s="518"/>
      <c r="BB36" s="518"/>
      <c r="BC36" s="518">
        <v>0</v>
      </c>
      <c r="BD36" s="518"/>
      <c r="BE36" s="518"/>
      <c r="BF36" s="518"/>
      <c r="BG36" s="518"/>
      <c r="BH36" s="518"/>
      <c r="BI36" s="518"/>
      <c r="BJ36" s="518"/>
    </row>
    <row r="37" spans="2:62">
      <c r="C37" s="613" t="s">
        <v>578</v>
      </c>
      <c r="D37" s="613"/>
      <c r="E37" s="613"/>
      <c r="F37" s="613"/>
      <c r="G37" s="613"/>
      <c r="H37" s="613"/>
      <c r="I37" s="613"/>
      <c r="J37" s="613"/>
      <c r="K37" s="613"/>
      <c r="L37" s="613"/>
      <c r="M37" s="613"/>
      <c r="N37" s="613"/>
      <c r="O37" s="613"/>
      <c r="P37" s="613"/>
      <c r="Q37" s="613"/>
      <c r="R37" s="613"/>
      <c r="S37" s="613"/>
      <c r="T37" s="613"/>
      <c r="U37" s="613"/>
      <c r="V37" s="85"/>
      <c r="W37" s="922">
        <v>0</v>
      </c>
      <c r="X37" s="518"/>
      <c r="Y37" s="518"/>
      <c r="Z37" s="518"/>
      <c r="AA37" s="518"/>
      <c r="AB37" s="518"/>
      <c r="AC37" s="518"/>
      <c r="AD37" s="518"/>
      <c r="AE37" s="518">
        <v>0</v>
      </c>
      <c r="AF37" s="518"/>
      <c r="AG37" s="518"/>
      <c r="AH37" s="518"/>
      <c r="AI37" s="518"/>
      <c r="AJ37" s="518"/>
      <c r="AK37" s="518"/>
      <c r="AL37" s="518"/>
      <c r="AM37" s="518">
        <v>0</v>
      </c>
      <c r="AN37" s="518"/>
      <c r="AO37" s="518"/>
      <c r="AP37" s="518"/>
      <c r="AQ37" s="518"/>
      <c r="AR37" s="518"/>
      <c r="AS37" s="518"/>
      <c r="AT37" s="518"/>
      <c r="AU37" s="518">
        <v>0</v>
      </c>
      <c r="AV37" s="518"/>
      <c r="AW37" s="518"/>
      <c r="AX37" s="518"/>
      <c r="AY37" s="518"/>
      <c r="AZ37" s="518"/>
      <c r="BA37" s="518"/>
      <c r="BB37" s="518"/>
      <c r="BC37" s="518">
        <v>0</v>
      </c>
      <c r="BD37" s="518"/>
      <c r="BE37" s="518"/>
      <c r="BF37" s="518"/>
      <c r="BG37" s="518"/>
      <c r="BH37" s="518"/>
      <c r="BI37" s="518"/>
      <c r="BJ37" s="518"/>
    </row>
    <row r="38" spans="2:62">
      <c r="C38" s="613" t="s">
        <v>449</v>
      </c>
      <c r="D38" s="613"/>
      <c r="E38" s="613"/>
      <c r="F38" s="613"/>
      <c r="G38" s="613"/>
      <c r="H38" s="613"/>
      <c r="I38" s="613"/>
      <c r="J38" s="613"/>
      <c r="K38" s="613"/>
      <c r="L38" s="613"/>
      <c r="M38" s="613"/>
      <c r="N38" s="613"/>
      <c r="O38" s="613"/>
      <c r="P38" s="613"/>
      <c r="Q38" s="613"/>
      <c r="R38" s="613"/>
      <c r="S38" s="613"/>
      <c r="T38" s="613"/>
      <c r="U38" s="613"/>
      <c r="V38" s="85"/>
      <c r="W38" s="922">
        <v>2</v>
      </c>
      <c r="X38" s="518"/>
      <c r="Y38" s="518"/>
      <c r="Z38" s="518"/>
      <c r="AA38" s="518"/>
      <c r="AB38" s="518"/>
      <c r="AC38" s="518"/>
      <c r="AD38" s="518"/>
      <c r="AE38" s="518">
        <v>0</v>
      </c>
      <c r="AF38" s="518"/>
      <c r="AG38" s="518"/>
      <c r="AH38" s="518"/>
      <c r="AI38" s="518"/>
      <c r="AJ38" s="518"/>
      <c r="AK38" s="518"/>
      <c r="AL38" s="518"/>
      <c r="AM38" s="518">
        <v>8</v>
      </c>
      <c r="AN38" s="518"/>
      <c r="AO38" s="518"/>
      <c r="AP38" s="518"/>
      <c r="AQ38" s="518"/>
      <c r="AR38" s="518"/>
      <c r="AS38" s="518"/>
      <c r="AT38" s="518"/>
      <c r="AU38" s="518">
        <v>7</v>
      </c>
      <c r="AV38" s="518"/>
      <c r="AW38" s="518"/>
      <c r="AX38" s="518"/>
      <c r="AY38" s="518"/>
      <c r="AZ38" s="518"/>
      <c r="BA38" s="518"/>
      <c r="BB38" s="518"/>
      <c r="BC38" s="518">
        <v>0</v>
      </c>
      <c r="BD38" s="518"/>
      <c r="BE38" s="518"/>
      <c r="BF38" s="518"/>
      <c r="BG38" s="518"/>
      <c r="BH38" s="518"/>
      <c r="BI38" s="518"/>
      <c r="BJ38" s="518"/>
    </row>
    <row r="39" spans="2:6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19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2:62">
      <c r="C40" s="550" t="s">
        <v>19</v>
      </c>
      <c r="D40" s="550"/>
      <c r="E40" s="164" t="s">
        <v>618</v>
      </c>
      <c r="F40" s="678">
        <v>-1</v>
      </c>
      <c r="G40" s="678"/>
      <c r="H40" s="4" t="s">
        <v>620</v>
      </c>
    </row>
    <row r="41" spans="2:62">
      <c r="F41" s="647">
        <v>-2</v>
      </c>
      <c r="G41" s="647"/>
      <c r="H41" s="4" t="s">
        <v>619</v>
      </c>
    </row>
    <row r="42" spans="2:62">
      <c r="B42" s="651" t="s">
        <v>1</v>
      </c>
      <c r="C42" s="651"/>
      <c r="D42" s="651"/>
      <c r="E42" s="164" t="s">
        <v>618</v>
      </c>
      <c r="F42" s="4" t="s">
        <v>576</v>
      </c>
    </row>
    <row r="44" spans="2:62" ht="18" customHeight="1">
      <c r="B44" s="526" t="s">
        <v>674</v>
      </c>
      <c r="C44" s="526"/>
      <c r="D44" s="526"/>
      <c r="E44" s="526"/>
      <c r="F44" s="526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  <c r="S44" s="526"/>
      <c r="T44" s="526"/>
      <c r="U44" s="526"/>
      <c r="V44" s="526"/>
      <c r="W44" s="526"/>
      <c r="X44" s="526"/>
      <c r="Y44" s="526"/>
      <c r="Z44" s="526"/>
      <c r="AA44" s="526"/>
      <c r="AB44" s="526"/>
      <c r="AC44" s="526"/>
      <c r="AD44" s="526"/>
      <c r="AE44" s="526"/>
      <c r="AF44" s="526"/>
      <c r="AG44" s="526"/>
      <c r="AH44" s="526"/>
      <c r="AI44" s="526"/>
      <c r="AJ44" s="526"/>
      <c r="AK44" s="526"/>
      <c r="AL44" s="526"/>
      <c r="AM44" s="526"/>
      <c r="AN44" s="526"/>
      <c r="AO44" s="526"/>
      <c r="AP44" s="526"/>
      <c r="AQ44" s="526"/>
      <c r="AR44" s="526"/>
      <c r="AS44" s="526"/>
      <c r="AT44" s="526"/>
      <c r="AU44" s="526"/>
      <c r="AV44" s="526"/>
      <c r="AW44" s="526"/>
      <c r="AX44" s="526"/>
      <c r="AY44" s="526"/>
      <c r="AZ44" s="526"/>
      <c r="BA44" s="526"/>
      <c r="BB44" s="526"/>
      <c r="BC44" s="526"/>
      <c r="BD44" s="526"/>
      <c r="BE44" s="526"/>
      <c r="BF44" s="526"/>
      <c r="BG44" s="526"/>
      <c r="BH44" s="526"/>
      <c r="BI44" s="526"/>
      <c r="BJ44" s="526"/>
    </row>
  </sheetData>
  <mergeCells count="176">
    <mergeCell ref="AM8:BB8"/>
    <mergeCell ref="BC8:BJ9"/>
    <mergeCell ref="AM9:AT9"/>
    <mergeCell ref="AU9:BB9"/>
    <mergeCell ref="A1:N2"/>
    <mergeCell ref="C13:U13"/>
    <mergeCell ref="W13:AD13"/>
    <mergeCell ref="AE13:AL13"/>
    <mergeCell ref="AM13:AT13"/>
    <mergeCell ref="AU13:BB13"/>
    <mergeCell ref="B6:BJ6"/>
    <mergeCell ref="B8:V9"/>
    <mergeCell ref="W8:AD9"/>
    <mergeCell ref="AE8:AL9"/>
    <mergeCell ref="BC13:BJ13"/>
    <mergeCell ref="C11:U11"/>
    <mergeCell ref="W11:AD11"/>
    <mergeCell ref="AE11:AL11"/>
    <mergeCell ref="AM11:AT11"/>
    <mergeCell ref="AU11:BB11"/>
    <mergeCell ref="BC11:BJ11"/>
    <mergeCell ref="C15:U15"/>
    <mergeCell ref="W15:AD15"/>
    <mergeCell ref="AE15:AL15"/>
    <mergeCell ref="AM15:AT15"/>
    <mergeCell ref="AU15:BB15"/>
    <mergeCell ref="BC15:BJ15"/>
    <mergeCell ref="C14:U14"/>
    <mergeCell ref="W14:AD14"/>
    <mergeCell ref="AE14:AL14"/>
    <mergeCell ref="AM14:AT14"/>
    <mergeCell ref="AU14:BB14"/>
    <mergeCell ref="BC14:BJ14"/>
    <mergeCell ref="C17:U17"/>
    <mergeCell ref="W17:AD17"/>
    <mergeCell ref="AE17:AL17"/>
    <mergeCell ref="AM17:AT17"/>
    <mergeCell ref="AU17:BB17"/>
    <mergeCell ref="BC17:BJ17"/>
    <mergeCell ref="C16:U16"/>
    <mergeCell ref="W16:AD16"/>
    <mergeCell ref="AE16:AL16"/>
    <mergeCell ref="AM16:AT16"/>
    <mergeCell ref="AU16:BB16"/>
    <mergeCell ref="BC16:BJ16"/>
    <mergeCell ref="D19:U19"/>
    <mergeCell ref="W19:AD19"/>
    <mergeCell ref="AE19:AL19"/>
    <mergeCell ref="AM19:AT19"/>
    <mergeCell ref="AU19:BB19"/>
    <mergeCell ref="BC19:BJ19"/>
    <mergeCell ref="C18:U18"/>
    <mergeCell ref="W18:AD18"/>
    <mergeCell ref="AE18:AL18"/>
    <mergeCell ref="AM18:AT18"/>
    <mergeCell ref="AU18:BB18"/>
    <mergeCell ref="BC18:BJ18"/>
    <mergeCell ref="D21:U21"/>
    <mergeCell ref="W21:AD21"/>
    <mergeCell ref="AE21:AL21"/>
    <mergeCell ref="AM21:AT21"/>
    <mergeCell ref="AU21:BB21"/>
    <mergeCell ref="BC21:BJ21"/>
    <mergeCell ref="D20:U20"/>
    <mergeCell ref="W20:AD20"/>
    <mergeCell ref="AE20:AL20"/>
    <mergeCell ref="AM20:AT20"/>
    <mergeCell ref="AU20:BB20"/>
    <mergeCell ref="BC20:BJ20"/>
    <mergeCell ref="D23:U23"/>
    <mergeCell ref="W23:AD23"/>
    <mergeCell ref="AE23:AL23"/>
    <mergeCell ref="AM23:AT23"/>
    <mergeCell ref="AU23:BB23"/>
    <mergeCell ref="BC23:BJ23"/>
    <mergeCell ref="C22:U22"/>
    <mergeCell ref="W22:AD22"/>
    <mergeCell ref="AE22:AL22"/>
    <mergeCell ref="AM22:AT22"/>
    <mergeCell ref="AU22:BB22"/>
    <mergeCell ref="BC22:BJ22"/>
    <mergeCell ref="C25:U25"/>
    <mergeCell ref="W25:AD25"/>
    <mergeCell ref="AE25:AL25"/>
    <mergeCell ref="AM25:AT25"/>
    <mergeCell ref="AU25:BB25"/>
    <mergeCell ref="BC25:BJ25"/>
    <mergeCell ref="D24:U24"/>
    <mergeCell ref="W24:AD24"/>
    <mergeCell ref="AE24:AL24"/>
    <mergeCell ref="AM24:AT24"/>
    <mergeCell ref="AU24:BB24"/>
    <mergeCell ref="BC24:BJ24"/>
    <mergeCell ref="D27:U27"/>
    <mergeCell ref="W27:AD27"/>
    <mergeCell ref="AE27:AL27"/>
    <mergeCell ref="AM27:AT27"/>
    <mergeCell ref="AU27:BB27"/>
    <mergeCell ref="BC27:BJ27"/>
    <mergeCell ref="D26:U26"/>
    <mergeCell ref="W26:AD26"/>
    <mergeCell ref="AE26:AL26"/>
    <mergeCell ref="AM26:AT26"/>
    <mergeCell ref="AU26:BB26"/>
    <mergeCell ref="BC26:BJ26"/>
    <mergeCell ref="C29:U29"/>
    <mergeCell ref="W29:AD29"/>
    <mergeCell ref="AE29:AL29"/>
    <mergeCell ref="AM29:AT29"/>
    <mergeCell ref="AU29:BB29"/>
    <mergeCell ref="BC29:BJ29"/>
    <mergeCell ref="D28:U28"/>
    <mergeCell ref="W28:AD28"/>
    <mergeCell ref="AE28:AL28"/>
    <mergeCell ref="AM28:AT28"/>
    <mergeCell ref="AU28:BB28"/>
    <mergeCell ref="BC28:BJ28"/>
    <mergeCell ref="C31:U31"/>
    <mergeCell ref="W31:AD31"/>
    <mergeCell ref="AE31:AL31"/>
    <mergeCell ref="AM31:AT31"/>
    <mergeCell ref="AU31:BB31"/>
    <mergeCell ref="BC31:BJ31"/>
    <mergeCell ref="C30:U30"/>
    <mergeCell ref="W30:AD30"/>
    <mergeCell ref="AE30:AL30"/>
    <mergeCell ref="AM30:AT30"/>
    <mergeCell ref="AU30:BB30"/>
    <mergeCell ref="BC30:BJ30"/>
    <mergeCell ref="D33:U33"/>
    <mergeCell ref="W33:AD33"/>
    <mergeCell ref="AE33:AL33"/>
    <mergeCell ref="AM33:AT33"/>
    <mergeCell ref="AU33:BB33"/>
    <mergeCell ref="BC33:BJ33"/>
    <mergeCell ref="D32:U32"/>
    <mergeCell ref="W32:AD32"/>
    <mergeCell ref="AE32:AL32"/>
    <mergeCell ref="AM32:AT32"/>
    <mergeCell ref="AU32:BB32"/>
    <mergeCell ref="BC32:BJ32"/>
    <mergeCell ref="C35:U35"/>
    <mergeCell ref="W35:AD35"/>
    <mergeCell ref="AE35:AL35"/>
    <mergeCell ref="AM35:AT35"/>
    <mergeCell ref="AU35:BB35"/>
    <mergeCell ref="BC35:BJ35"/>
    <mergeCell ref="D34:U34"/>
    <mergeCell ref="W34:AD34"/>
    <mergeCell ref="AE34:AL34"/>
    <mergeCell ref="AM34:AT34"/>
    <mergeCell ref="AU34:BB34"/>
    <mergeCell ref="BC34:BJ34"/>
    <mergeCell ref="BC36:BJ36"/>
    <mergeCell ref="C37:U37"/>
    <mergeCell ref="W37:AD37"/>
    <mergeCell ref="AE37:AL37"/>
    <mergeCell ref="AM37:AT37"/>
    <mergeCell ref="AU37:BB37"/>
    <mergeCell ref="BC37:BJ37"/>
    <mergeCell ref="AU38:BB38"/>
    <mergeCell ref="C36:U36"/>
    <mergeCell ref="W36:AD36"/>
    <mergeCell ref="AE36:AL36"/>
    <mergeCell ref="AM36:AT36"/>
    <mergeCell ref="AU36:BB36"/>
    <mergeCell ref="BC38:BJ38"/>
    <mergeCell ref="B44:BJ44"/>
    <mergeCell ref="C40:D40"/>
    <mergeCell ref="F40:G40"/>
    <mergeCell ref="F41:G41"/>
    <mergeCell ref="B42:D42"/>
    <mergeCell ref="C38:U38"/>
    <mergeCell ref="W38:AD38"/>
    <mergeCell ref="AE38:AL38"/>
    <mergeCell ref="AM38:AT38"/>
  </mergeCells>
  <phoneticPr fontId="24"/>
  <printOptions horizontalCentered="1"/>
  <pageMargins left="0.39370078740157483" right="0.47244094488188981" top="0.31496062992125984" bottom="0.39370078740157483" header="0" footer="0"/>
  <pageSetup paperSize="9" scale="93" orientation="portrait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defaultRowHeight="13.5"/>
  <sheetData/>
  <phoneticPr fontId="24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BU67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1" customWidth="1"/>
    <col min="2" max="63" width="1.625" customWidth="1"/>
    <col min="64" max="64" width="12.125" bestFit="1" customWidth="1"/>
  </cols>
  <sheetData>
    <row r="1" spans="2:63" ht="11.1" customHeight="1">
      <c r="BA1" s="498">
        <f>'138'!A1+1</f>
        <v>139</v>
      </c>
      <c r="BB1" s="498"/>
      <c r="BC1" s="498"/>
      <c r="BD1" s="498"/>
      <c r="BE1" s="498"/>
      <c r="BF1" s="498"/>
      <c r="BG1" s="498"/>
      <c r="BH1" s="498"/>
      <c r="BI1" s="498"/>
      <c r="BJ1" s="498"/>
      <c r="BK1" s="498"/>
    </row>
    <row r="2" spans="2:63" ht="11.1" customHeight="1">
      <c r="BA2" s="498"/>
      <c r="BB2" s="498"/>
      <c r="BC2" s="498"/>
      <c r="BD2" s="498"/>
      <c r="BE2" s="498"/>
      <c r="BF2" s="498"/>
      <c r="BG2" s="498"/>
      <c r="BH2" s="498"/>
      <c r="BI2" s="498"/>
      <c r="BJ2" s="498"/>
      <c r="BK2" s="498"/>
    </row>
    <row r="3" spans="2:63"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</row>
    <row r="4" spans="2:63"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</row>
    <row r="5" spans="2:63" ht="18" customHeight="1">
      <c r="B5" s="526" t="s">
        <v>647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6"/>
      <c r="BA5" s="526"/>
      <c r="BB5" s="526"/>
      <c r="BC5" s="526"/>
      <c r="BD5" s="526"/>
      <c r="BE5" s="526"/>
      <c r="BF5" s="526"/>
      <c r="BG5" s="526"/>
      <c r="BH5" s="526"/>
      <c r="BI5" s="526"/>
      <c r="BJ5" s="526"/>
    </row>
    <row r="6" spans="2:63" ht="12.9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</row>
    <row r="7" spans="2:63" ht="18" customHeight="1">
      <c r="B7" s="5"/>
      <c r="C7" s="5"/>
      <c r="D7" s="5"/>
      <c r="E7" s="5"/>
      <c r="F7" s="5"/>
      <c r="G7" s="5"/>
      <c r="H7" s="5"/>
      <c r="I7" s="5"/>
      <c r="J7" s="528" t="s">
        <v>6</v>
      </c>
      <c r="K7" s="529"/>
      <c r="L7" s="529"/>
      <c r="M7" s="529"/>
      <c r="N7" s="529"/>
      <c r="O7" s="529"/>
      <c r="P7" s="530"/>
      <c r="Q7" s="528" t="s">
        <v>7</v>
      </c>
      <c r="R7" s="529"/>
      <c r="S7" s="529"/>
      <c r="T7" s="529"/>
      <c r="U7" s="529"/>
      <c r="V7" s="529"/>
      <c r="W7" s="530"/>
      <c r="X7" s="536" t="s">
        <v>8</v>
      </c>
      <c r="Y7" s="537"/>
      <c r="Z7" s="537"/>
      <c r="AA7" s="537"/>
      <c r="AB7" s="537"/>
      <c r="AC7" s="537"/>
      <c r="AD7" s="537"/>
      <c r="AE7" s="537"/>
      <c r="AF7" s="537"/>
      <c r="AG7" s="537"/>
      <c r="AH7" s="537"/>
      <c r="AI7" s="537"/>
      <c r="AJ7" s="537"/>
      <c r="AK7" s="537"/>
      <c r="AL7" s="537"/>
      <c r="AM7" s="537"/>
      <c r="AN7" s="537"/>
      <c r="AO7" s="537"/>
      <c r="AP7" s="537"/>
      <c r="AQ7" s="537"/>
      <c r="AR7" s="537"/>
      <c r="AS7" s="537"/>
      <c r="AT7" s="537"/>
      <c r="AU7" s="537"/>
      <c r="AV7" s="537"/>
      <c r="AW7" s="537"/>
      <c r="AX7" s="537"/>
      <c r="AY7" s="537"/>
      <c r="AZ7" s="537"/>
      <c r="BA7" s="537"/>
      <c r="BB7" s="537"/>
      <c r="BC7" s="537"/>
      <c r="BD7" s="537"/>
      <c r="BE7" s="537"/>
      <c r="BF7" s="537"/>
      <c r="BG7" s="537"/>
      <c r="BH7" s="537"/>
      <c r="BI7" s="537"/>
      <c r="BJ7" s="537"/>
    </row>
    <row r="8" spans="2:63" ht="18" customHeight="1">
      <c r="B8" s="527" t="s">
        <v>4</v>
      </c>
      <c r="C8" s="527"/>
      <c r="D8" s="527"/>
      <c r="E8" s="527"/>
      <c r="F8" s="527"/>
      <c r="G8" s="527"/>
      <c r="H8" s="527"/>
      <c r="I8" s="527"/>
      <c r="J8" s="531"/>
      <c r="K8" s="527"/>
      <c r="L8" s="527"/>
      <c r="M8" s="527"/>
      <c r="N8" s="527"/>
      <c r="O8" s="527"/>
      <c r="P8" s="532"/>
      <c r="Q8" s="531"/>
      <c r="R8" s="527"/>
      <c r="S8" s="527"/>
      <c r="T8" s="527"/>
      <c r="U8" s="527"/>
      <c r="V8" s="527"/>
      <c r="W8" s="532"/>
      <c r="X8" s="538" t="s">
        <v>9</v>
      </c>
      <c r="Y8" s="539"/>
      <c r="Z8" s="539"/>
      <c r="AA8" s="539"/>
      <c r="AB8" s="539"/>
      <c r="AC8" s="540"/>
      <c r="AD8" s="520" t="s">
        <v>12</v>
      </c>
      <c r="AE8" s="521"/>
      <c r="AF8" s="521"/>
      <c r="AG8" s="521"/>
      <c r="AH8" s="521"/>
      <c r="AI8" s="541"/>
      <c r="AJ8" s="520" t="s">
        <v>13</v>
      </c>
      <c r="AK8" s="521"/>
      <c r="AL8" s="521"/>
      <c r="AM8" s="521"/>
      <c r="AN8" s="521"/>
      <c r="AO8" s="541"/>
      <c r="AP8" s="520" t="s">
        <v>14</v>
      </c>
      <c r="AQ8" s="521"/>
      <c r="AR8" s="521"/>
      <c r="AS8" s="521"/>
      <c r="AT8" s="521"/>
      <c r="AU8" s="541"/>
      <c r="AV8" s="559" t="s">
        <v>641</v>
      </c>
      <c r="AW8" s="559"/>
      <c r="AX8" s="559"/>
      <c r="AY8" s="559"/>
      <c r="AZ8" s="559"/>
      <c r="BA8" s="538" t="s">
        <v>15</v>
      </c>
      <c r="BB8" s="539"/>
      <c r="BC8" s="539"/>
      <c r="BD8" s="539"/>
      <c r="BE8" s="540"/>
      <c r="BF8" s="520" t="s">
        <v>17</v>
      </c>
      <c r="BG8" s="521"/>
      <c r="BH8" s="521"/>
      <c r="BI8" s="521"/>
      <c r="BJ8" s="521"/>
    </row>
    <row r="9" spans="2:63" ht="18" customHeight="1">
      <c r="B9" s="527"/>
      <c r="C9" s="527"/>
      <c r="D9" s="527"/>
      <c r="E9" s="527"/>
      <c r="F9" s="527"/>
      <c r="G9" s="527"/>
      <c r="H9" s="527"/>
      <c r="I9" s="527"/>
      <c r="J9" s="531"/>
      <c r="K9" s="527"/>
      <c r="L9" s="527"/>
      <c r="M9" s="527"/>
      <c r="N9" s="527"/>
      <c r="O9" s="527"/>
      <c r="P9" s="532"/>
      <c r="Q9" s="531"/>
      <c r="R9" s="527"/>
      <c r="S9" s="527"/>
      <c r="T9" s="527"/>
      <c r="U9" s="527"/>
      <c r="V9" s="527"/>
      <c r="W9" s="532"/>
      <c r="X9" s="544" t="s">
        <v>10</v>
      </c>
      <c r="Y9" s="545"/>
      <c r="Z9" s="545"/>
      <c r="AA9" s="545"/>
      <c r="AB9" s="545"/>
      <c r="AC9" s="546"/>
      <c r="AD9" s="522"/>
      <c r="AE9" s="523"/>
      <c r="AF9" s="523"/>
      <c r="AG9" s="523"/>
      <c r="AH9" s="523"/>
      <c r="AI9" s="542"/>
      <c r="AJ9" s="522"/>
      <c r="AK9" s="523"/>
      <c r="AL9" s="523"/>
      <c r="AM9" s="523"/>
      <c r="AN9" s="523"/>
      <c r="AO9" s="542"/>
      <c r="AP9" s="522"/>
      <c r="AQ9" s="523"/>
      <c r="AR9" s="523"/>
      <c r="AS9" s="523"/>
      <c r="AT9" s="523"/>
      <c r="AU9" s="542"/>
      <c r="AV9" s="559"/>
      <c r="AW9" s="559"/>
      <c r="AX9" s="559"/>
      <c r="AY9" s="559"/>
      <c r="AZ9" s="559"/>
      <c r="BA9" s="544" t="s">
        <v>16</v>
      </c>
      <c r="BB9" s="545"/>
      <c r="BC9" s="545"/>
      <c r="BD9" s="545"/>
      <c r="BE9" s="546"/>
      <c r="BF9" s="522"/>
      <c r="BG9" s="523"/>
      <c r="BH9" s="523"/>
      <c r="BI9" s="523"/>
      <c r="BJ9" s="523"/>
    </row>
    <row r="10" spans="2:63" ht="18" customHeight="1">
      <c r="B10" s="6"/>
      <c r="C10" s="6"/>
      <c r="D10" s="6"/>
      <c r="E10" s="6"/>
      <c r="F10" s="6"/>
      <c r="G10" s="6"/>
      <c r="H10" s="6"/>
      <c r="I10" s="6"/>
      <c r="J10" s="533"/>
      <c r="K10" s="534"/>
      <c r="L10" s="534"/>
      <c r="M10" s="534"/>
      <c r="N10" s="534"/>
      <c r="O10" s="534"/>
      <c r="P10" s="535"/>
      <c r="Q10" s="533"/>
      <c r="R10" s="534"/>
      <c r="S10" s="534"/>
      <c r="T10" s="534"/>
      <c r="U10" s="534"/>
      <c r="V10" s="534"/>
      <c r="W10" s="535"/>
      <c r="X10" s="547" t="s">
        <v>11</v>
      </c>
      <c r="Y10" s="548"/>
      <c r="Z10" s="548"/>
      <c r="AA10" s="548"/>
      <c r="AB10" s="548"/>
      <c r="AC10" s="549"/>
      <c r="AD10" s="524"/>
      <c r="AE10" s="525"/>
      <c r="AF10" s="525"/>
      <c r="AG10" s="525"/>
      <c r="AH10" s="525"/>
      <c r="AI10" s="543"/>
      <c r="AJ10" s="524"/>
      <c r="AK10" s="525"/>
      <c r="AL10" s="525"/>
      <c r="AM10" s="525"/>
      <c r="AN10" s="525"/>
      <c r="AO10" s="543"/>
      <c r="AP10" s="524"/>
      <c r="AQ10" s="525"/>
      <c r="AR10" s="525"/>
      <c r="AS10" s="525"/>
      <c r="AT10" s="525"/>
      <c r="AU10" s="543"/>
      <c r="AV10" s="559"/>
      <c r="AW10" s="559"/>
      <c r="AX10" s="559"/>
      <c r="AY10" s="559"/>
      <c r="AZ10" s="559"/>
      <c r="BA10" s="547" t="s">
        <v>11</v>
      </c>
      <c r="BB10" s="548"/>
      <c r="BC10" s="548"/>
      <c r="BD10" s="548"/>
      <c r="BE10" s="549"/>
      <c r="BF10" s="524"/>
      <c r="BG10" s="525"/>
      <c r="BH10" s="525"/>
      <c r="BI10" s="525"/>
      <c r="BJ10" s="525"/>
    </row>
    <row r="11" spans="2:63" ht="13.5" customHeight="1">
      <c r="B11" s="15"/>
      <c r="C11" s="15"/>
      <c r="D11" s="15"/>
      <c r="E11" s="15"/>
      <c r="F11" s="15"/>
      <c r="G11" s="15"/>
      <c r="H11" s="15"/>
      <c r="I11" s="17"/>
      <c r="J11" s="59"/>
      <c r="K11" s="59"/>
      <c r="L11" s="59"/>
      <c r="M11" s="59"/>
      <c r="N11" s="519" t="s">
        <v>37</v>
      </c>
      <c r="O11" s="519"/>
      <c r="P11" s="519"/>
      <c r="Q11" s="59"/>
      <c r="R11" s="59"/>
      <c r="S11" s="59"/>
      <c r="T11" s="59"/>
      <c r="U11" s="519" t="s">
        <v>37</v>
      </c>
      <c r="V11" s="519"/>
      <c r="W11" s="519"/>
      <c r="X11" s="62"/>
      <c r="Y11" s="62"/>
      <c r="Z11" s="62"/>
      <c r="AA11" s="519" t="s">
        <v>37</v>
      </c>
      <c r="AB11" s="519"/>
      <c r="AC11" s="519"/>
      <c r="AD11" s="62"/>
      <c r="AE11" s="62"/>
      <c r="AF11" s="62"/>
      <c r="AG11" s="519" t="s">
        <v>37</v>
      </c>
      <c r="AH11" s="519"/>
      <c r="AI11" s="519"/>
      <c r="AJ11" s="62"/>
      <c r="AK11" s="62"/>
      <c r="AL11" s="62"/>
      <c r="AM11" s="519" t="s">
        <v>37</v>
      </c>
      <c r="AN11" s="519"/>
      <c r="AO11" s="519"/>
      <c r="AP11" s="62"/>
      <c r="AQ11" s="62"/>
      <c r="AR11" s="62"/>
      <c r="AS11" s="519" t="s">
        <v>37</v>
      </c>
      <c r="AT11" s="519"/>
      <c r="AU11" s="519"/>
      <c r="AV11" s="341"/>
      <c r="AW11" s="341"/>
      <c r="AX11" s="519" t="s">
        <v>37</v>
      </c>
      <c r="AY11" s="519"/>
      <c r="AZ11" s="519"/>
      <c r="BA11" s="62"/>
      <c r="BB11" s="62"/>
      <c r="BC11" s="519" t="s">
        <v>37</v>
      </c>
      <c r="BD11" s="519"/>
      <c r="BE11" s="519"/>
      <c r="BF11" s="62"/>
      <c r="BG11" s="62"/>
      <c r="BH11" s="519" t="s">
        <v>37</v>
      </c>
      <c r="BI11" s="519"/>
      <c r="BJ11" s="519"/>
    </row>
    <row r="12" spans="2:63" ht="12.95" customHeight="1">
      <c r="B12" s="6"/>
      <c r="C12" s="6"/>
      <c r="D12" s="6"/>
      <c r="E12" s="6"/>
      <c r="F12" s="6"/>
      <c r="G12" s="6"/>
      <c r="H12" s="6"/>
      <c r="I12" s="18"/>
    </row>
    <row r="13" spans="2:63" ht="12.95" customHeight="1">
      <c r="B13" s="555" t="s">
        <v>639</v>
      </c>
      <c r="C13" s="555"/>
      <c r="D13" s="555"/>
      <c r="E13" s="507">
        <v>17</v>
      </c>
      <c r="F13" s="507"/>
      <c r="G13" s="556" t="s">
        <v>640</v>
      </c>
      <c r="H13" s="556"/>
      <c r="I13" s="556"/>
      <c r="J13" s="513">
        <f>SUM(Q13:BJ13)</f>
        <v>324207694</v>
      </c>
      <c r="K13" s="514"/>
      <c r="L13" s="514"/>
      <c r="M13" s="514"/>
      <c r="N13" s="514"/>
      <c r="O13" s="514"/>
      <c r="P13" s="514"/>
      <c r="Q13" s="554">
        <v>191934841</v>
      </c>
      <c r="R13" s="554"/>
      <c r="S13" s="554"/>
      <c r="T13" s="554"/>
      <c r="U13" s="554"/>
      <c r="V13" s="554"/>
      <c r="W13" s="554"/>
      <c r="X13" s="554">
        <v>56975130</v>
      </c>
      <c r="Y13" s="554"/>
      <c r="Z13" s="554"/>
      <c r="AA13" s="554"/>
      <c r="AB13" s="554"/>
      <c r="AC13" s="554"/>
      <c r="AD13" s="554">
        <v>28550440</v>
      </c>
      <c r="AE13" s="554"/>
      <c r="AF13" s="554"/>
      <c r="AG13" s="554"/>
      <c r="AH13" s="554"/>
      <c r="AI13" s="554"/>
      <c r="AJ13" s="554">
        <v>0</v>
      </c>
      <c r="AK13" s="554"/>
      <c r="AL13" s="554"/>
      <c r="AM13" s="554"/>
      <c r="AN13" s="554"/>
      <c r="AO13" s="554"/>
      <c r="AP13" s="554">
        <v>45806235</v>
      </c>
      <c r="AQ13" s="554"/>
      <c r="AR13" s="554"/>
      <c r="AS13" s="554"/>
      <c r="AT13" s="554"/>
      <c r="AU13" s="554"/>
      <c r="AV13" s="554">
        <v>86250</v>
      </c>
      <c r="AW13" s="554"/>
      <c r="AX13" s="554"/>
      <c r="AY13" s="554"/>
      <c r="AZ13" s="554"/>
      <c r="BA13" s="554">
        <v>431236</v>
      </c>
      <c r="BB13" s="554"/>
      <c r="BC13" s="554"/>
      <c r="BD13" s="554"/>
      <c r="BE13" s="554"/>
      <c r="BF13" s="554">
        <v>423562</v>
      </c>
      <c r="BG13" s="554"/>
      <c r="BH13" s="554"/>
      <c r="BI13" s="554"/>
      <c r="BJ13" s="554"/>
    </row>
    <row r="14" spans="2:63" ht="12.95" customHeight="1">
      <c r="B14" s="342"/>
      <c r="C14" s="342"/>
      <c r="D14" s="342"/>
      <c r="E14" s="342"/>
      <c r="F14" s="342"/>
      <c r="G14" s="342"/>
      <c r="H14" s="342"/>
      <c r="I14" s="342"/>
      <c r="J14" s="343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</row>
    <row r="15" spans="2:63" ht="12.95" customHeight="1">
      <c r="B15" s="318"/>
      <c r="C15" s="318"/>
      <c r="D15" s="318"/>
      <c r="E15" s="507">
        <v>18</v>
      </c>
      <c r="F15" s="507"/>
      <c r="G15" s="338"/>
      <c r="H15" s="337"/>
      <c r="I15" s="337"/>
      <c r="J15" s="513">
        <f>SUM(Q15:BJ15)</f>
        <v>327010409</v>
      </c>
      <c r="K15" s="514"/>
      <c r="L15" s="514"/>
      <c r="M15" s="514"/>
      <c r="N15" s="514"/>
      <c r="O15" s="514"/>
      <c r="P15" s="514"/>
      <c r="Q15" s="554">
        <v>190462733</v>
      </c>
      <c r="R15" s="554"/>
      <c r="S15" s="554"/>
      <c r="T15" s="554"/>
      <c r="U15" s="554"/>
      <c r="V15" s="554"/>
      <c r="W15" s="554"/>
      <c r="X15" s="554">
        <v>59490631</v>
      </c>
      <c r="Y15" s="554"/>
      <c r="Z15" s="554"/>
      <c r="AA15" s="554"/>
      <c r="AB15" s="554"/>
      <c r="AC15" s="554"/>
      <c r="AD15" s="554">
        <v>30340441</v>
      </c>
      <c r="AE15" s="554"/>
      <c r="AF15" s="554"/>
      <c r="AG15" s="554"/>
      <c r="AH15" s="554"/>
      <c r="AI15" s="554"/>
      <c r="AJ15" s="554">
        <v>0</v>
      </c>
      <c r="AK15" s="554"/>
      <c r="AL15" s="554"/>
      <c r="AM15" s="554"/>
      <c r="AN15" s="554"/>
      <c r="AO15" s="554"/>
      <c r="AP15" s="554">
        <v>45790011</v>
      </c>
      <c r="AQ15" s="554"/>
      <c r="AR15" s="554"/>
      <c r="AS15" s="554"/>
      <c r="AT15" s="554"/>
      <c r="AU15" s="554"/>
      <c r="AV15" s="554">
        <v>86250</v>
      </c>
      <c r="AW15" s="554"/>
      <c r="AX15" s="554"/>
      <c r="AY15" s="554"/>
      <c r="AZ15" s="554"/>
      <c r="BA15" s="554">
        <v>455501</v>
      </c>
      <c r="BB15" s="554"/>
      <c r="BC15" s="554"/>
      <c r="BD15" s="554"/>
      <c r="BE15" s="554"/>
      <c r="BF15" s="514">
        <v>384842</v>
      </c>
      <c r="BG15" s="514"/>
      <c r="BH15" s="514"/>
      <c r="BI15" s="514"/>
      <c r="BJ15" s="514"/>
    </row>
    <row r="16" spans="2:63" ht="12.95" customHeight="1">
      <c r="B16" s="342"/>
      <c r="C16" s="342"/>
      <c r="D16" s="342"/>
      <c r="E16" s="342"/>
      <c r="F16" s="342"/>
      <c r="G16" s="342"/>
      <c r="H16" s="342"/>
      <c r="I16" s="342"/>
      <c r="J16" s="343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44"/>
      <c r="BI16" s="344"/>
      <c r="BJ16" s="344"/>
    </row>
    <row r="17" spans="2:65" ht="12.95" customHeight="1">
      <c r="B17" s="318"/>
      <c r="C17" s="318"/>
      <c r="D17" s="318"/>
      <c r="E17" s="507">
        <v>19</v>
      </c>
      <c r="F17" s="507"/>
      <c r="G17" s="337"/>
      <c r="H17" s="238"/>
      <c r="I17" s="238"/>
      <c r="J17" s="513">
        <f>SUM(Q17:BJ17)</f>
        <v>342387438</v>
      </c>
      <c r="K17" s="514"/>
      <c r="L17" s="514"/>
      <c r="M17" s="514"/>
      <c r="N17" s="514"/>
      <c r="O17" s="514"/>
      <c r="P17" s="514"/>
      <c r="Q17" s="554">
        <v>199299048</v>
      </c>
      <c r="R17" s="554"/>
      <c r="S17" s="554"/>
      <c r="T17" s="554"/>
      <c r="U17" s="554"/>
      <c r="V17" s="554"/>
      <c r="W17" s="554"/>
      <c r="X17" s="554">
        <v>66895830</v>
      </c>
      <c r="Y17" s="554"/>
      <c r="Z17" s="554"/>
      <c r="AA17" s="554"/>
      <c r="AB17" s="554"/>
      <c r="AC17" s="554"/>
      <c r="AD17" s="554">
        <v>30948011</v>
      </c>
      <c r="AE17" s="554"/>
      <c r="AF17" s="554"/>
      <c r="AG17" s="554"/>
      <c r="AH17" s="554"/>
      <c r="AI17" s="554"/>
      <c r="AJ17" s="554">
        <v>0</v>
      </c>
      <c r="AK17" s="554"/>
      <c r="AL17" s="554"/>
      <c r="AM17" s="554"/>
      <c r="AN17" s="554"/>
      <c r="AO17" s="554"/>
      <c r="AP17" s="554">
        <v>44335333</v>
      </c>
      <c r="AQ17" s="554"/>
      <c r="AR17" s="554"/>
      <c r="AS17" s="554"/>
      <c r="AT17" s="554"/>
      <c r="AU17" s="554"/>
      <c r="AV17" s="554">
        <v>86250</v>
      </c>
      <c r="AW17" s="554"/>
      <c r="AX17" s="554"/>
      <c r="AY17" s="554"/>
      <c r="AZ17" s="554"/>
      <c r="BA17" s="554">
        <v>510588</v>
      </c>
      <c r="BB17" s="554"/>
      <c r="BC17" s="554"/>
      <c r="BD17" s="554"/>
      <c r="BE17" s="554"/>
      <c r="BF17" s="514">
        <v>312378</v>
      </c>
      <c r="BG17" s="514"/>
      <c r="BH17" s="514"/>
      <c r="BI17" s="514"/>
      <c r="BJ17" s="514"/>
    </row>
    <row r="18" spans="2:65" ht="12.95" customHeight="1">
      <c r="B18" s="342"/>
      <c r="C18" s="342"/>
      <c r="D18" s="342"/>
      <c r="E18" s="342"/>
      <c r="F18" s="342"/>
      <c r="G18" s="342"/>
      <c r="H18" s="342"/>
      <c r="I18" s="342"/>
      <c r="J18" s="343"/>
      <c r="K18" s="344"/>
      <c r="L18" s="344"/>
      <c r="M18" s="344"/>
      <c r="N18" s="344"/>
      <c r="O18" s="344"/>
      <c r="P18" s="344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</row>
    <row r="19" spans="2:65" ht="12.95" customHeight="1">
      <c r="B19" s="318"/>
      <c r="C19" s="318"/>
      <c r="D19" s="318"/>
      <c r="E19" s="507">
        <v>20</v>
      </c>
      <c r="F19" s="507"/>
      <c r="G19" s="337"/>
      <c r="H19" s="238"/>
      <c r="I19" s="238"/>
      <c r="J19" s="513">
        <f>SUM(Q19:BJ19)</f>
        <v>327793305</v>
      </c>
      <c r="K19" s="514"/>
      <c r="L19" s="514"/>
      <c r="M19" s="514"/>
      <c r="N19" s="514"/>
      <c r="O19" s="514"/>
      <c r="P19" s="514"/>
      <c r="Q19" s="554">
        <v>210884703</v>
      </c>
      <c r="R19" s="554"/>
      <c r="S19" s="554"/>
      <c r="T19" s="554"/>
      <c r="U19" s="554"/>
      <c r="V19" s="554"/>
      <c r="W19" s="554"/>
      <c r="X19" s="554">
        <v>68094327</v>
      </c>
      <c r="Y19" s="554"/>
      <c r="Z19" s="554"/>
      <c r="AA19" s="554"/>
      <c r="AB19" s="554"/>
      <c r="AC19" s="554"/>
      <c r="AD19" s="554">
        <v>32870272</v>
      </c>
      <c r="AE19" s="554"/>
      <c r="AF19" s="554"/>
      <c r="AG19" s="554"/>
      <c r="AH19" s="554"/>
      <c r="AI19" s="554"/>
      <c r="AJ19" s="554">
        <v>10054426</v>
      </c>
      <c r="AK19" s="554"/>
      <c r="AL19" s="554"/>
      <c r="AM19" s="554"/>
      <c r="AN19" s="554"/>
      <c r="AO19" s="554"/>
      <c r="AP19" s="554">
        <v>5062610</v>
      </c>
      <c r="AQ19" s="554"/>
      <c r="AR19" s="554"/>
      <c r="AS19" s="554"/>
      <c r="AT19" s="554"/>
      <c r="AU19" s="554"/>
      <c r="AV19" s="554">
        <v>86250</v>
      </c>
      <c r="AW19" s="554"/>
      <c r="AX19" s="554"/>
      <c r="AY19" s="554"/>
      <c r="AZ19" s="554"/>
      <c r="BA19" s="554">
        <v>518840</v>
      </c>
      <c r="BB19" s="554"/>
      <c r="BC19" s="554"/>
      <c r="BD19" s="554"/>
      <c r="BE19" s="554"/>
      <c r="BF19" s="514">
        <v>221877</v>
      </c>
      <c r="BG19" s="514"/>
      <c r="BH19" s="514"/>
      <c r="BI19" s="514"/>
      <c r="BJ19" s="514"/>
    </row>
    <row r="20" spans="2:65" ht="12.95" customHeight="1">
      <c r="B20" s="318"/>
      <c r="C20" s="318"/>
      <c r="D20" s="318"/>
      <c r="E20" s="338"/>
      <c r="F20" s="338"/>
      <c r="G20" s="337"/>
      <c r="H20" s="238"/>
      <c r="I20" s="238"/>
      <c r="J20" s="327"/>
      <c r="K20" s="326"/>
      <c r="L20" s="326"/>
      <c r="M20" s="326"/>
      <c r="N20" s="326"/>
      <c r="O20" s="326"/>
      <c r="P20" s="326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26"/>
      <c r="BG20" s="326"/>
      <c r="BH20" s="326"/>
      <c r="BI20" s="326"/>
      <c r="BJ20" s="326"/>
    </row>
    <row r="21" spans="2:65" ht="12.95" customHeight="1">
      <c r="B21" s="318"/>
      <c r="C21" s="318"/>
      <c r="D21" s="318"/>
      <c r="E21" s="507">
        <v>21</v>
      </c>
      <c r="F21" s="507"/>
      <c r="G21" s="337"/>
      <c r="H21" s="238"/>
      <c r="I21" s="238"/>
      <c r="J21" s="513">
        <f>SUM(Q21:BJ21)</f>
        <v>332825055</v>
      </c>
      <c r="K21" s="514"/>
      <c r="L21" s="514"/>
      <c r="M21" s="514"/>
      <c r="N21" s="514"/>
      <c r="O21" s="514"/>
      <c r="P21" s="514"/>
      <c r="Q21" s="508">
        <v>214338607</v>
      </c>
      <c r="R21" s="508"/>
      <c r="S21" s="508"/>
      <c r="T21" s="508"/>
      <c r="U21" s="508"/>
      <c r="V21" s="508"/>
      <c r="W21" s="508"/>
      <c r="X21" s="508">
        <v>72704868</v>
      </c>
      <c r="Y21" s="508"/>
      <c r="Z21" s="508"/>
      <c r="AA21" s="508"/>
      <c r="AB21" s="508"/>
      <c r="AC21" s="508"/>
      <c r="AD21" s="508">
        <v>33773731</v>
      </c>
      <c r="AE21" s="508"/>
      <c r="AF21" s="508"/>
      <c r="AG21" s="508"/>
      <c r="AH21" s="508"/>
      <c r="AI21" s="508"/>
      <c r="AJ21" s="508">
        <v>11216494</v>
      </c>
      <c r="AK21" s="508"/>
      <c r="AL21" s="508"/>
      <c r="AM21" s="508"/>
      <c r="AN21" s="508"/>
      <c r="AO21" s="508"/>
      <c r="AP21" s="508">
        <v>68646</v>
      </c>
      <c r="AQ21" s="508"/>
      <c r="AR21" s="508"/>
      <c r="AS21" s="508"/>
      <c r="AT21" s="508"/>
      <c r="AU21" s="508"/>
      <c r="AV21" s="508">
        <v>0</v>
      </c>
      <c r="AW21" s="508"/>
      <c r="AX21" s="508"/>
      <c r="AY21" s="508"/>
      <c r="AZ21" s="508"/>
      <c r="BA21" s="508">
        <v>507268</v>
      </c>
      <c r="BB21" s="508"/>
      <c r="BC21" s="508"/>
      <c r="BD21" s="508"/>
      <c r="BE21" s="508"/>
      <c r="BF21" s="518">
        <v>215441</v>
      </c>
      <c r="BG21" s="518"/>
      <c r="BH21" s="518"/>
      <c r="BI21" s="518"/>
      <c r="BJ21" s="518"/>
    </row>
    <row r="22" spans="2:65" ht="12.95" customHeight="1">
      <c r="B22" s="123"/>
      <c r="C22" s="123"/>
      <c r="D22" s="123"/>
      <c r="E22" s="123"/>
      <c r="F22" s="123"/>
      <c r="G22" s="123"/>
      <c r="H22" s="123"/>
      <c r="I22" s="304"/>
      <c r="J22" s="308"/>
      <c r="K22" s="308"/>
      <c r="L22" s="309"/>
      <c r="M22" s="309"/>
      <c r="N22" s="309"/>
      <c r="O22" s="309"/>
      <c r="P22" s="309"/>
      <c r="Q22" s="308"/>
      <c r="R22" s="308"/>
      <c r="S22" s="308"/>
      <c r="T22" s="308"/>
      <c r="U22" s="308"/>
      <c r="V22" s="308"/>
      <c r="W22" s="308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340"/>
      <c r="AW22" s="340"/>
      <c r="AX22" s="340"/>
      <c r="AY22" s="340"/>
      <c r="AZ22" s="340"/>
      <c r="BA22" s="309"/>
      <c r="BB22" s="309"/>
      <c r="BC22" s="309"/>
      <c r="BD22" s="309"/>
      <c r="BE22" s="309"/>
      <c r="BF22" s="309"/>
      <c r="BG22" s="309"/>
      <c r="BH22" s="309"/>
      <c r="BI22" s="309"/>
      <c r="BJ22" s="309"/>
    </row>
    <row r="23" spans="2:65" ht="12.95" customHeight="1">
      <c r="B23" s="123"/>
      <c r="C23" s="123"/>
      <c r="D23" s="123"/>
      <c r="E23" s="509">
        <v>22</v>
      </c>
      <c r="F23" s="509"/>
      <c r="G23" s="123"/>
      <c r="H23" s="123"/>
      <c r="I23" s="304"/>
      <c r="J23" s="512">
        <v>342257181</v>
      </c>
      <c r="K23" s="512"/>
      <c r="L23" s="511"/>
      <c r="M23" s="511"/>
      <c r="N23" s="511"/>
      <c r="O23" s="511"/>
      <c r="P23" s="511"/>
      <c r="Q23" s="512">
        <v>223149930</v>
      </c>
      <c r="R23" s="512"/>
      <c r="S23" s="512"/>
      <c r="T23" s="512"/>
      <c r="U23" s="512"/>
      <c r="V23" s="512"/>
      <c r="W23" s="512"/>
      <c r="X23" s="511">
        <v>70900625</v>
      </c>
      <c r="Y23" s="511"/>
      <c r="Z23" s="511"/>
      <c r="AA23" s="511"/>
      <c r="AB23" s="511"/>
      <c r="AC23" s="511"/>
      <c r="AD23" s="511">
        <v>34986083</v>
      </c>
      <c r="AE23" s="511"/>
      <c r="AF23" s="511"/>
      <c r="AG23" s="511"/>
      <c r="AH23" s="511"/>
      <c r="AI23" s="511"/>
      <c r="AJ23" s="511">
        <v>12496376</v>
      </c>
      <c r="AK23" s="511"/>
      <c r="AL23" s="511"/>
      <c r="AM23" s="511"/>
      <c r="AN23" s="511"/>
      <c r="AO23" s="511"/>
      <c r="AP23" s="511">
        <v>59107</v>
      </c>
      <c r="AQ23" s="511"/>
      <c r="AR23" s="511"/>
      <c r="AS23" s="511"/>
      <c r="AT23" s="511"/>
      <c r="AU23" s="511"/>
      <c r="AV23" s="508">
        <v>0</v>
      </c>
      <c r="AW23" s="508"/>
      <c r="AX23" s="508"/>
      <c r="AY23" s="508"/>
      <c r="AZ23" s="508"/>
      <c r="BA23" s="511">
        <v>524602</v>
      </c>
      <c r="BB23" s="511"/>
      <c r="BC23" s="511"/>
      <c r="BD23" s="511"/>
      <c r="BE23" s="511"/>
      <c r="BF23" s="511">
        <v>140458</v>
      </c>
      <c r="BG23" s="511"/>
      <c r="BH23" s="511"/>
      <c r="BI23" s="511"/>
      <c r="BJ23" s="511"/>
    </row>
    <row r="24" spans="2:65" ht="12.95" customHeight="1">
      <c r="B24" s="123"/>
      <c r="C24" s="123"/>
      <c r="D24" s="123"/>
      <c r="E24" s="123"/>
      <c r="F24" s="123"/>
      <c r="G24" s="123"/>
      <c r="H24" s="123"/>
      <c r="I24" s="304"/>
      <c r="J24" s="308"/>
      <c r="K24" s="308"/>
      <c r="L24" s="309"/>
      <c r="M24" s="309"/>
      <c r="N24" s="309"/>
      <c r="O24" s="309"/>
      <c r="P24" s="309"/>
      <c r="Q24" s="308"/>
      <c r="R24" s="308"/>
      <c r="S24" s="308"/>
      <c r="T24" s="308"/>
      <c r="U24" s="308"/>
      <c r="V24" s="308"/>
      <c r="W24" s="308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340"/>
      <c r="AW24" s="340"/>
      <c r="AX24" s="340"/>
      <c r="AY24" s="340"/>
      <c r="AZ24" s="340"/>
      <c r="BA24" s="309"/>
      <c r="BB24" s="309"/>
      <c r="BC24" s="309"/>
      <c r="BD24" s="309"/>
      <c r="BE24" s="309"/>
      <c r="BF24" s="309"/>
      <c r="BG24" s="309"/>
      <c r="BH24" s="309"/>
      <c r="BI24" s="309"/>
      <c r="BJ24" s="309"/>
    </row>
    <row r="25" spans="2:65" ht="12.95" customHeight="1">
      <c r="B25" s="123"/>
      <c r="C25" s="123"/>
      <c r="D25" s="123"/>
      <c r="E25" s="509">
        <v>23</v>
      </c>
      <c r="F25" s="509"/>
      <c r="G25" s="123"/>
      <c r="H25" s="123"/>
      <c r="I25" s="304"/>
      <c r="J25" s="512">
        <v>353334282</v>
      </c>
      <c r="K25" s="512"/>
      <c r="L25" s="511"/>
      <c r="M25" s="511"/>
      <c r="N25" s="511"/>
      <c r="O25" s="511"/>
      <c r="P25" s="511"/>
      <c r="Q25" s="512">
        <v>232417930</v>
      </c>
      <c r="R25" s="512"/>
      <c r="S25" s="512"/>
      <c r="T25" s="512"/>
      <c r="U25" s="512"/>
      <c r="V25" s="512"/>
      <c r="W25" s="512"/>
      <c r="X25" s="511">
        <v>69139387</v>
      </c>
      <c r="Y25" s="511"/>
      <c r="Z25" s="511"/>
      <c r="AA25" s="511"/>
      <c r="AB25" s="511"/>
      <c r="AC25" s="511"/>
      <c r="AD25" s="511">
        <v>39077808</v>
      </c>
      <c r="AE25" s="511"/>
      <c r="AF25" s="511"/>
      <c r="AG25" s="511"/>
      <c r="AH25" s="511"/>
      <c r="AI25" s="511"/>
      <c r="AJ25" s="511">
        <v>12173125</v>
      </c>
      <c r="AK25" s="511"/>
      <c r="AL25" s="511"/>
      <c r="AM25" s="511"/>
      <c r="AN25" s="511"/>
      <c r="AO25" s="511"/>
      <c r="AP25" s="511">
        <v>0</v>
      </c>
      <c r="AQ25" s="511"/>
      <c r="AR25" s="511"/>
      <c r="AS25" s="511"/>
      <c r="AT25" s="511"/>
      <c r="AU25" s="511"/>
      <c r="AV25" s="508">
        <v>0</v>
      </c>
      <c r="AW25" s="508"/>
      <c r="AX25" s="508"/>
      <c r="AY25" s="508"/>
      <c r="AZ25" s="508"/>
      <c r="BA25" s="511">
        <v>526031</v>
      </c>
      <c r="BB25" s="511"/>
      <c r="BC25" s="511"/>
      <c r="BD25" s="511"/>
      <c r="BE25" s="511"/>
      <c r="BF25" s="511">
        <v>1</v>
      </c>
      <c r="BG25" s="511"/>
      <c r="BH25" s="511"/>
      <c r="BI25" s="511"/>
      <c r="BJ25" s="511"/>
    </row>
    <row r="26" spans="2:65" ht="12.95" customHeight="1">
      <c r="B26" s="123"/>
      <c r="C26" s="123"/>
      <c r="D26" s="123"/>
      <c r="E26" s="123"/>
      <c r="F26" s="123"/>
      <c r="G26" s="123"/>
      <c r="H26" s="123"/>
      <c r="I26" s="304"/>
      <c r="J26" s="308"/>
      <c r="K26" s="308"/>
      <c r="L26" s="309"/>
      <c r="M26" s="309"/>
      <c r="N26" s="309"/>
      <c r="O26" s="309"/>
      <c r="P26" s="309"/>
      <c r="Q26" s="308"/>
      <c r="R26" s="308"/>
      <c r="S26" s="308"/>
      <c r="T26" s="308"/>
      <c r="U26" s="308"/>
      <c r="V26" s="308"/>
      <c r="W26" s="308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340"/>
      <c r="AW26" s="340"/>
      <c r="AX26" s="340"/>
      <c r="AY26" s="340"/>
      <c r="AZ26" s="340"/>
      <c r="BA26" s="309"/>
      <c r="BB26" s="309"/>
      <c r="BC26" s="309"/>
      <c r="BD26" s="309"/>
      <c r="BE26" s="309"/>
      <c r="BF26" s="309"/>
      <c r="BG26" s="309"/>
      <c r="BH26" s="309"/>
      <c r="BI26" s="309"/>
      <c r="BJ26" s="309"/>
    </row>
    <row r="27" spans="2:65" ht="12.95" customHeight="1">
      <c r="B27" s="123"/>
      <c r="C27" s="123"/>
      <c r="D27" s="123"/>
      <c r="E27" s="509">
        <v>24</v>
      </c>
      <c r="F27" s="509"/>
      <c r="G27" s="123"/>
      <c r="H27" s="123"/>
      <c r="I27" s="304"/>
      <c r="J27" s="512">
        <v>353093696</v>
      </c>
      <c r="K27" s="512"/>
      <c r="L27" s="511"/>
      <c r="M27" s="511"/>
      <c r="N27" s="511"/>
      <c r="O27" s="511"/>
      <c r="P27" s="511"/>
      <c r="Q27" s="512">
        <v>227563843</v>
      </c>
      <c r="R27" s="512"/>
      <c r="S27" s="512"/>
      <c r="T27" s="512"/>
      <c r="U27" s="512"/>
      <c r="V27" s="512"/>
      <c r="W27" s="512"/>
      <c r="X27" s="511">
        <v>71561372</v>
      </c>
      <c r="Y27" s="511"/>
      <c r="Z27" s="511"/>
      <c r="AA27" s="511"/>
      <c r="AB27" s="511"/>
      <c r="AC27" s="511"/>
      <c r="AD27" s="511">
        <v>39753215</v>
      </c>
      <c r="AE27" s="511"/>
      <c r="AF27" s="511"/>
      <c r="AG27" s="511"/>
      <c r="AH27" s="511"/>
      <c r="AI27" s="511"/>
      <c r="AJ27" s="511">
        <v>13693702</v>
      </c>
      <c r="AK27" s="511"/>
      <c r="AL27" s="511"/>
      <c r="AM27" s="511"/>
      <c r="AN27" s="511"/>
      <c r="AO27" s="511"/>
      <c r="AP27" s="511">
        <v>0</v>
      </c>
      <c r="AQ27" s="511"/>
      <c r="AR27" s="511"/>
      <c r="AS27" s="511"/>
      <c r="AT27" s="511"/>
      <c r="AU27" s="511"/>
      <c r="AV27" s="508">
        <v>0</v>
      </c>
      <c r="AW27" s="508"/>
      <c r="AX27" s="508"/>
      <c r="AY27" s="508"/>
      <c r="AZ27" s="508"/>
      <c r="BA27" s="511">
        <v>521564</v>
      </c>
      <c r="BB27" s="511"/>
      <c r="BC27" s="511"/>
      <c r="BD27" s="511"/>
      <c r="BE27" s="511"/>
      <c r="BF27" s="511">
        <v>0</v>
      </c>
      <c r="BG27" s="511"/>
      <c r="BH27" s="511"/>
      <c r="BI27" s="511"/>
      <c r="BJ27" s="511"/>
    </row>
    <row r="28" spans="2:65" ht="12.95" customHeight="1">
      <c r="B28" s="6"/>
      <c r="C28" s="6"/>
      <c r="D28" s="6"/>
      <c r="E28" s="6"/>
      <c r="F28" s="6"/>
      <c r="G28" s="6"/>
      <c r="H28" s="6"/>
      <c r="I28" s="18"/>
      <c r="J28" s="61"/>
      <c r="K28" s="61"/>
      <c r="L28" s="60"/>
      <c r="M28" s="60"/>
      <c r="N28" s="60"/>
      <c r="O28" s="60"/>
      <c r="P28" s="60"/>
      <c r="Q28" s="61"/>
      <c r="R28" s="61"/>
      <c r="S28" s="61"/>
      <c r="T28" s="61"/>
      <c r="U28" s="61"/>
      <c r="V28" s="61"/>
      <c r="W28" s="61"/>
      <c r="AV28" s="339"/>
      <c r="AW28" s="339"/>
      <c r="AX28" s="339"/>
      <c r="AY28" s="339"/>
      <c r="AZ28" s="339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M28" s="322"/>
    </row>
    <row r="29" spans="2:65" s="122" customFormat="1" ht="12.95" customHeight="1">
      <c r="B29" s="467"/>
      <c r="C29" s="467"/>
      <c r="D29" s="467"/>
      <c r="E29" s="509">
        <v>25</v>
      </c>
      <c r="F29" s="509"/>
      <c r="G29" s="467"/>
      <c r="H29" s="467"/>
      <c r="I29" s="304"/>
      <c r="J29" s="517">
        <f>SUM(Q29:BJ29)</f>
        <v>361002878</v>
      </c>
      <c r="K29" s="512"/>
      <c r="L29" s="512"/>
      <c r="M29" s="512"/>
      <c r="N29" s="512"/>
      <c r="O29" s="512"/>
      <c r="P29" s="512"/>
      <c r="Q29" s="512">
        <v>231850503</v>
      </c>
      <c r="R29" s="512"/>
      <c r="S29" s="512"/>
      <c r="T29" s="512"/>
      <c r="U29" s="512"/>
      <c r="V29" s="512"/>
      <c r="W29" s="512"/>
      <c r="X29" s="511">
        <v>72355168</v>
      </c>
      <c r="Y29" s="511"/>
      <c r="Z29" s="511"/>
      <c r="AA29" s="511"/>
      <c r="AB29" s="511"/>
      <c r="AC29" s="511"/>
      <c r="AD29" s="511">
        <v>42353325</v>
      </c>
      <c r="AE29" s="511"/>
      <c r="AF29" s="511"/>
      <c r="AG29" s="511"/>
      <c r="AH29" s="511"/>
      <c r="AI29" s="511"/>
      <c r="AJ29" s="511">
        <v>13916445</v>
      </c>
      <c r="AK29" s="511"/>
      <c r="AL29" s="511"/>
      <c r="AM29" s="511"/>
      <c r="AN29" s="511"/>
      <c r="AO29" s="511"/>
      <c r="AP29" s="511">
        <v>0</v>
      </c>
      <c r="AQ29" s="511"/>
      <c r="AR29" s="511"/>
      <c r="AS29" s="511"/>
      <c r="AT29" s="511"/>
      <c r="AU29" s="511"/>
      <c r="AV29" s="508">
        <v>0</v>
      </c>
      <c r="AW29" s="508"/>
      <c r="AX29" s="508"/>
      <c r="AY29" s="508"/>
      <c r="AZ29" s="508"/>
      <c r="BA29" s="511">
        <v>527437</v>
      </c>
      <c r="BB29" s="511"/>
      <c r="BC29" s="511"/>
      <c r="BD29" s="511"/>
      <c r="BE29" s="511"/>
      <c r="BF29" s="511">
        <v>0</v>
      </c>
      <c r="BG29" s="511"/>
      <c r="BH29" s="511"/>
      <c r="BI29" s="511"/>
      <c r="BJ29" s="511"/>
    </row>
    <row r="30" spans="2:65" ht="12.95" customHeight="1">
      <c r="B30" s="322"/>
      <c r="C30" s="322"/>
      <c r="D30" s="322"/>
      <c r="E30" s="322"/>
      <c r="F30" s="322"/>
      <c r="G30" s="322"/>
      <c r="H30" s="322"/>
      <c r="I30" s="85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2"/>
      <c r="BF30" s="322"/>
      <c r="BG30" s="322"/>
      <c r="BH30" s="322"/>
      <c r="BI30" s="322"/>
      <c r="BJ30" s="322"/>
      <c r="BK30" s="322"/>
      <c r="BL30" s="322"/>
    </row>
    <row r="31" spans="2:65" ht="12.95" customHeight="1">
      <c r="B31" s="322"/>
      <c r="C31" s="322"/>
      <c r="D31" s="322"/>
      <c r="E31" s="510">
        <v>26</v>
      </c>
      <c r="F31" s="510"/>
      <c r="G31" s="466"/>
      <c r="H31" s="466"/>
      <c r="I31" s="345"/>
      <c r="J31" s="552">
        <f>SUM(Q31:BJ31)</f>
        <v>373558690</v>
      </c>
      <c r="K31" s="553"/>
      <c r="L31" s="553"/>
      <c r="M31" s="553"/>
      <c r="N31" s="553"/>
      <c r="O31" s="553"/>
      <c r="P31" s="553"/>
      <c r="Q31" s="553">
        <v>239130792</v>
      </c>
      <c r="R31" s="553"/>
      <c r="S31" s="553"/>
      <c r="T31" s="553"/>
      <c r="U31" s="553"/>
      <c r="V31" s="553"/>
      <c r="W31" s="553"/>
      <c r="X31" s="515">
        <v>71842603</v>
      </c>
      <c r="Y31" s="515"/>
      <c r="Z31" s="515"/>
      <c r="AA31" s="515"/>
      <c r="AB31" s="515"/>
      <c r="AC31" s="515"/>
      <c r="AD31" s="515">
        <v>47110594</v>
      </c>
      <c r="AE31" s="515"/>
      <c r="AF31" s="515"/>
      <c r="AG31" s="515"/>
      <c r="AH31" s="515"/>
      <c r="AI31" s="515"/>
      <c r="AJ31" s="515">
        <v>14954433</v>
      </c>
      <c r="AK31" s="515"/>
      <c r="AL31" s="515"/>
      <c r="AM31" s="515"/>
      <c r="AN31" s="515"/>
      <c r="AO31" s="515"/>
      <c r="AP31" s="515">
        <v>0</v>
      </c>
      <c r="AQ31" s="515"/>
      <c r="AR31" s="515"/>
      <c r="AS31" s="515"/>
      <c r="AT31" s="515"/>
      <c r="AU31" s="515"/>
      <c r="AV31" s="516">
        <v>0</v>
      </c>
      <c r="AW31" s="516"/>
      <c r="AX31" s="516"/>
      <c r="AY31" s="516"/>
      <c r="AZ31" s="516"/>
      <c r="BA31" s="515">
        <v>520268</v>
      </c>
      <c r="BB31" s="515"/>
      <c r="BC31" s="515"/>
      <c r="BD31" s="515"/>
      <c r="BE31" s="515"/>
      <c r="BF31" s="515">
        <v>0</v>
      </c>
      <c r="BG31" s="515"/>
      <c r="BH31" s="515"/>
      <c r="BI31" s="515"/>
      <c r="BJ31" s="515"/>
      <c r="BL31" s="468"/>
    </row>
    <row r="32" spans="2:65" ht="12.95" customHeight="1">
      <c r="B32" s="2"/>
      <c r="C32" s="2"/>
      <c r="D32" s="2"/>
      <c r="E32" s="2"/>
      <c r="F32" s="2"/>
      <c r="G32" s="2"/>
      <c r="H32" s="2"/>
      <c r="I32" s="1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2:73" s="383" customFormat="1" ht="12" customHeight="1">
      <c r="C33" s="550" t="s">
        <v>19</v>
      </c>
      <c r="D33" s="550"/>
      <c r="E33" s="382" t="s">
        <v>2</v>
      </c>
      <c r="F33" s="557" t="s">
        <v>167</v>
      </c>
      <c r="G33" s="557"/>
      <c r="H33" s="4" t="s">
        <v>642</v>
      </c>
      <c r="J33" s="4"/>
    </row>
    <row r="34" spans="2:73" s="383" customFormat="1" ht="12" customHeight="1">
      <c r="C34" s="380"/>
      <c r="D34" s="380"/>
      <c r="E34" s="382"/>
      <c r="F34" s="558" t="s">
        <v>43</v>
      </c>
      <c r="G34" s="558"/>
      <c r="H34" s="4" t="s">
        <v>643</v>
      </c>
      <c r="J34" s="4"/>
    </row>
    <row r="35" spans="2:73" s="383" customFormat="1" ht="12" customHeight="1">
      <c r="B35" s="551" t="s">
        <v>1</v>
      </c>
      <c r="C35" s="551"/>
      <c r="D35" s="551"/>
      <c r="E35" s="382" t="s">
        <v>2</v>
      </c>
      <c r="F35" s="4" t="s">
        <v>3</v>
      </c>
    </row>
    <row r="36" spans="2:73" ht="12" customHeight="1"/>
    <row r="37" spans="2:73" ht="12" customHeight="1"/>
    <row r="38" spans="2:73" ht="18" customHeight="1">
      <c r="B38" s="526" t="s">
        <v>668</v>
      </c>
      <c r="C38" s="526"/>
      <c r="D38" s="526"/>
      <c r="E38" s="526"/>
      <c r="F38" s="526"/>
      <c r="G38" s="526"/>
      <c r="H38" s="526"/>
      <c r="I38" s="526"/>
      <c r="J38" s="526"/>
      <c r="K38" s="526"/>
      <c r="L38" s="526"/>
      <c r="M38" s="526"/>
      <c r="N38" s="526"/>
      <c r="O38" s="526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26"/>
      <c r="AA38" s="526"/>
      <c r="AB38" s="526"/>
      <c r="AC38" s="526"/>
      <c r="AD38" s="526"/>
      <c r="AE38" s="526"/>
      <c r="AF38" s="526"/>
      <c r="AG38" s="526"/>
      <c r="AH38" s="526"/>
      <c r="AI38" s="526"/>
      <c r="AJ38" s="526"/>
      <c r="AK38" s="526"/>
      <c r="AL38" s="526"/>
      <c r="AM38" s="526"/>
      <c r="AN38" s="526"/>
      <c r="AO38" s="526"/>
      <c r="AP38" s="526"/>
      <c r="AQ38" s="526"/>
      <c r="AR38" s="526"/>
      <c r="AS38" s="526"/>
      <c r="AT38" s="526"/>
      <c r="AU38" s="526"/>
      <c r="AV38" s="526"/>
      <c r="AW38" s="526"/>
      <c r="AX38" s="526"/>
      <c r="AY38" s="526"/>
      <c r="AZ38" s="526"/>
      <c r="BA38" s="526"/>
      <c r="BB38" s="526"/>
      <c r="BC38" s="526"/>
      <c r="BD38" s="526"/>
      <c r="BE38" s="526"/>
      <c r="BF38" s="526"/>
      <c r="BG38" s="526"/>
      <c r="BH38" s="526"/>
      <c r="BI38" s="526"/>
      <c r="BJ38" s="526"/>
    </row>
    <row r="39" spans="2:73" s="322" customFormat="1" ht="18" customHeight="1"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</row>
    <row r="40" spans="2:73" s="322" customFormat="1" ht="12.95" customHeight="1">
      <c r="BJ40" s="331"/>
    </row>
    <row r="41" spans="2:73" s="322" customFormat="1" ht="18" customHeight="1"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332"/>
      <c r="BF41" s="332"/>
      <c r="BG41" s="332"/>
      <c r="BH41" s="332"/>
      <c r="BI41" s="332"/>
      <c r="BJ41" s="332"/>
    </row>
    <row r="42" spans="2:73" s="322" customFormat="1" ht="18" customHeight="1"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25"/>
      <c r="V42" s="325"/>
      <c r="W42" s="325"/>
      <c r="X42" s="325"/>
      <c r="Y42" s="325"/>
      <c r="Z42" s="325"/>
      <c r="AA42" s="325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2"/>
    </row>
    <row r="43" spans="2:73" s="322" customFormat="1" ht="18" customHeight="1">
      <c r="T43" s="325"/>
      <c r="U43" s="325"/>
      <c r="V43" s="325"/>
      <c r="W43" s="325"/>
      <c r="X43" s="325"/>
      <c r="Y43" s="325"/>
      <c r="Z43" s="325"/>
      <c r="AA43" s="325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  <c r="AY43" s="332"/>
      <c r="AZ43" s="332"/>
      <c r="BA43" s="332"/>
      <c r="BB43" s="332"/>
      <c r="BC43" s="332"/>
      <c r="BD43" s="332"/>
      <c r="BE43" s="332"/>
      <c r="BF43" s="332"/>
      <c r="BG43" s="332"/>
      <c r="BH43" s="332"/>
      <c r="BI43" s="332"/>
      <c r="BJ43" s="332"/>
    </row>
    <row r="44" spans="2:73" s="322" customFormat="1" ht="12.95" customHeight="1">
      <c r="S44" s="325"/>
      <c r="T44" s="325"/>
      <c r="Z44" s="325"/>
      <c r="AA44" s="325"/>
      <c r="AF44" s="325"/>
      <c r="AG44" s="325"/>
      <c r="AH44" s="325"/>
      <c r="AN44" s="238"/>
      <c r="AO44" s="238"/>
      <c r="AP44" s="325"/>
      <c r="AQ44" s="325"/>
      <c r="AS44" s="310"/>
      <c r="AT44" s="310"/>
      <c r="AU44" s="325"/>
      <c r="AV44" s="325"/>
      <c r="AW44" s="325"/>
      <c r="AX44" s="325"/>
      <c r="AY44" s="325"/>
      <c r="AZ44" s="325"/>
      <c r="BA44" s="325"/>
      <c r="BB44" s="325"/>
      <c r="BI44" s="238"/>
      <c r="BJ44" s="238"/>
    </row>
    <row r="45" spans="2:73" s="322" customFormat="1" ht="12.95" customHeight="1"/>
    <row r="46" spans="2:73" s="322" customFormat="1" ht="12.95" customHeight="1">
      <c r="C46" s="332"/>
      <c r="D46" s="332"/>
      <c r="E46" s="332"/>
      <c r="F46" s="332"/>
      <c r="G46" s="325"/>
      <c r="H46" s="325"/>
      <c r="I46" s="332"/>
      <c r="J46" s="332"/>
      <c r="K46" s="332"/>
      <c r="L46" s="332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8"/>
      <c r="BC46" s="308"/>
      <c r="BD46" s="308"/>
      <c r="BE46" s="308"/>
      <c r="BF46" s="308"/>
      <c r="BG46" s="308"/>
      <c r="BH46" s="308"/>
      <c r="BI46" s="308"/>
      <c r="BJ46" s="308"/>
      <c r="BM46" s="308"/>
      <c r="BN46" s="308"/>
      <c r="BO46" s="308"/>
      <c r="BP46" s="308"/>
      <c r="BQ46" s="308"/>
      <c r="BR46" s="308"/>
      <c r="BS46" s="308"/>
      <c r="BT46" s="308"/>
      <c r="BU46" s="308"/>
    </row>
    <row r="47" spans="2:73" s="322" customFormat="1" ht="12.95" customHeight="1"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</row>
    <row r="48" spans="2:73" s="322" customFormat="1" ht="12.95" customHeight="1">
      <c r="G48" s="325"/>
      <c r="H48" s="325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8"/>
      <c r="AM48" s="308"/>
      <c r="AN48" s="308"/>
      <c r="AO48" s="308"/>
      <c r="AP48" s="308"/>
      <c r="AQ48" s="308"/>
      <c r="AR48" s="308"/>
      <c r="AS48" s="308"/>
      <c r="AT48" s="308"/>
      <c r="AU48" s="308"/>
      <c r="AV48" s="308"/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</row>
    <row r="49" spans="2:63" s="322" customFormat="1" ht="12.95" customHeight="1"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</row>
    <row r="50" spans="2:63" s="322" customFormat="1" ht="12.95" customHeight="1">
      <c r="G50" s="325"/>
      <c r="H50" s="325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8"/>
      <c r="AN50" s="308"/>
      <c r="AO50" s="308"/>
      <c r="AP50" s="308"/>
      <c r="AQ50" s="308"/>
      <c r="AR50" s="308"/>
      <c r="AS50" s="308"/>
      <c r="AT50" s="308"/>
      <c r="AU50" s="308"/>
      <c r="AV50" s="308"/>
      <c r="AW50" s="308"/>
      <c r="AX50" s="308"/>
      <c r="AY50" s="308"/>
      <c r="AZ50" s="308"/>
      <c r="BA50" s="308"/>
      <c r="BB50" s="308"/>
      <c r="BC50" s="308"/>
      <c r="BD50" s="308"/>
      <c r="BE50" s="308"/>
      <c r="BF50" s="308"/>
      <c r="BG50" s="308"/>
      <c r="BH50" s="308"/>
      <c r="BI50" s="308"/>
      <c r="BJ50" s="356"/>
      <c r="BK50" s="54"/>
    </row>
    <row r="51" spans="2:63" s="322" customFormat="1" ht="12.95" customHeight="1"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31"/>
      <c r="BK51" s="54"/>
    </row>
    <row r="52" spans="2:63" s="322" customFormat="1" ht="12.95" customHeight="1">
      <c r="G52" s="325"/>
      <c r="H52" s="325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8"/>
      <c r="AM52" s="308"/>
      <c r="AN52" s="308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8"/>
      <c r="BE52" s="308"/>
      <c r="BF52" s="308"/>
      <c r="BG52" s="308"/>
      <c r="BH52" s="308"/>
      <c r="BI52" s="308"/>
      <c r="BJ52" s="356"/>
      <c r="BK52" s="54"/>
    </row>
    <row r="53" spans="2:63" s="322" customFormat="1" ht="12.95" customHeight="1"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31"/>
      <c r="BK53" s="54"/>
    </row>
    <row r="54" spans="2:63" s="322" customFormat="1" ht="12.95" customHeight="1">
      <c r="G54" s="334"/>
      <c r="H54" s="334"/>
      <c r="I54" s="310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4"/>
      <c r="AF54" s="314"/>
      <c r="AG54" s="314"/>
      <c r="AH54" s="314"/>
      <c r="AI54" s="314"/>
      <c r="AJ54" s="314"/>
      <c r="AK54" s="314"/>
      <c r="AL54" s="314"/>
      <c r="AM54" s="314"/>
      <c r="AN54" s="314"/>
      <c r="AO54" s="314"/>
      <c r="AP54" s="314"/>
      <c r="AQ54" s="314"/>
      <c r="AR54" s="314"/>
      <c r="AS54" s="314"/>
      <c r="AT54" s="314"/>
      <c r="AU54" s="314"/>
      <c r="AV54" s="314"/>
      <c r="AW54" s="314"/>
      <c r="AX54" s="314"/>
      <c r="AY54" s="314"/>
      <c r="AZ54" s="314"/>
      <c r="BA54" s="314"/>
      <c r="BB54" s="314"/>
      <c r="BC54" s="314"/>
      <c r="BD54" s="314"/>
      <c r="BE54" s="314"/>
      <c r="BF54" s="314"/>
      <c r="BG54" s="314"/>
      <c r="BH54" s="314"/>
      <c r="BI54" s="314"/>
      <c r="BJ54" s="355"/>
      <c r="BK54" s="54"/>
    </row>
    <row r="55" spans="2:63" s="322" customFormat="1" ht="12.95" customHeight="1">
      <c r="BJ55" s="54"/>
      <c r="BK55" s="54"/>
    </row>
    <row r="56" spans="2:63" s="322" customFormat="1" ht="18" customHeight="1"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32"/>
      <c r="AO56" s="332"/>
      <c r="AP56" s="332"/>
      <c r="AQ56" s="332"/>
      <c r="AR56" s="332"/>
      <c r="AS56" s="332"/>
      <c r="AT56" s="332"/>
      <c r="AU56" s="332"/>
      <c r="AV56" s="332"/>
      <c r="AW56" s="332"/>
      <c r="AX56" s="332"/>
      <c r="AY56" s="332"/>
      <c r="AZ56" s="332"/>
      <c r="BA56" s="332"/>
      <c r="BB56" s="332"/>
      <c r="BC56" s="332"/>
      <c r="BD56" s="332"/>
      <c r="BE56" s="332"/>
      <c r="BF56" s="332"/>
      <c r="BG56" s="332"/>
      <c r="BH56" s="332"/>
      <c r="BI56" s="332"/>
      <c r="BJ56" s="138"/>
      <c r="BK56" s="54"/>
    </row>
    <row r="57" spans="2:63" s="322" customFormat="1" ht="18" customHeight="1"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2"/>
      <c r="AJ57" s="332"/>
      <c r="AK57" s="332"/>
      <c r="AL57" s="332"/>
      <c r="AM57" s="332"/>
      <c r="AN57" s="332"/>
      <c r="AO57" s="332"/>
      <c r="AP57" s="332"/>
      <c r="AQ57" s="332"/>
      <c r="AR57" s="332"/>
      <c r="AS57" s="332"/>
      <c r="AT57" s="332"/>
      <c r="AU57" s="332"/>
      <c r="AV57" s="332"/>
      <c r="AW57" s="332"/>
      <c r="AX57" s="332"/>
      <c r="AY57" s="332"/>
      <c r="AZ57" s="332"/>
      <c r="BA57" s="332"/>
      <c r="BB57" s="332"/>
      <c r="BC57" s="332"/>
      <c r="BD57" s="332"/>
      <c r="BE57" s="332"/>
      <c r="BF57" s="332"/>
      <c r="BG57" s="332"/>
      <c r="BH57" s="332"/>
      <c r="BI57" s="332"/>
      <c r="BJ57" s="332"/>
    </row>
    <row r="58" spans="2:63" s="322" customFormat="1" ht="18" customHeight="1">
      <c r="N58" s="332"/>
      <c r="O58" s="332"/>
      <c r="P58" s="332"/>
      <c r="Q58" s="332"/>
      <c r="R58" s="332"/>
      <c r="S58" s="332"/>
      <c r="T58" s="332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2"/>
      <c r="AJ58" s="332"/>
      <c r="AK58" s="332"/>
      <c r="AL58" s="332"/>
      <c r="AM58" s="332"/>
      <c r="AN58" s="332"/>
      <c r="AO58" s="332"/>
      <c r="AP58" s="332"/>
      <c r="AQ58" s="332"/>
      <c r="AR58" s="332"/>
      <c r="AS58" s="332"/>
      <c r="AT58" s="332"/>
      <c r="AU58" s="332"/>
      <c r="AV58" s="332"/>
      <c r="AW58" s="332"/>
      <c r="AX58" s="332"/>
      <c r="AY58" s="332"/>
      <c r="AZ58" s="332"/>
      <c r="BA58" s="332"/>
      <c r="BB58" s="332"/>
      <c r="BC58" s="332"/>
      <c r="BD58" s="332"/>
      <c r="BE58" s="332"/>
      <c r="BF58" s="332"/>
      <c r="BG58" s="332"/>
      <c r="BH58" s="332"/>
      <c r="BI58" s="332"/>
      <c r="BJ58" s="332"/>
    </row>
    <row r="59" spans="2:63" s="322" customFormat="1" ht="12.95" customHeight="1">
      <c r="N59" s="12"/>
      <c r="O59" s="12"/>
      <c r="P59" s="12"/>
      <c r="Q59" s="310"/>
      <c r="R59" s="310"/>
      <c r="S59" s="325"/>
      <c r="T59" s="325"/>
      <c r="U59" s="12"/>
      <c r="V59" s="12"/>
      <c r="W59" s="310"/>
      <c r="X59" s="310"/>
      <c r="Y59" s="310"/>
      <c r="Z59" s="325"/>
      <c r="AA59" s="325"/>
      <c r="AD59" s="310"/>
      <c r="AE59" s="310"/>
      <c r="AF59" s="325"/>
      <c r="AG59" s="325"/>
      <c r="AH59" s="325"/>
      <c r="AI59" s="12"/>
      <c r="AL59" s="310"/>
      <c r="AM59" s="325"/>
      <c r="AN59" s="325"/>
      <c r="AO59" s="325"/>
      <c r="AP59" s="12"/>
      <c r="AQ59" s="12"/>
      <c r="AR59" s="12"/>
      <c r="AT59" s="325"/>
      <c r="AU59" s="325"/>
      <c r="AV59" s="325"/>
      <c r="AW59" s="325"/>
      <c r="AX59" s="325"/>
      <c r="AY59" s="325"/>
      <c r="AZ59" s="325"/>
      <c r="BA59" s="325"/>
      <c r="BB59" s="325"/>
      <c r="BC59" s="12"/>
      <c r="BD59" s="12"/>
      <c r="BE59" s="12"/>
      <c r="BF59" s="12"/>
      <c r="BG59" s="12"/>
      <c r="BH59" s="325"/>
      <c r="BI59" s="325"/>
      <c r="BJ59" s="325"/>
    </row>
    <row r="60" spans="2:63" s="322" customFormat="1" ht="12.95" customHeight="1"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</row>
    <row r="61" spans="2:63" s="322" customFormat="1" ht="12.95" customHeight="1"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</row>
    <row r="62" spans="2:63" s="322" customFormat="1" ht="12.95" customHeight="1">
      <c r="C62" s="332"/>
      <c r="D62" s="332"/>
      <c r="E62" s="332"/>
      <c r="F62" s="332"/>
      <c r="G62" s="336"/>
      <c r="H62" s="336"/>
      <c r="I62" s="332"/>
      <c r="J62" s="332"/>
      <c r="K62" s="332"/>
      <c r="L62" s="332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8"/>
      <c r="AL62" s="308"/>
      <c r="AM62" s="308"/>
      <c r="AN62" s="308"/>
      <c r="AO62" s="308"/>
      <c r="AP62" s="308"/>
      <c r="AQ62" s="308"/>
      <c r="AR62" s="308"/>
      <c r="AS62" s="308"/>
      <c r="AT62" s="308"/>
      <c r="AU62" s="308"/>
      <c r="AV62" s="308"/>
      <c r="AW62" s="308"/>
      <c r="AX62" s="308"/>
      <c r="AY62" s="308"/>
      <c r="AZ62" s="308"/>
      <c r="BA62" s="308"/>
      <c r="BB62" s="308"/>
      <c r="BC62" s="308"/>
      <c r="BD62" s="308"/>
      <c r="BE62" s="308"/>
      <c r="BF62" s="308"/>
      <c r="BG62" s="308"/>
      <c r="BH62" s="308"/>
      <c r="BI62" s="308"/>
      <c r="BJ62" s="308"/>
    </row>
    <row r="63" spans="2:63" s="322" customFormat="1" ht="12.95" customHeight="1"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</row>
    <row r="64" spans="2:63" s="322" customFormat="1" ht="12.95" customHeight="1">
      <c r="G64" s="336"/>
      <c r="H64" s="336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  <c r="AI64" s="308"/>
      <c r="AJ64" s="308"/>
      <c r="AK64" s="308"/>
      <c r="AL64" s="308"/>
      <c r="AM64" s="308"/>
      <c r="AN64" s="308"/>
      <c r="AO64" s="308"/>
      <c r="AP64" s="308"/>
      <c r="AQ64" s="308"/>
      <c r="AR64" s="308"/>
      <c r="AS64" s="308"/>
      <c r="AT64" s="308"/>
      <c r="AU64" s="308"/>
      <c r="AV64" s="308"/>
      <c r="AW64" s="308"/>
      <c r="AX64" s="308"/>
      <c r="AY64" s="308"/>
      <c r="AZ64" s="308"/>
      <c r="BA64" s="308"/>
      <c r="BB64" s="308"/>
      <c r="BC64" s="308"/>
      <c r="BD64" s="308"/>
      <c r="BE64" s="308"/>
      <c r="BF64" s="308"/>
      <c r="BG64" s="308"/>
      <c r="BH64" s="308"/>
      <c r="BI64" s="308"/>
      <c r="BJ64" s="308"/>
    </row>
    <row r="65" spans="7:62" s="322" customFormat="1" ht="12.95" customHeight="1"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</row>
    <row r="66" spans="7:62" s="322" customFormat="1" ht="12.95" customHeight="1">
      <c r="G66" s="336"/>
      <c r="H66" s="336"/>
      <c r="N66" s="308"/>
      <c r="O66" s="308"/>
      <c r="P66" s="308"/>
      <c r="Q66" s="308"/>
      <c r="R66" s="308"/>
      <c r="S66" s="308"/>
      <c r="T66" s="308"/>
      <c r="U66" s="308"/>
      <c r="V66" s="308"/>
      <c r="W66" s="308"/>
      <c r="X66" s="308"/>
      <c r="Y66" s="308"/>
      <c r="Z66" s="308"/>
      <c r="AA66" s="308"/>
      <c r="AB66" s="308"/>
      <c r="AC66" s="308"/>
      <c r="AD66" s="308"/>
      <c r="AE66" s="308"/>
      <c r="AF66" s="308"/>
      <c r="AG66" s="308"/>
      <c r="AH66" s="308"/>
      <c r="AI66" s="308"/>
      <c r="AJ66" s="308"/>
      <c r="AK66" s="308"/>
      <c r="AL66" s="308"/>
      <c r="AM66" s="308"/>
      <c r="AN66" s="308"/>
      <c r="AO66" s="308"/>
      <c r="AP66" s="308"/>
      <c r="AQ66" s="308"/>
      <c r="AR66" s="308"/>
      <c r="AS66" s="308"/>
      <c r="AT66" s="308"/>
      <c r="AU66" s="308"/>
      <c r="AV66" s="308"/>
      <c r="AW66" s="308"/>
      <c r="AX66" s="308"/>
      <c r="AY66" s="308"/>
      <c r="AZ66" s="308"/>
      <c r="BA66" s="308"/>
      <c r="BB66" s="308"/>
      <c r="BC66" s="308"/>
      <c r="BD66" s="308"/>
      <c r="BE66" s="308"/>
      <c r="BF66" s="308"/>
      <c r="BG66" s="308"/>
      <c r="BH66" s="308"/>
      <c r="BI66" s="308"/>
      <c r="BJ66" s="308"/>
    </row>
    <row r="67" spans="7:62" s="322" customFormat="1" ht="12.95" customHeight="1"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</row>
  </sheetData>
  <mergeCells count="133">
    <mergeCell ref="AX11:AZ11"/>
    <mergeCell ref="F33:G33"/>
    <mergeCell ref="F34:G34"/>
    <mergeCell ref="B38:BJ38"/>
    <mergeCell ref="BF19:BJ19"/>
    <mergeCell ref="AV8:AZ10"/>
    <mergeCell ref="AV21:AZ21"/>
    <mergeCell ref="AV23:AZ23"/>
    <mergeCell ref="AV25:AZ25"/>
    <mergeCell ref="E19:F19"/>
    <mergeCell ref="J19:P19"/>
    <mergeCell ref="Q19:W19"/>
    <mergeCell ref="X19:AC19"/>
    <mergeCell ref="AD19:AI19"/>
    <mergeCell ref="AJ19:AO19"/>
    <mergeCell ref="AP19:AU19"/>
    <mergeCell ref="AV19:AZ19"/>
    <mergeCell ref="BA19:BE19"/>
    <mergeCell ref="BF15:BJ15"/>
    <mergeCell ref="E17:F17"/>
    <mergeCell ref="J17:P17"/>
    <mergeCell ref="Q17:W17"/>
    <mergeCell ref="X17:AC17"/>
    <mergeCell ref="AD17:AI17"/>
    <mergeCell ref="AV13:AZ13"/>
    <mergeCell ref="BA13:BE13"/>
    <mergeCell ref="BF13:BJ13"/>
    <mergeCell ref="AJ17:AO17"/>
    <mergeCell ref="AP17:AU17"/>
    <mergeCell ref="AV17:AZ17"/>
    <mergeCell ref="BA17:BE17"/>
    <mergeCell ref="BF17:BJ17"/>
    <mergeCell ref="E15:F15"/>
    <mergeCell ref="J15:P15"/>
    <mergeCell ref="Q15:W15"/>
    <mergeCell ref="X15:AC15"/>
    <mergeCell ref="AD15:AI15"/>
    <mergeCell ref="AJ15:AO15"/>
    <mergeCell ref="AP15:AU15"/>
    <mergeCell ref="AV15:AZ15"/>
    <mergeCell ref="BA15:BE15"/>
    <mergeCell ref="AM11:AO11"/>
    <mergeCell ref="C33:D33"/>
    <mergeCell ref="B35:D35"/>
    <mergeCell ref="J27:P27"/>
    <mergeCell ref="Q27:W27"/>
    <mergeCell ref="X27:AC27"/>
    <mergeCell ref="AD27:AI27"/>
    <mergeCell ref="AJ27:AO27"/>
    <mergeCell ref="AP27:AU27"/>
    <mergeCell ref="J31:P31"/>
    <mergeCell ref="Q31:W31"/>
    <mergeCell ref="X31:AC31"/>
    <mergeCell ref="AD31:AI31"/>
    <mergeCell ref="AJ31:AO31"/>
    <mergeCell ref="AP31:AU31"/>
    <mergeCell ref="E13:F13"/>
    <mergeCell ref="J13:P13"/>
    <mergeCell ref="Q13:W13"/>
    <mergeCell ref="X13:AC13"/>
    <mergeCell ref="AD13:AI13"/>
    <mergeCell ref="AJ13:AO13"/>
    <mergeCell ref="AP13:AU13"/>
    <mergeCell ref="B13:D13"/>
    <mergeCell ref="G13:I13"/>
    <mergeCell ref="BF21:BJ21"/>
    <mergeCell ref="BA1:BK2"/>
    <mergeCell ref="AS11:AU11"/>
    <mergeCell ref="BC11:BE11"/>
    <mergeCell ref="BH11:BJ11"/>
    <mergeCell ref="BF8:BJ10"/>
    <mergeCell ref="B5:BJ5"/>
    <mergeCell ref="B8:I9"/>
    <mergeCell ref="J7:P10"/>
    <mergeCell ref="Q7:W10"/>
    <mergeCell ref="X7:BJ7"/>
    <mergeCell ref="X8:AC8"/>
    <mergeCell ref="AD8:AI10"/>
    <mergeCell ref="AJ8:AO10"/>
    <mergeCell ref="AP8:AU10"/>
    <mergeCell ref="X9:AC9"/>
    <mergeCell ref="X10:AC10"/>
    <mergeCell ref="N11:P11"/>
    <mergeCell ref="U11:W11"/>
    <mergeCell ref="BA8:BE8"/>
    <mergeCell ref="BA9:BE9"/>
    <mergeCell ref="BA10:BE10"/>
    <mergeCell ref="AA11:AC11"/>
    <mergeCell ref="AG11:AI11"/>
    <mergeCell ref="E29:F29"/>
    <mergeCell ref="BF23:BJ23"/>
    <mergeCell ref="BA27:BE27"/>
    <mergeCell ref="BF31:BJ31"/>
    <mergeCell ref="BF25:BJ25"/>
    <mergeCell ref="BA23:BE23"/>
    <mergeCell ref="BA31:BE31"/>
    <mergeCell ref="BA25:BE25"/>
    <mergeCell ref="J23:P23"/>
    <mergeCell ref="Q23:W23"/>
    <mergeCell ref="BF27:BJ27"/>
    <mergeCell ref="AV27:AZ27"/>
    <mergeCell ref="AV31:AZ31"/>
    <mergeCell ref="BF29:BJ29"/>
    <mergeCell ref="J29:P29"/>
    <mergeCell ref="Q29:W29"/>
    <mergeCell ref="X29:AC29"/>
    <mergeCell ref="AD29:AI29"/>
    <mergeCell ref="AJ29:AO29"/>
    <mergeCell ref="AP29:AU29"/>
    <mergeCell ref="E21:F21"/>
    <mergeCell ref="BA21:BE21"/>
    <mergeCell ref="E23:F23"/>
    <mergeCell ref="E25:F25"/>
    <mergeCell ref="E27:F27"/>
    <mergeCell ref="E31:F31"/>
    <mergeCell ref="X23:AC23"/>
    <mergeCell ref="AD23:AI23"/>
    <mergeCell ref="AJ23:AO23"/>
    <mergeCell ref="AP23:AU23"/>
    <mergeCell ref="J25:P25"/>
    <mergeCell ref="Q25:W25"/>
    <mergeCell ref="X25:AC25"/>
    <mergeCell ref="AD25:AI25"/>
    <mergeCell ref="AJ25:AO25"/>
    <mergeCell ref="AP25:AU25"/>
    <mergeCell ref="J21:P21"/>
    <mergeCell ref="Q21:W21"/>
    <mergeCell ref="X21:AC21"/>
    <mergeCell ref="AD21:AI21"/>
    <mergeCell ref="AJ21:AO21"/>
    <mergeCell ref="AP21:AU21"/>
    <mergeCell ref="AV29:AZ29"/>
    <mergeCell ref="BA29:BE29"/>
  </mergeCells>
  <phoneticPr fontId="10"/>
  <printOptions horizontalCentered="1"/>
  <pageMargins left="0.47244094488188981" right="0.39370078740157483" top="0.31496062992125984" bottom="0.39370078740157483" header="0" footer="0"/>
  <pageSetup paperSize="9" scale="9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T57"/>
  <sheetViews>
    <sheetView view="pageBreakPreview" zoomScaleNormal="100" zoomScaleSheetLayoutView="100" workbookViewId="0">
      <selection activeCell="C26" sqref="C26:L26"/>
    </sheetView>
  </sheetViews>
  <sheetFormatPr defaultRowHeight="13.5"/>
  <cols>
    <col min="1" max="13" width="1.625" customWidth="1"/>
    <col min="14" max="14" width="10.125" customWidth="1"/>
    <col min="15" max="15" width="6" customWidth="1"/>
    <col min="16" max="16" width="10.125" customWidth="1"/>
    <col min="17" max="17" width="6" customWidth="1"/>
    <col min="18" max="18" width="10.125" customWidth="1"/>
    <col min="19" max="19" width="6" customWidth="1"/>
    <col min="20" max="20" width="10.125" customWidth="1"/>
    <col min="21" max="21" width="6" customWidth="1"/>
    <col min="22" max="22" width="10.125" customWidth="1"/>
    <col min="23" max="23" width="6" customWidth="1"/>
    <col min="24" max="24" width="1.625" customWidth="1"/>
    <col min="25" max="25" width="13.875" bestFit="1" customWidth="1"/>
  </cols>
  <sheetData>
    <row r="1" spans="1:72" ht="11.1" customHeight="1">
      <c r="A1" s="505">
        <f>'139'!BA1+1</f>
        <v>140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</row>
    <row r="2" spans="1:72" ht="9" customHeight="1">
      <c r="A2" s="506"/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</row>
    <row r="3" spans="1:72"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</row>
    <row r="4" spans="1:72"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</row>
    <row r="5" spans="1:72" ht="15" customHeight="1">
      <c r="B5" s="526" t="s">
        <v>648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</row>
    <row r="6" spans="1:72" s="106" customFormat="1" ht="12.95" customHeight="1">
      <c r="B6" s="563" t="s">
        <v>81</v>
      </c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/>
      <c r="U6" s="563"/>
      <c r="V6" s="563"/>
      <c r="W6" s="563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</row>
    <row r="7" spans="1:72" s="106" customFormat="1" ht="12.95" customHeight="1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</row>
    <row r="8" spans="1:72" ht="18" customHeight="1">
      <c r="B8" s="564" t="s">
        <v>80</v>
      </c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9" t="s">
        <v>79</v>
      </c>
      <c r="O8" s="570"/>
      <c r="P8" s="569" t="s">
        <v>78</v>
      </c>
      <c r="Q8" s="570"/>
      <c r="R8" s="569" t="s">
        <v>77</v>
      </c>
      <c r="S8" s="570"/>
      <c r="T8" s="569" t="s">
        <v>76</v>
      </c>
      <c r="U8" s="571"/>
      <c r="V8" s="572" t="s">
        <v>75</v>
      </c>
      <c r="W8" s="573"/>
      <c r="X8" s="6"/>
      <c r="Y8" s="25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ht="18" customHeight="1">
      <c r="B9" s="566"/>
      <c r="C9" s="567"/>
      <c r="D9" s="567"/>
      <c r="E9" s="567"/>
      <c r="F9" s="567"/>
      <c r="G9" s="567"/>
      <c r="H9" s="567"/>
      <c r="I9" s="567"/>
      <c r="J9" s="567"/>
      <c r="K9" s="567"/>
      <c r="L9" s="567"/>
      <c r="M9" s="568"/>
      <c r="N9" s="105"/>
      <c r="O9" s="311" t="s">
        <v>644</v>
      </c>
      <c r="P9" s="105"/>
      <c r="Q9" s="311" t="s">
        <v>644</v>
      </c>
      <c r="R9" s="104"/>
      <c r="S9" s="311" t="s">
        <v>644</v>
      </c>
      <c r="T9" s="104"/>
      <c r="U9" s="311" t="s">
        <v>644</v>
      </c>
      <c r="V9" s="146"/>
      <c r="W9" s="323" t="s">
        <v>644</v>
      </c>
      <c r="Y9" s="11"/>
    </row>
    <row r="10" spans="1:72" ht="12" customHeight="1">
      <c r="M10" s="17"/>
      <c r="N10" s="103" t="s">
        <v>74</v>
      </c>
      <c r="O10" s="103" t="s">
        <v>157</v>
      </c>
      <c r="P10" s="103" t="s">
        <v>74</v>
      </c>
      <c r="Q10" s="103" t="s">
        <v>157</v>
      </c>
      <c r="R10" s="102" t="s">
        <v>74</v>
      </c>
      <c r="S10" s="102" t="s">
        <v>156</v>
      </c>
      <c r="T10" s="102" t="s">
        <v>74</v>
      </c>
      <c r="U10" s="102" t="s">
        <v>156</v>
      </c>
      <c r="V10" s="102" t="s">
        <v>74</v>
      </c>
      <c r="W10" s="102" t="s">
        <v>156</v>
      </c>
      <c r="Y10" s="7"/>
    </row>
    <row r="11" spans="1:72" ht="6.95" customHeight="1">
      <c r="M11" s="85"/>
      <c r="N11" s="101"/>
      <c r="O11" s="152"/>
      <c r="P11" s="101"/>
      <c r="Q11" s="152"/>
      <c r="R11" s="6"/>
      <c r="S11" s="251"/>
      <c r="T11" s="6"/>
      <c r="U11" s="6"/>
      <c r="V11" s="6"/>
      <c r="W11" s="6"/>
      <c r="Y11" s="8"/>
    </row>
    <row r="12" spans="1:72" s="185" customFormat="1" ht="11.1" customHeight="1">
      <c r="C12" s="562" t="s">
        <v>6</v>
      </c>
      <c r="D12" s="562"/>
      <c r="E12" s="562"/>
      <c r="F12" s="562"/>
      <c r="G12" s="562"/>
      <c r="H12" s="562"/>
      <c r="I12" s="562"/>
      <c r="J12" s="562"/>
      <c r="K12" s="562"/>
      <c r="L12" s="562"/>
      <c r="M12" s="406"/>
      <c r="N12" s="141">
        <v>223149930</v>
      </c>
      <c r="O12" s="407">
        <v>100</v>
      </c>
      <c r="P12" s="141">
        <v>232417930</v>
      </c>
      <c r="Q12" s="407">
        <v>100</v>
      </c>
      <c r="R12" s="463">
        <v>227563843</v>
      </c>
      <c r="S12" s="407">
        <v>100</v>
      </c>
      <c r="T12" s="463">
        <v>231850503</v>
      </c>
      <c r="U12" s="407">
        <v>100</v>
      </c>
      <c r="V12" s="464">
        <v>239130792</v>
      </c>
      <c r="W12" s="410">
        <v>100</v>
      </c>
      <c r="Y12" s="465"/>
    </row>
    <row r="13" spans="1:72" ht="7.5" customHeight="1"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304"/>
      <c r="N13" s="321"/>
      <c r="O13" s="248"/>
      <c r="P13" s="321"/>
      <c r="Q13" s="248"/>
      <c r="R13" s="142"/>
      <c r="S13" s="248"/>
      <c r="T13" s="142"/>
      <c r="U13" s="248"/>
      <c r="V13" s="143"/>
      <c r="W13" s="347"/>
      <c r="Y13" s="8"/>
    </row>
    <row r="14" spans="1:72" ht="11.1" customHeight="1">
      <c r="B14" s="81"/>
      <c r="C14" s="560" t="s">
        <v>73</v>
      </c>
      <c r="D14" s="560"/>
      <c r="E14" s="560"/>
      <c r="F14" s="560"/>
      <c r="G14" s="560"/>
      <c r="H14" s="560"/>
      <c r="I14" s="560"/>
      <c r="J14" s="560"/>
      <c r="K14" s="560"/>
      <c r="L14" s="560"/>
      <c r="M14" s="120"/>
      <c r="N14" s="99">
        <v>60808995</v>
      </c>
      <c r="O14" s="249">
        <f>ROUND(N14/N$12*100,1)</f>
        <v>27.3</v>
      </c>
      <c r="P14" s="99">
        <v>60224173</v>
      </c>
      <c r="Q14" s="249">
        <f>ROUND(P14/P$12*100,1)</f>
        <v>25.9</v>
      </c>
      <c r="R14" s="98">
        <v>60428847</v>
      </c>
      <c r="S14" s="249">
        <f>ROUND(R14/R$12*100,1)</f>
        <v>26.6</v>
      </c>
      <c r="T14" s="98">
        <v>60030811</v>
      </c>
      <c r="U14" s="249">
        <f>ROUND(T14/T$12*100,1)</f>
        <v>25.9</v>
      </c>
      <c r="V14" s="144">
        <v>62023946</v>
      </c>
      <c r="W14" s="348">
        <f>ROUND(V14/V$12*100,1)</f>
        <v>25.9</v>
      </c>
      <c r="Y14" s="9"/>
    </row>
    <row r="15" spans="1:72" ht="7.5" customHeight="1">
      <c r="B15" s="81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20"/>
      <c r="N15" s="99"/>
      <c r="O15" s="250"/>
      <c r="P15" s="99"/>
      <c r="Q15" s="250"/>
      <c r="R15" s="346"/>
      <c r="S15" s="250"/>
      <c r="T15" s="346"/>
      <c r="U15" s="250"/>
      <c r="V15" s="145"/>
      <c r="W15" s="349"/>
    </row>
    <row r="16" spans="1:72" ht="11.1" customHeight="1">
      <c r="B16" s="81"/>
      <c r="C16" s="560" t="s">
        <v>72</v>
      </c>
      <c r="D16" s="560"/>
      <c r="E16" s="560"/>
      <c r="F16" s="560"/>
      <c r="G16" s="560"/>
      <c r="H16" s="560"/>
      <c r="I16" s="560"/>
      <c r="J16" s="560"/>
      <c r="K16" s="560"/>
      <c r="L16" s="560"/>
      <c r="M16" s="120"/>
      <c r="N16" s="99">
        <v>1211900</v>
      </c>
      <c r="O16" s="249">
        <f>ROUND(N16/N$12*100,1)</f>
        <v>0.5</v>
      </c>
      <c r="P16" s="99">
        <v>1130000</v>
      </c>
      <c r="Q16" s="249">
        <f>ROUND(P16/P$12*100,1)</f>
        <v>0.5</v>
      </c>
      <c r="R16" s="98">
        <v>1140000</v>
      </c>
      <c r="S16" s="249">
        <f>ROUND(R16/R$12*100,1)</f>
        <v>0.5</v>
      </c>
      <c r="T16" s="98">
        <v>1115000</v>
      </c>
      <c r="U16" s="249">
        <f>ROUND(T16/T$12*100,1)</f>
        <v>0.5</v>
      </c>
      <c r="V16" s="144">
        <v>1018000</v>
      </c>
      <c r="W16" s="348">
        <f>ROUND(V16/V$12*100,1)</f>
        <v>0.4</v>
      </c>
      <c r="Y16" s="8"/>
    </row>
    <row r="17" spans="2:25" ht="7.5" customHeight="1">
      <c r="B17" s="81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20"/>
      <c r="N17" s="99"/>
      <c r="O17" s="250"/>
      <c r="P17" s="99"/>
      <c r="Q17" s="250"/>
      <c r="R17" s="346"/>
      <c r="S17" s="250"/>
      <c r="T17" s="346"/>
      <c r="U17" s="250"/>
      <c r="V17" s="145"/>
      <c r="W17" s="349"/>
      <c r="Y17" s="8"/>
    </row>
    <row r="18" spans="2:25" ht="11.1" customHeight="1">
      <c r="B18" s="81"/>
      <c r="C18" s="560" t="s">
        <v>71</v>
      </c>
      <c r="D18" s="560"/>
      <c r="E18" s="560"/>
      <c r="F18" s="560"/>
      <c r="G18" s="560"/>
      <c r="H18" s="560"/>
      <c r="I18" s="560"/>
      <c r="J18" s="560"/>
      <c r="K18" s="560"/>
      <c r="L18" s="560"/>
      <c r="M18" s="120"/>
      <c r="N18" s="99">
        <v>765000</v>
      </c>
      <c r="O18" s="249">
        <f t="shared" ref="O18:Q18" si="0">ROUND(N18/N$12*100,1)</f>
        <v>0.3</v>
      </c>
      <c r="P18" s="99">
        <v>803300</v>
      </c>
      <c r="Q18" s="249">
        <f t="shared" si="0"/>
        <v>0.3</v>
      </c>
      <c r="R18" s="98">
        <v>763000</v>
      </c>
      <c r="S18" s="249">
        <f t="shared" ref="S18" si="1">ROUND(R18/R$12*100,1)</f>
        <v>0.3</v>
      </c>
      <c r="T18" s="98">
        <v>755000</v>
      </c>
      <c r="U18" s="249">
        <f t="shared" ref="U18" si="2">ROUND(T18/T$12*100,1)</f>
        <v>0.3</v>
      </c>
      <c r="V18" s="144">
        <v>910000</v>
      </c>
      <c r="W18" s="348">
        <f t="shared" ref="W18" si="3">ROUND(V18/V$12*100,1)</f>
        <v>0.4</v>
      </c>
      <c r="Y18" s="9"/>
    </row>
    <row r="19" spans="2:25" ht="7.5" customHeight="1">
      <c r="B19" s="81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20"/>
      <c r="N19" s="99"/>
      <c r="O19" s="250"/>
      <c r="P19" s="99"/>
      <c r="Q19" s="250"/>
      <c r="R19" s="346"/>
      <c r="S19" s="250"/>
      <c r="T19" s="346"/>
      <c r="U19" s="250"/>
      <c r="V19" s="145"/>
      <c r="W19" s="349"/>
      <c r="Y19" s="8"/>
    </row>
    <row r="20" spans="2:25" ht="11.1" customHeight="1">
      <c r="B20" s="81"/>
      <c r="C20" s="560" t="s">
        <v>70</v>
      </c>
      <c r="D20" s="560"/>
      <c r="E20" s="560"/>
      <c r="F20" s="560"/>
      <c r="G20" s="560"/>
      <c r="H20" s="560"/>
      <c r="I20" s="560"/>
      <c r="J20" s="560"/>
      <c r="K20" s="560"/>
      <c r="L20" s="560"/>
      <c r="M20" s="120"/>
      <c r="N20" s="99">
        <v>292900</v>
      </c>
      <c r="O20" s="249">
        <f t="shared" ref="O20:Q20" si="4">ROUND(N20/N$12*100,1)</f>
        <v>0.1</v>
      </c>
      <c r="P20" s="99">
        <v>292900</v>
      </c>
      <c r="Q20" s="249">
        <f t="shared" si="4"/>
        <v>0.1</v>
      </c>
      <c r="R20" s="98">
        <v>337000</v>
      </c>
      <c r="S20" s="249">
        <f t="shared" ref="S20" si="5">ROUND(R20/R$12*100,1)</f>
        <v>0.1</v>
      </c>
      <c r="T20" s="98">
        <v>320000</v>
      </c>
      <c r="U20" s="249">
        <f t="shared" ref="U20" si="6">ROUND(T20/T$12*100,1)</f>
        <v>0.1</v>
      </c>
      <c r="V20" s="144">
        <v>720000</v>
      </c>
      <c r="W20" s="348">
        <f t="shared" ref="W20" si="7">ROUND(V20/V$12*100,1)</f>
        <v>0.3</v>
      </c>
      <c r="Y20" s="9"/>
    </row>
    <row r="21" spans="2:25" ht="7.5" customHeight="1">
      <c r="B21" s="81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20"/>
      <c r="N21" s="99"/>
      <c r="O21" s="250"/>
      <c r="P21" s="99"/>
      <c r="Q21" s="250"/>
      <c r="R21" s="346"/>
      <c r="S21" s="250"/>
      <c r="T21" s="346"/>
      <c r="U21" s="250"/>
      <c r="V21" s="145"/>
      <c r="W21" s="349"/>
      <c r="Y21" s="8"/>
    </row>
    <row r="22" spans="2:25" ht="11.1" customHeight="1">
      <c r="B22" s="81"/>
      <c r="C22" s="560" t="s">
        <v>69</v>
      </c>
      <c r="D22" s="560"/>
      <c r="E22" s="560"/>
      <c r="F22" s="560"/>
      <c r="G22" s="560"/>
      <c r="H22" s="560"/>
      <c r="I22" s="560"/>
      <c r="J22" s="560"/>
      <c r="K22" s="560"/>
      <c r="L22" s="560"/>
      <c r="M22" s="120"/>
      <c r="N22" s="99">
        <v>116000</v>
      </c>
      <c r="O22" s="249">
        <f t="shared" ref="O22:Q22" si="8">ROUND(N22/N$12*100,1)</f>
        <v>0.1</v>
      </c>
      <c r="P22" s="99">
        <v>128000</v>
      </c>
      <c r="Q22" s="249">
        <f t="shared" si="8"/>
        <v>0.1</v>
      </c>
      <c r="R22" s="98">
        <v>102500</v>
      </c>
      <c r="S22" s="249">
        <f t="shared" ref="S22" si="9">ROUND(R22/R$12*100,1)</f>
        <v>0</v>
      </c>
      <c r="T22" s="98">
        <v>82500</v>
      </c>
      <c r="U22" s="249">
        <f t="shared" ref="U22" si="10">ROUND(T22/T$12*100,1)</f>
        <v>0</v>
      </c>
      <c r="V22" s="144">
        <v>300000</v>
      </c>
      <c r="W22" s="348">
        <f t="shared" ref="W22" si="11">ROUND(V22/V$12*100,1)</f>
        <v>0.1</v>
      </c>
      <c r="Y22" s="9"/>
    </row>
    <row r="23" spans="2:25" ht="7.5" customHeight="1">
      <c r="B23" s="81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20"/>
      <c r="N23" s="99"/>
      <c r="O23" s="250"/>
      <c r="P23" s="99"/>
      <c r="Q23" s="250"/>
      <c r="R23" s="346"/>
      <c r="S23" s="250"/>
      <c r="T23" s="346"/>
      <c r="U23" s="250"/>
      <c r="V23" s="145"/>
      <c r="W23" s="349"/>
      <c r="Y23" s="8"/>
    </row>
    <row r="24" spans="2:25" ht="11.1" customHeight="1">
      <c r="B24" s="81"/>
      <c r="C24" s="560" t="s">
        <v>68</v>
      </c>
      <c r="D24" s="560"/>
      <c r="E24" s="560"/>
      <c r="F24" s="560"/>
      <c r="G24" s="560"/>
      <c r="H24" s="560"/>
      <c r="I24" s="560"/>
      <c r="J24" s="560"/>
      <c r="K24" s="560"/>
      <c r="L24" s="560"/>
      <c r="M24" s="120"/>
      <c r="N24" s="99">
        <v>6132000</v>
      </c>
      <c r="O24" s="249">
        <f t="shared" ref="O24:Q24" si="12">ROUND(N24/N$12*100,1)</f>
        <v>2.7</v>
      </c>
      <c r="P24" s="99">
        <v>6242000</v>
      </c>
      <c r="Q24" s="249">
        <f t="shared" si="12"/>
        <v>2.7</v>
      </c>
      <c r="R24" s="98">
        <v>6450000</v>
      </c>
      <c r="S24" s="249">
        <f t="shared" ref="S24" si="13">ROUND(R24/R$12*100,1)</f>
        <v>2.8</v>
      </c>
      <c r="T24" s="98">
        <v>6450000</v>
      </c>
      <c r="U24" s="249">
        <f t="shared" ref="U24" si="14">ROUND(T24/T$12*100,1)</f>
        <v>2.8</v>
      </c>
      <c r="V24" s="144">
        <v>8604000</v>
      </c>
      <c r="W24" s="348">
        <f t="shared" ref="W24" si="15">ROUND(V24/V$12*100,1)</f>
        <v>3.6</v>
      </c>
      <c r="Y24" s="9"/>
    </row>
    <row r="25" spans="2:25" ht="7.5" customHeight="1">
      <c r="B25" s="81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20"/>
      <c r="N25" s="99"/>
      <c r="O25" s="250"/>
      <c r="P25" s="99"/>
      <c r="Q25" s="250"/>
      <c r="R25" s="346"/>
      <c r="S25" s="250"/>
      <c r="T25" s="346"/>
      <c r="U25" s="250"/>
      <c r="V25" s="145"/>
      <c r="W25" s="349"/>
      <c r="Y25" s="8"/>
    </row>
    <row r="26" spans="2:25" ht="11.1" customHeight="1">
      <c r="B26" s="81"/>
      <c r="C26" s="560" t="s">
        <v>143</v>
      </c>
      <c r="D26" s="560"/>
      <c r="E26" s="560"/>
      <c r="F26" s="560"/>
      <c r="G26" s="560"/>
      <c r="H26" s="560"/>
      <c r="I26" s="560"/>
      <c r="J26" s="560"/>
      <c r="K26" s="560"/>
      <c r="L26" s="560"/>
      <c r="M26" s="120"/>
      <c r="N26" s="99">
        <v>793000</v>
      </c>
      <c r="O26" s="249">
        <f t="shared" ref="O26:Q26" si="16">ROUND(N26/N$12*100,1)</f>
        <v>0.4</v>
      </c>
      <c r="P26" s="99">
        <v>580000</v>
      </c>
      <c r="Q26" s="249">
        <f t="shared" si="16"/>
        <v>0.2</v>
      </c>
      <c r="R26" s="98">
        <v>730800</v>
      </c>
      <c r="S26" s="249">
        <f t="shared" ref="S26" si="17">ROUND(R26/R$12*100,1)</f>
        <v>0.3</v>
      </c>
      <c r="T26" s="98">
        <v>630800</v>
      </c>
      <c r="U26" s="249">
        <f t="shared" ref="U26" si="18">ROUND(T26/T$12*100,1)</f>
        <v>0.3</v>
      </c>
      <c r="V26" s="144">
        <v>360000</v>
      </c>
      <c r="W26" s="348">
        <f t="shared" ref="W26" si="19">ROUND(V26/V$12*100,1)</f>
        <v>0.2</v>
      </c>
      <c r="Y26" s="9"/>
    </row>
    <row r="27" spans="2:25" ht="7.5" customHeight="1">
      <c r="B27" s="81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20"/>
      <c r="N27" s="99"/>
      <c r="O27" s="250"/>
      <c r="P27" s="99"/>
      <c r="Q27" s="250"/>
      <c r="R27" s="346"/>
      <c r="S27" s="250"/>
      <c r="T27" s="346"/>
      <c r="U27" s="250"/>
      <c r="V27" s="145"/>
      <c r="W27" s="349"/>
      <c r="Y27" s="8"/>
    </row>
    <row r="28" spans="2:25" ht="11.1" customHeight="1">
      <c r="B28" s="81"/>
      <c r="C28" s="560" t="s">
        <v>67</v>
      </c>
      <c r="D28" s="560"/>
      <c r="E28" s="560"/>
      <c r="F28" s="560"/>
      <c r="G28" s="560"/>
      <c r="H28" s="560"/>
      <c r="I28" s="560"/>
      <c r="J28" s="560"/>
      <c r="K28" s="560"/>
      <c r="L28" s="560"/>
      <c r="M28" s="120"/>
      <c r="N28" s="99">
        <v>753500</v>
      </c>
      <c r="O28" s="249">
        <f t="shared" ref="O28:Q28" si="20">ROUND(N28/N$12*100,1)</f>
        <v>0.3</v>
      </c>
      <c r="P28" s="99">
        <v>1104500</v>
      </c>
      <c r="Q28" s="249">
        <f t="shared" si="20"/>
        <v>0.5</v>
      </c>
      <c r="R28" s="98">
        <v>483000</v>
      </c>
      <c r="S28" s="249">
        <f t="shared" ref="S28" si="21">ROUND(R28/R$12*100,1)</f>
        <v>0.2</v>
      </c>
      <c r="T28" s="98">
        <v>420000</v>
      </c>
      <c r="U28" s="249">
        <f t="shared" ref="U28" si="22">ROUND(T28/T$12*100,1)</f>
        <v>0.2</v>
      </c>
      <c r="V28" s="144">
        <v>390000</v>
      </c>
      <c r="W28" s="348">
        <f t="shared" ref="W28" si="23">ROUND(V28/V$12*100,1)</f>
        <v>0.2</v>
      </c>
      <c r="Y28" s="9"/>
    </row>
    <row r="29" spans="2:25" ht="7.5" customHeight="1">
      <c r="B29" s="81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20"/>
      <c r="N29" s="99"/>
      <c r="O29" s="250"/>
      <c r="P29" s="99"/>
      <c r="Q29" s="250"/>
      <c r="R29" s="346"/>
      <c r="S29" s="250"/>
      <c r="T29" s="346"/>
      <c r="U29" s="250"/>
      <c r="V29" s="145"/>
      <c r="W29" s="349"/>
      <c r="Y29" s="8"/>
    </row>
    <row r="30" spans="2:25" ht="11.1" customHeight="1">
      <c r="B30" s="81"/>
      <c r="C30" s="560" t="s">
        <v>66</v>
      </c>
      <c r="D30" s="560"/>
      <c r="E30" s="560"/>
      <c r="F30" s="560"/>
      <c r="G30" s="560"/>
      <c r="H30" s="560"/>
      <c r="I30" s="560"/>
      <c r="J30" s="560"/>
      <c r="K30" s="560"/>
      <c r="L30" s="560"/>
      <c r="M30" s="120"/>
      <c r="N30" s="99">
        <v>70210256</v>
      </c>
      <c r="O30" s="249">
        <f t="shared" ref="O30:Q30" si="24">ROUND(N30/N$12*100,1)</f>
        <v>31.5</v>
      </c>
      <c r="P30" s="99">
        <v>71996545</v>
      </c>
      <c r="Q30" s="249">
        <f t="shared" si="24"/>
        <v>31</v>
      </c>
      <c r="R30" s="98">
        <v>71245951</v>
      </c>
      <c r="S30" s="249">
        <f t="shared" ref="S30" si="25">ROUND(R30/R$12*100,1)</f>
        <v>31.3</v>
      </c>
      <c r="T30" s="98">
        <v>73159588</v>
      </c>
      <c r="U30" s="249">
        <f t="shared" ref="U30" si="26">ROUND(T30/T$12*100,1)</f>
        <v>31.6</v>
      </c>
      <c r="V30" s="144">
        <v>76346291</v>
      </c>
      <c r="W30" s="348">
        <f t="shared" ref="W30" si="27">ROUND(V30/V$12*100,1)</f>
        <v>31.9</v>
      </c>
      <c r="Y30" s="9"/>
    </row>
    <row r="31" spans="2:25" ht="7.5" customHeight="1">
      <c r="B31" s="81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20"/>
      <c r="N31" s="99"/>
      <c r="O31" s="250"/>
      <c r="P31" s="99"/>
      <c r="Q31" s="250"/>
      <c r="R31" s="346"/>
      <c r="S31" s="250"/>
      <c r="T31" s="346"/>
      <c r="U31" s="250"/>
      <c r="V31" s="145"/>
      <c r="W31" s="349"/>
      <c r="Y31" s="8"/>
    </row>
    <row r="32" spans="2:25" ht="11.1" customHeight="1">
      <c r="B32" s="81"/>
      <c r="C32" s="560" t="s">
        <v>65</v>
      </c>
      <c r="D32" s="560"/>
      <c r="E32" s="560"/>
      <c r="F32" s="560"/>
      <c r="G32" s="560"/>
      <c r="H32" s="560"/>
      <c r="I32" s="560"/>
      <c r="J32" s="560"/>
      <c r="K32" s="560"/>
      <c r="L32" s="560"/>
      <c r="M32" s="120"/>
      <c r="N32" s="99">
        <v>112000</v>
      </c>
      <c r="O32" s="249">
        <f t="shared" ref="O32:Q32" si="28">ROUND(N32/N$12*100,1)</f>
        <v>0.1</v>
      </c>
      <c r="P32" s="99">
        <v>105000</v>
      </c>
      <c r="Q32" s="249">
        <f t="shared" si="28"/>
        <v>0</v>
      </c>
      <c r="R32" s="98">
        <v>95000</v>
      </c>
      <c r="S32" s="249">
        <f t="shared" ref="S32" si="29">ROUND(R32/R$12*100,1)</f>
        <v>0</v>
      </c>
      <c r="T32" s="98">
        <v>90000</v>
      </c>
      <c r="U32" s="249">
        <f t="shared" ref="U32" si="30">ROUND(T32/T$12*100,1)</f>
        <v>0</v>
      </c>
      <c r="V32" s="144">
        <v>88800</v>
      </c>
      <c r="W32" s="348">
        <f t="shared" ref="W32" si="31">ROUND(V32/V$12*100,1)</f>
        <v>0</v>
      </c>
      <c r="Y32" s="9"/>
    </row>
    <row r="33" spans="2:25" ht="7.5" customHeight="1">
      <c r="B33" s="81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20"/>
      <c r="N33" s="99"/>
      <c r="O33" s="250"/>
      <c r="P33" s="99"/>
      <c r="Q33" s="250"/>
      <c r="R33" s="346"/>
      <c r="S33" s="250"/>
      <c r="T33" s="346"/>
      <c r="U33" s="250"/>
      <c r="V33" s="145"/>
      <c r="W33" s="349"/>
      <c r="Y33" s="8"/>
    </row>
    <row r="34" spans="2:25" ht="11.1" customHeight="1">
      <c r="B34" s="81"/>
      <c r="C34" s="560" t="s">
        <v>64</v>
      </c>
      <c r="D34" s="560"/>
      <c r="E34" s="560"/>
      <c r="F34" s="560"/>
      <c r="G34" s="560"/>
      <c r="H34" s="560"/>
      <c r="I34" s="560"/>
      <c r="J34" s="560"/>
      <c r="K34" s="560"/>
      <c r="L34" s="560"/>
      <c r="M34" s="120"/>
      <c r="N34" s="99">
        <v>1673279</v>
      </c>
      <c r="O34" s="249">
        <f t="shared" ref="O34:Q34" si="32">ROUND(N34/N$12*100,1)</f>
        <v>0.7</v>
      </c>
      <c r="P34" s="99">
        <v>1747169</v>
      </c>
      <c r="Q34" s="249">
        <f t="shared" si="32"/>
        <v>0.8</v>
      </c>
      <c r="R34" s="98">
        <v>1815641</v>
      </c>
      <c r="S34" s="249">
        <f t="shared" ref="S34" si="33">ROUND(R34/R$12*100,1)</f>
        <v>0.8</v>
      </c>
      <c r="T34" s="98">
        <v>1870792</v>
      </c>
      <c r="U34" s="249">
        <f t="shared" ref="U34" si="34">ROUND(T34/T$12*100,1)</f>
        <v>0.8</v>
      </c>
      <c r="V34" s="144">
        <v>2124176</v>
      </c>
      <c r="W34" s="348">
        <f t="shared" ref="W34" si="35">ROUND(V34/V$12*100,1)</f>
        <v>0.9</v>
      </c>
      <c r="Y34" s="9"/>
    </row>
    <row r="35" spans="2:25" ht="7.5" customHeight="1">
      <c r="B35" s="81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20"/>
      <c r="N35" s="99"/>
      <c r="O35" s="250"/>
      <c r="P35" s="99"/>
      <c r="Q35" s="250"/>
      <c r="R35" s="346"/>
      <c r="S35" s="250"/>
      <c r="T35" s="346"/>
      <c r="U35" s="250"/>
      <c r="V35" s="145"/>
      <c r="W35" s="349"/>
      <c r="Y35" s="8"/>
    </row>
    <row r="36" spans="2:25" ht="11.1" customHeight="1">
      <c r="B36" s="81"/>
      <c r="C36" s="560" t="s">
        <v>63</v>
      </c>
      <c r="D36" s="560"/>
      <c r="E36" s="560"/>
      <c r="F36" s="560"/>
      <c r="G36" s="560"/>
      <c r="H36" s="560"/>
      <c r="I36" s="560"/>
      <c r="J36" s="560"/>
      <c r="K36" s="560"/>
      <c r="L36" s="560"/>
      <c r="M36" s="120"/>
      <c r="N36" s="99">
        <v>3809762</v>
      </c>
      <c r="O36" s="249">
        <f t="shared" ref="O36:Q36" si="36">ROUND(N36/N$12*100,1)</f>
        <v>1.7</v>
      </c>
      <c r="P36" s="99">
        <v>3807961</v>
      </c>
      <c r="Q36" s="249">
        <f t="shared" si="36"/>
        <v>1.6</v>
      </c>
      <c r="R36" s="98">
        <v>3367677</v>
      </c>
      <c r="S36" s="249">
        <f t="shared" ref="S36" si="37">ROUND(R36/R$12*100,1)</f>
        <v>1.5</v>
      </c>
      <c r="T36" s="98">
        <v>3533973</v>
      </c>
      <c r="U36" s="249">
        <f t="shared" ref="U36" si="38">ROUND(T36/T$12*100,1)</f>
        <v>1.5</v>
      </c>
      <c r="V36" s="144">
        <v>3514396</v>
      </c>
      <c r="W36" s="348">
        <f t="shared" ref="W36" si="39">ROUND(V36/V$12*100,1)</f>
        <v>1.5</v>
      </c>
      <c r="Y36" s="9"/>
    </row>
    <row r="37" spans="2:25" ht="7.5" customHeight="1">
      <c r="B37" s="81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20"/>
      <c r="N37" s="99"/>
      <c r="O37" s="250"/>
      <c r="P37" s="99"/>
      <c r="Q37" s="250"/>
      <c r="R37" s="346"/>
      <c r="S37" s="250"/>
      <c r="T37" s="346"/>
      <c r="U37" s="250"/>
      <c r="V37" s="145"/>
      <c r="W37" s="349"/>
      <c r="Y37" s="8"/>
    </row>
    <row r="38" spans="2:25" ht="11.1" customHeight="1">
      <c r="B38" s="81"/>
      <c r="C38" s="560" t="s">
        <v>62</v>
      </c>
      <c r="D38" s="560"/>
      <c r="E38" s="560"/>
      <c r="F38" s="560"/>
      <c r="G38" s="560"/>
      <c r="H38" s="560"/>
      <c r="I38" s="560"/>
      <c r="J38" s="560"/>
      <c r="K38" s="560"/>
      <c r="L38" s="560"/>
      <c r="M38" s="120"/>
      <c r="N38" s="99">
        <v>40089098</v>
      </c>
      <c r="O38" s="249">
        <f t="shared" ref="O38:Q38" si="40">ROUND(N38/N$12*100,1)</f>
        <v>18</v>
      </c>
      <c r="P38" s="99">
        <v>45432735</v>
      </c>
      <c r="Q38" s="249">
        <f t="shared" si="40"/>
        <v>19.5</v>
      </c>
      <c r="R38" s="98">
        <v>41222793</v>
      </c>
      <c r="S38" s="249">
        <f t="shared" ref="S38" si="41">ROUND(R38/R$12*100,1)</f>
        <v>18.100000000000001</v>
      </c>
      <c r="T38" s="98">
        <v>42883171</v>
      </c>
      <c r="U38" s="249">
        <f t="shared" ref="U38" si="42">ROUND(T38/T$12*100,1)</f>
        <v>18.5</v>
      </c>
      <c r="V38" s="144">
        <v>45197501</v>
      </c>
      <c r="W38" s="348">
        <f t="shared" ref="W38" si="43">ROUND(V38/V$12*100,1)</f>
        <v>18.899999999999999</v>
      </c>
      <c r="Y38" s="9"/>
    </row>
    <row r="39" spans="2:25" ht="7.5" customHeight="1">
      <c r="B39" s="81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99"/>
      <c r="O39" s="250"/>
      <c r="P39" s="99"/>
      <c r="Q39" s="250"/>
      <c r="R39" s="346"/>
      <c r="S39" s="250"/>
      <c r="T39" s="346"/>
      <c r="U39" s="250"/>
      <c r="V39" s="145"/>
      <c r="W39" s="349"/>
      <c r="Y39" s="8"/>
    </row>
    <row r="40" spans="2:25" ht="11.1" customHeight="1">
      <c r="B40" s="81"/>
      <c r="C40" s="560" t="s">
        <v>61</v>
      </c>
      <c r="D40" s="560"/>
      <c r="E40" s="560"/>
      <c r="F40" s="560"/>
      <c r="G40" s="560"/>
      <c r="H40" s="560"/>
      <c r="I40" s="560"/>
      <c r="J40" s="560"/>
      <c r="K40" s="560"/>
      <c r="L40" s="560"/>
      <c r="M40" s="120"/>
      <c r="N40" s="99">
        <v>10359862</v>
      </c>
      <c r="O40" s="249">
        <f t="shared" ref="O40:Q40" si="44">ROUND(N40/N$12*100,1)</f>
        <v>4.5999999999999996</v>
      </c>
      <c r="P40" s="99">
        <v>12930347</v>
      </c>
      <c r="Q40" s="249">
        <f t="shared" si="44"/>
        <v>5.6</v>
      </c>
      <c r="R40" s="98">
        <v>13958424</v>
      </c>
      <c r="S40" s="249">
        <f t="shared" ref="S40" si="45">ROUND(R40/R$12*100,1)</f>
        <v>6.1</v>
      </c>
      <c r="T40" s="98">
        <v>14048641</v>
      </c>
      <c r="U40" s="249">
        <f t="shared" ref="U40" si="46">ROUND(T40/T$12*100,1)</f>
        <v>6.1</v>
      </c>
      <c r="V40" s="144">
        <v>15196242</v>
      </c>
      <c r="W40" s="348">
        <f t="shared" ref="W40" si="47">ROUND(V40/V$12*100,1)</f>
        <v>6.4</v>
      </c>
      <c r="Y40" s="9"/>
    </row>
    <row r="41" spans="2:25" ht="7.5" customHeight="1">
      <c r="B41" s="81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20"/>
      <c r="N41" s="99"/>
      <c r="O41" s="250"/>
      <c r="P41" s="99"/>
      <c r="Q41" s="250"/>
      <c r="R41" s="346"/>
      <c r="S41" s="250"/>
      <c r="T41" s="346"/>
      <c r="U41" s="250"/>
      <c r="V41" s="145"/>
      <c r="W41" s="349"/>
      <c r="Y41" s="8"/>
    </row>
    <row r="42" spans="2:25" ht="11.1" customHeight="1">
      <c r="B42" s="81"/>
      <c r="C42" s="560" t="s">
        <v>60</v>
      </c>
      <c r="D42" s="560"/>
      <c r="E42" s="560"/>
      <c r="F42" s="560"/>
      <c r="G42" s="560"/>
      <c r="H42" s="560"/>
      <c r="I42" s="560"/>
      <c r="J42" s="560"/>
      <c r="K42" s="560"/>
      <c r="L42" s="560"/>
      <c r="M42" s="120"/>
      <c r="N42" s="99">
        <v>589203</v>
      </c>
      <c r="O42" s="249">
        <f t="shared" ref="O42:Q42" si="48">ROUND(N42/N$12*100,1)</f>
        <v>0.3</v>
      </c>
      <c r="P42" s="99">
        <v>473714</v>
      </c>
      <c r="Q42" s="249">
        <f t="shared" si="48"/>
        <v>0.2</v>
      </c>
      <c r="R42" s="98">
        <v>357671</v>
      </c>
      <c r="S42" s="249">
        <f t="shared" ref="S42" si="49">ROUND(R42/R$12*100,1)</f>
        <v>0.2</v>
      </c>
      <c r="T42" s="98">
        <v>319721</v>
      </c>
      <c r="U42" s="249">
        <f t="shared" ref="U42" si="50">ROUND(T42/T$12*100,1)</f>
        <v>0.1</v>
      </c>
      <c r="V42" s="144">
        <v>351407</v>
      </c>
      <c r="W42" s="348">
        <f t="shared" ref="W42" si="51">ROUND(V42/V$12*100,1)</f>
        <v>0.1</v>
      </c>
      <c r="Y42" s="9"/>
    </row>
    <row r="43" spans="2:25" ht="7.5" customHeight="1">
      <c r="B43" s="81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20"/>
      <c r="N43" s="99"/>
      <c r="O43" s="250"/>
      <c r="P43" s="99"/>
      <c r="Q43" s="250"/>
      <c r="R43" s="346"/>
      <c r="S43" s="250"/>
      <c r="T43" s="346"/>
      <c r="U43" s="250"/>
      <c r="V43" s="145"/>
      <c r="W43" s="349"/>
      <c r="Y43" s="8"/>
    </row>
    <row r="44" spans="2:25" ht="11.1" customHeight="1">
      <c r="B44" s="81"/>
      <c r="C44" s="560" t="s">
        <v>59</v>
      </c>
      <c r="D44" s="560"/>
      <c r="E44" s="560"/>
      <c r="F44" s="560"/>
      <c r="G44" s="560"/>
      <c r="H44" s="560"/>
      <c r="I44" s="560"/>
      <c r="J44" s="560"/>
      <c r="K44" s="560"/>
      <c r="L44" s="560"/>
      <c r="M44" s="120"/>
      <c r="N44" s="99">
        <v>51589</v>
      </c>
      <c r="O44" s="249">
        <f t="shared" ref="O44:Q44" si="52">ROUND(N44/N$12*100,1)</f>
        <v>0</v>
      </c>
      <c r="P44" s="99">
        <v>51589</v>
      </c>
      <c r="Q44" s="249">
        <f t="shared" si="52"/>
        <v>0</v>
      </c>
      <c r="R44" s="98">
        <v>6001</v>
      </c>
      <c r="S44" s="249">
        <f t="shared" ref="S44" si="53">ROUND(R44/R$12*100,1)</f>
        <v>0</v>
      </c>
      <c r="T44" s="98">
        <v>6001</v>
      </c>
      <c r="U44" s="249">
        <f t="shared" ref="U44" si="54">ROUND(T44/T$12*100,1)</f>
        <v>0</v>
      </c>
      <c r="V44" s="144">
        <v>6001</v>
      </c>
      <c r="W44" s="348">
        <f t="shared" ref="W44" si="55">ROUND(V44/V$12*100,1)</f>
        <v>0</v>
      </c>
      <c r="Y44" s="9"/>
    </row>
    <row r="45" spans="2:25" ht="7.5" customHeight="1">
      <c r="B45" s="81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20"/>
      <c r="N45" s="99"/>
      <c r="O45" s="250"/>
      <c r="P45" s="99"/>
      <c r="Q45" s="250"/>
      <c r="R45" s="346"/>
      <c r="S45" s="250"/>
      <c r="T45" s="346"/>
      <c r="U45" s="250"/>
      <c r="V45" s="145"/>
      <c r="W45" s="349"/>
      <c r="Y45" s="8"/>
    </row>
    <row r="46" spans="2:25" ht="11.1" customHeight="1">
      <c r="B46" s="81"/>
      <c r="C46" s="560" t="s">
        <v>58</v>
      </c>
      <c r="D46" s="560"/>
      <c r="E46" s="560"/>
      <c r="F46" s="560"/>
      <c r="G46" s="560"/>
      <c r="H46" s="560"/>
      <c r="I46" s="560"/>
      <c r="J46" s="560"/>
      <c r="K46" s="560"/>
      <c r="L46" s="560"/>
      <c r="M46" s="120"/>
      <c r="N46" s="99">
        <v>15527721</v>
      </c>
      <c r="O46" s="249">
        <f t="shared" ref="O46:Q46" si="56">ROUND(N46/N$12*100,1)</f>
        <v>7</v>
      </c>
      <c r="P46" s="99">
        <v>13033723</v>
      </c>
      <c r="Q46" s="249">
        <f t="shared" si="56"/>
        <v>5.6</v>
      </c>
      <c r="R46" s="98">
        <v>11672914</v>
      </c>
      <c r="S46" s="249">
        <f t="shared" ref="S46" si="57">ROUND(R46/R$12*100,1)</f>
        <v>5.0999999999999996</v>
      </c>
      <c r="T46" s="98">
        <v>10728371</v>
      </c>
      <c r="U46" s="249">
        <f t="shared" ref="U46" si="58">ROUND(T46/T$12*100,1)</f>
        <v>4.5999999999999996</v>
      </c>
      <c r="V46" s="144">
        <v>7327241</v>
      </c>
      <c r="W46" s="348">
        <f t="shared" ref="W46" si="59">ROUND(V46/V$12*100,1)</f>
        <v>3.1</v>
      </c>
      <c r="Y46" s="9"/>
    </row>
    <row r="47" spans="2:25" ht="7.5" customHeight="1">
      <c r="B47" s="81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20"/>
      <c r="N47" s="99"/>
      <c r="O47" s="250"/>
      <c r="P47" s="99"/>
      <c r="Q47" s="250"/>
      <c r="R47" s="346"/>
      <c r="S47" s="250"/>
      <c r="T47" s="346"/>
      <c r="U47" s="250"/>
      <c r="V47" s="145"/>
      <c r="W47" s="349"/>
      <c r="Y47" s="8"/>
    </row>
    <row r="48" spans="2:25" ht="11.1" customHeight="1">
      <c r="B48" s="81"/>
      <c r="C48" s="560" t="s">
        <v>57</v>
      </c>
      <c r="D48" s="560"/>
      <c r="E48" s="560"/>
      <c r="F48" s="560"/>
      <c r="G48" s="560"/>
      <c r="H48" s="560"/>
      <c r="I48" s="560"/>
      <c r="J48" s="560"/>
      <c r="K48" s="560"/>
      <c r="L48" s="560"/>
      <c r="M48" s="120"/>
      <c r="N48" s="99">
        <v>2000000</v>
      </c>
      <c r="O48" s="249">
        <f>ROUND(N48/N$12*100,1)</f>
        <v>0.9</v>
      </c>
      <c r="P48" s="99">
        <v>2000000</v>
      </c>
      <c r="Q48" s="249">
        <f t="shared" ref="Q48" si="60">ROUND(P48/P$12*100,1)</f>
        <v>0.9</v>
      </c>
      <c r="R48" s="98">
        <v>2000000</v>
      </c>
      <c r="S48" s="249">
        <f t="shared" ref="S48" si="61">ROUND(R48/R$12*100,1)</f>
        <v>0.9</v>
      </c>
      <c r="T48" s="98">
        <v>2000000</v>
      </c>
      <c r="U48" s="249">
        <f t="shared" ref="U48" si="62">ROUND(T48/T$12*100,1)</f>
        <v>0.9</v>
      </c>
      <c r="V48" s="144">
        <v>2000000</v>
      </c>
      <c r="W48" s="348">
        <f t="shared" ref="W48" si="63">ROUND(V48/V$12*100,1)</f>
        <v>0.8</v>
      </c>
      <c r="Y48" s="9"/>
    </row>
    <row r="49" spans="2:26" ht="7.5" customHeight="1">
      <c r="B49" s="81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20"/>
      <c r="N49" s="99"/>
      <c r="O49" s="250"/>
      <c r="P49" s="99"/>
      <c r="Q49" s="250"/>
      <c r="R49" s="346"/>
      <c r="S49" s="250"/>
      <c r="T49" s="346"/>
      <c r="U49" s="250"/>
      <c r="V49" s="145"/>
      <c r="W49" s="349"/>
      <c r="Y49" s="8"/>
    </row>
    <row r="50" spans="2:26" ht="11.1" customHeight="1">
      <c r="B50" s="81"/>
      <c r="C50" s="560" t="s">
        <v>56</v>
      </c>
      <c r="D50" s="560"/>
      <c r="E50" s="560"/>
      <c r="F50" s="560"/>
      <c r="G50" s="560"/>
      <c r="H50" s="560"/>
      <c r="I50" s="560"/>
      <c r="J50" s="560"/>
      <c r="K50" s="560"/>
      <c r="L50" s="560"/>
      <c r="M50" s="120"/>
      <c r="N50" s="99">
        <v>3581865</v>
      </c>
      <c r="O50" s="249">
        <f t="shared" ref="O50:Q50" si="64">ROUND(N50/N$12*100,1)</f>
        <v>1.6</v>
      </c>
      <c r="P50" s="99">
        <v>3673274</v>
      </c>
      <c r="Q50" s="249">
        <f t="shared" si="64"/>
        <v>1.6</v>
      </c>
      <c r="R50" s="98">
        <v>3924624</v>
      </c>
      <c r="S50" s="249">
        <f t="shared" ref="S50" si="65">ROUND(R50/R$12*100,1)</f>
        <v>1.7</v>
      </c>
      <c r="T50" s="98">
        <v>4790134</v>
      </c>
      <c r="U50" s="249">
        <f t="shared" ref="U50" si="66">ROUND(T50/T$12*100,1)</f>
        <v>2.1</v>
      </c>
      <c r="V50" s="144">
        <v>5134791</v>
      </c>
      <c r="W50" s="348">
        <f t="shared" ref="W50" si="67">ROUND(V50/V$12*100,1)</f>
        <v>2.1</v>
      </c>
      <c r="Y50" s="9"/>
    </row>
    <row r="51" spans="2:26" ht="7.5" customHeight="1">
      <c r="B51" s="81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20"/>
      <c r="N51" s="99"/>
      <c r="O51" s="250"/>
      <c r="P51" s="99"/>
      <c r="Q51" s="250"/>
      <c r="R51" s="346"/>
      <c r="S51" s="250"/>
      <c r="T51" s="346"/>
      <c r="U51" s="250"/>
      <c r="V51" s="145"/>
      <c r="W51" s="349"/>
      <c r="Y51" s="8"/>
    </row>
    <row r="52" spans="2:26" ht="11.1" customHeight="1">
      <c r="B52" s="81"/>
      <c r="C52" s="560" t="s">
        <v>55</v>
      </c>
      <c r="D52" s="560"/>
      <c r="E52" s="560"/>
      <c r="F52" s="560"/>
      <c r="G52" s="560"/>
      <c r="H52" s="560"/>
      <c r="I52" s="560"/>
      <c r="J52" s="560"/>
      <c r="K52" s="560"/>
      <c r="L52" s="560"/>
      <c r="M52" s="120"/>
      <c r="N52" s="99">
        <v>4272000</v>
      </c>
      <c r="O52" s="249">
        <f t="shared" ref="O52:Q52" si="68">ROUND(N52/N$12*100,1)</f>
        <v>1.9</v>
      </c>
      <c r="P52" s="99">
        <v>6661000</v>
      </c>
      <c r="Q52" s="249">
        <f t="shared" si="68"/>
        <v>2.9</v>
      </c>
      <c r="R52" s="98">
        <v>7462000</v>
      </c>
      <c r="S52" s="249">
        <f t="shared" ref="S52" si="69">ROUND(R52/R$12*100,1)</f>
        <v>3.3</v>
      </c>
      <c r="T52" s="98">
        <v>8616000</v>
      </c>
      <c r="U52" s="249">
        <f t="shared" ref="U52" si="70">ROUND(T52/T$12*100,1)</f>
        <v>3.7</v>
      </c>
      <c r="V52" s="144">
        <v>7518000</v>
      </c>
      <c r="W52" s="348">
        <f t="shared" ref="W52" si="71">ROUND(V52/V$12*100,1)</f>
        <v>3.1</v>
      </c>
      <c r="Y52" s="9"/>
      <c r="Z52" s="322"/>
    </row>
    <row r="53" spans="2:26" ht="7.5" customHeight="1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7"/>
      <c r="N53" s="96"/>
      <c r="O53" s="95"/>
      <c r="P53" s="96"/>
      <c r="Q53" s="95"/>
      <c r="R53" s="94"/>
      <c r="S53" s="93"/>
      <c r="T53" s="93"/>
      <c r="U53" s="93"/>
      <c r="V53" s="350"/>
      <c r="W53" s="350"/>
    </row>
    <row r="54" spans="2:26" s="185" customFormat="1" ht="12" customHeight="1">
      <c r="C54" s="561" t="s">
        <v>19</v>
      </c>
      <c r="D54" s="561"/>
      <c r="E54" s="392" t="s">
        <v>2</v>
      </c>
      <c r="F54" s="202" t="s">
        <v>694</v>
      </c>
      <c r="G54" s="462"/>
      <c r="J54" s="202"/>
    </row>
    <row r="55" spans="2:26">
      <c r="B55" s="551" t="s">
        <v>1</v>
      </c>
      <c r="C55" s="551"/>
      <c r="D55" s="551"/>
      <c r="E55" s="379" t="s">
        <v>155</v>
      </c>
      <c r="F55" s="4" t="s">
        <v>3</v>
      </c>
      <c r="N55" s="381"/>
      <c r="O55" s="381"/>
      <c r="P55" s="381"/>
      <c r="Q55" s="381"/>
      <c r="R55" s="381"/>
      <c r="S55" s="381"/>
      <c r="T55" s="381"/>
      <c r="U55" s="381"/>
      <c r="V55" s="381"/>
      <c r="W55" s="381"/>
    </row>
    <row r="57" spans="2:26" ht="15">
      <c r="B57" s="526" t="s">
        <v>669</v>
      </c>
      <c r="C57" s="526"/>
      <c r="D57" s="526"/>
      <c r="E57" s="526"/>
      <c r="F57" s="526"/>
      <c r="G57" s="526"/>
      <c r="H57" s="526"/>
      <c r="I57" s="526"/>
      <c r="J57" s="526"/>
      <c r="K57" s="526"/>
      <c r="L57" s="526"/>
      <c r="M57" s="526"/>
      <c r="N57" s="526"/>
      <c r="O57" s="526"/>
      <c r="P57" s="526"/>
      <c r="Q57" s="526"/>
      <c r="R57" s="526"/>
      <c r="S57" s="526"/>
      <c r="T57" s="526"/>
      <c r="U57" s="526"/>
      <c r="V57" s="526"/>
      <c r="W57" s="526"/>
    </row>
  </sheetData>
  <mergeCells count="33">
    <mergeCell ref="A1:L2"/>
    <mergeCell ref="B5:W5"/>
    <mergeCell ref="B6:W6"/>
    <mergeCell ref="B8:M9"/>
    <mergeCell ref="N8:O8"/>
    <mergeCell ref="P8:Q8"/>
    <mergeCell ref="R8:S8"/>
    <mergeCell ref="T8:U8"/>
    <mergeCell ref="V8:W8"/>
    <mergeCell ref="C12:L12"/>
    <mergeCell ref="C14:L14"/>
    <mergeCell ref="C16:L16"/>
    <mergeCell ref="C18:L18"/>
    <mergeCell ref="C20:L20"/>
    <mergeCell ref="C46:L46"/>
    <mergeCell ref="C40:L40"/>
    <mergeCell ref="C42:L42"/>
    <mergeCell ref="C44:L44"/>
    <mergeCell ref="C22:L22"/>
    <mergeCell ref="C24:L24"/>
    <mergeCell ref="C26:L26"/>
    <mergeCell ref="C28:L28"/>
    <mergeCell ref="C30:L30"/>
    <mergeCell ref="C32:L32"/>
    <mergeCell ref="C34:L34"/>
    <mergeCell ref="C38:L38"/>
    <mergeCell ref="C36:L36"/>
    <mergeCell ref="C48:L48"/>
    <mergeCell ref="C50:L50"/>
    <mergeCell ref="C52:L52"/>
    <mergeCell ref="B57:W57"/>
    <mergeCell ref="C54:D54"/>
    <mergeCell ref="B55:D55"/>
  </mergeCells>
  <phoneticPr fontId="24"/>
  <printOptions horizontalCentered="1"/>
  <pageMargins left="0.39370078740157483" right="0.47244094488188981" top="0.31496062992125984" bottom="0.39370078740157483" header="0" footer="0"/>
  <pageSetup paperSize="9" scale="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BI80"/>
  <sheetViews>
    <sheetView view="pageBreakPreview" zoomScaleNormal="100" zoomScaleSheetLayoutView="100" workbookViewId="0"/>
  </sheetViews>
  <sheetFormatPr defaultRowHeight="13.5"/>
  <cols>
    <col min="1" max="1" width="1" customWidth="1"/>
    <col min="2" max="11" width="1.625" customWidth="1"/>
    <col min="12" max="12" width="10.25" customWidth="1"/>
    <col min="13" max="13" width="6.5" customWidth="1"/>
    <col min="14" max="14" width="10.25" customWidth="1"/>
    <col min="15" max="15" width="6.5" customWidth="1"/>
    <col min="16" max="16" width="10.25" customWidth="1"/>
    <col min="17" max="17" width="6.5" customWidth="1"/>
    <col min="18" max="18" width="10.25" customWidth="1"/>
    <col min="19" max="19" width="6.5" customWidth="1"/>
    <col min="20" max="20" width="10.25" customWidth="1"/>
    <col min="21" max="21" width="6.5" customWidth="1"/>
    <col min="22" max="22" width="1.625" customWidth="1"/>
  </cols>
  <sheetData>
    <row r="1" spans="2:61" ht="11.1" customHeight="1"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584">
        <v>141</v>
      </c>
      <c r="U1" s="585"/>
      <c r="V1" s="585"/>
    </row>
    <row r="2" spans="2:61" ht="9" customHeight="1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585"/>
      <c r="U2" s="585"/>
      <c r="V2" s="585"/>
    </row>
    <row r="3" spans="2:61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2:61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2:61" ht="15" customHeight="1"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480"/>
    </row>
    <row r="6" spans="2:61" s="106" customFormat="1" ht="12.75" customHeight="1">
      <c r="B6" s="586" t="s">
        <v>83</v>
      </c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481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</row>
    <row r="7" spans="2:61" ht="9" customHeight="1"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185"/>
    </row>
    <row r="8" spans="2:61" ht="18" customHeight="1">
      <c r="B8" s="587" t="s">
        <v>80</v>
      </c>
      <c r="C8" s="588"/>
      <c r="D8" s="588"/>
      <c r="E8" s="588"/>
      <c r="F8" s="588"/>
      <c r="G8" s="588"/>
      <c r="H8" s="588"/>
      <c r="I8" s="588"/>
      <c r="J8" s="588"/>
      <c r="K8" s="588"/>
      <c r="L8" s="591" t="s">
        <v>79</v>
      </c>
      <c r="M8" s="592"/>
      <c r="N8" s="591" t="s">
        <v>78</v>
      </c>
      <c r="O8" s="592"/>
      <c r="P8" s="591" t="s">
        <v>77</v>
      </c>
      <c r="Q8" s="592"/>
      <c r="R8" s="591" t="s">
        <v>76</v>
      </c>
      <c r="S8" s="593"/>
      <c r="T8" s="582" t="s">
        <v>75</v>
      </c>
      <c r="U8" s="583"/>
      <c r="V8" s="185"/>
    </row>
    <row r="9" spans="2:61" ht="18" customHeight="1">
      <c r="B9" s="589"/>
      <c r="C9" s="590"/>
      <c r="D9" s="590"/>
      <c r="E9" s="590"/>
      <c r="F9" s="590"/>
      <c r="G9" s="590"/>
      <c r="H9" s="590"/>
      <c r="I9" s="590"/>
      <c r="J9" s="590"/>
      <c r="K9" s="590"/>
      <c r="L9" s="105"/>
      <c r="M9" s="478" t="s">
        <v>644</v>
      </c>
      <c r="N9" s="105"/>
      <c r="O9" s="478" t="s">
        <v>644</v>
      </c>
      <c r="P9" s="398"/>
      <c r="Q9" s="478" t="s">
        <v>644</v>
      </c>
      <c r="R9" s="398"/>
      <c r="S9" s="478" t="s">
        <v>644</v>
      </c>
      <c r="T9" s="399"/>
      <c r="U9" s="400" t="s">
        <v>644</v>
      </c>
      <c r="V9" s="185"/>
    </row>
    <row r="10" spans="2:61" ht="11.1" customHeight="1">
      <c r="B10" s="300"/>
      <c r="C10" s="300"/>
      <c r="D10" s="300"/>
      <c r="E10" s="300"/>
      <c r="F10" s="300"/>
      <c r="G10" s="300"/>
      <c r="H10" s="300"/>
      <c r="I10" s="300"/>
      <c r="J10" s="300"/>
      <c r="K10" s="401"/>
      <c r="L10" s="111" t="s">
        <v>74</v>
      </c>
      <c r="M10" s="112" t="s">
        <v>159</v>
      </c>
      <c r="N10" s="112" t="s">
        <v>74</v>
      </c>
      <c r="O10" s="112" t="s">
        <v>159</v>
      </c>
      <c r="P10" s="201" t="s">
        <v>84</v>
      </c>
      <c r="Q10" s="201" t="s">
        <v>158</v>
      </c>
      <c r="R10" s="201" t="s">
        <v>84</v>
      </c>
      <c r="S10" s="201" t="s">
        <v>158</v>
      </c>
      <c r="T10" s="201" t="s">
        <v>84</v>
      </c>
      <c r="U10" s="201" t="s">
        <v>158</v>
      </c>
      <c r="V10" s="185"/>
    </row>
    <row r="11" spans="2:61" ht="6.95" customHeight="1">
      <c r="B11" s="300"/>
      <c r="C11" s="300"/>
      <c r="D11" s="300"/>
      <c r="E11" s="300"/>
      <c r="F11" s="300"/>
      <c r="G11" s="300"/>
      <c r="H11" s="300"/>
      <c r="I11" s="300"/>
      <c r="J11" s="300"/>
      <c r="K11" s="277"/>
      <c r="L11" s="101"/>
      <c r="M11" s="101"/>
      <c r="N11" s="112"/>
      <c r="O11" s="112"/>
      <c r="P11" s="300"/>
      <c r="Q11" s="300"/>
      <c r="R11" s="300"/>
      <c r="S11" s="300"/>
      <c r="T11" s="185"/>
      <c r="U11" s="185"/>
      <c r="V11" s="185"/>
    </row>
    <row r="12" spans="2:61" ht="10.5" customHeight="1">
      <c r="B12" s="300"/>
      <c r="C12" s="562" t="s">
        <v>6</v>
      </c>
      <c r="D12" s="562"/>
      <c r="E12" s="562"/>
      <c r="F12" s="562"/>
      <c r="G12" s="562"/>
      <c r="H12" s="562"/>
      <c r="I12" s="562"/>
      <c r="J12" s="562"/>
      <c r="K12" s="406"/>
      <c r="L12" s="141">
        <v>223149930</v>
      </c>
      <c r="M12" s="407">
        <v>100</v>
      </c>
      <c r="N12" s="288">
        <v>232417930</v>
      </c>
      <c r="O12" s="407">
        <v>100</v>
      </c>
      <c r="P12" s="288">
        <v>227563843</v>
      </c>
      <c r="Q12" s="407">
        <v>100</v>
      </c>
      <c r="R12" s="288">
        <v>231850503</v>
      </c>
      <c r="S12" s="407">
        <v>100</v>
      </c>
      <c r="T12" s="286">
        <v>239130792</v>
      </c>
      <c r="U12" s="410">
        <v>100</v>
      </c>
      <c r="V12" s="185"/>
    </row>
    <row r="13" spans="2:61" ht="7.5" customHeight="1">
      <c r="B13" s="300"/>
      <c r="C13" s="300"/>
      <c r="D13" s="300"/>
      <c r="E13" s="300"/>
      <c r="F13" s="300"/>
      <c r="G13" s="300"/>
      <c r="H13" s="300"/>
      <c r="I13" s="300"/>
      <c r="J13" s="300"/>
      <c r="K13" s="277"/>
      <c r="L13" s="479"/>
      <c r="M13" s="248"/>
      <c r="N13" s="289"/>
      <c r="O13" s="248"/>
      <c r="P13" s="289"/>
      <c r="Q13" s="248"/>
      <c r="R13" s="289"/>
      <c r="S13" s="248"/>
      <c r="T13" s="287"/>
      <c r="U13" s="347"/>
      <c r="V13" s="185"/>
    </row>
    <row r="14" spans="2:61" ht="10.5" customHeight="1">
      <c r="B14" s="436"/>
      <c r="C14" s="575" t="s">
        <v>85</v>
      </c>
      <c r="D14" s="575"/>
      <c r="E14" s="575"/>
      <c r="F14" s="575"/>
      <c r="G14" s="575"/>
      <c r="H14" s="575"/>
      <c r="I14" s="575"/>
      <c r="J14" s="575"/>
      <c r="K14" s="411"/>
      <c r="L14" s="99">
        <v>985990</v>
      </c>
      <c r="M14" s="412">
        <v>0.4</v>
      </c>
      <c r="N14" s="290">
        <v>991964</v>
      </c>
      <c r="O14" s="412">
        <v>0.4</v>
      </c>
      <c r="P14" s="290">
        <v>1125841</v>
      </c>
      <c r="Q14" s="412">
        <v>0.5</v>
      </c>
      <c r="R14" s="290">
        <v>1124449</v>
      </c>
      <c r="S14" s="412">
        <v>0.5</v>
      </c>
      <c r="T14" s="287">
        <v>1093625</v>
      </c>
      <c r="U14" s="416">
        <v>0.5</v>
      </c>
      <c r="V14" s="450"/>
    </row>
    <row r="15" spans="2:61" ht="7.5" customHeight="1">
      <c r="B15" s="436"/>
      <c r="C15" s="436"/>
      <c r="D15" s="436"/>
      <c r="E15" s="436"/>
      <c r="F15" s="436"/>
      <c r="G15" s="436"/>
      <c r="H15" s="436"/>
      <c r="I15" s="436"/>
      <c r="J15" s="436"/>
      <c r="K15" s="411"/>
      <c r="L15" s="99"/>
      <c r="M15" s="482"/>
      <c r="N15" s="290"/>
      <c r="O15" s="482"/>
      <c r="P15" s="289"/>
      <c r="Q15" s="482"/>
      <c r="R15" s="290"/>
      <c r="S15" s="482"/>
      <c r="T15" s="287"/>
      <c r="U15" s="483"/>
      <c r="V15" s="450"/>
    </row>
    <row r="16" spans="2:61" ht="10.5" customHeight="1">
      <c r="B16" s="436"/>
      <c r="C16" s="575" t="s">
        <v>86</v>
      </c>
      <c r="D16" s="575"/>
      <c r="E16" s="575"/>
      <c r="F16" s="575"/>
      <c r="G16" s="575"/>
      <c r="H16" s="575"/>
      <c r="I16" s="575"/>
      <c r="J16" s="575"/>
      <c r="K16" s="411"/>
      <c r="L16" s="99">
        <v>17013059</v>
      </c>
      <c r="M16" s="412">
        <v>7.6</v>
      </c>
      <c r="N16" s="290">
        <v>16838893</v>
      </c>
      <c r="O16" s="412">
        <v>7.2</v>
      </c>
      <c r="P16" s="289">
        <v>15451003</v>
      </c>
      <c r="Q16" s="412">
        <v>6.8</v>
      </c>
      <c r="R16" s="290">
        <v>15218556</v>
      </c>
      <c r="S16" s="412">
        <v>6.6</v>
      </c>
      <c r="T16" s="287">
        <v>15828306</v>
      </c>
      <c r="U16" s="416">
        <v>6.6</v>
      </c>
      <c r="V16" s="450"/>
    </row>
    <row r="17" spans="2:22" ht="7.5" customHeight="1">
      <c r="B17" s="436"/>
      <c r="C17" s="436"/>
      <c r="D17" s="436"/>
      <c r="E17" s="436"/>
      <c r="F17" s="436"/>
      <c r="G17" s="436"/>
      <c r="H17" s="436"/>
      <c r="I17" s="436"/>
      <c r="J17" s="436"/>
      <c r="K17" s="411"/>
      <c r="L17" s="99"/>
      <c r="M17" s="482"/>
      <c r="N17" s="290"/>
      <c r="O17" s="482"/>
      <c r="P17" s="289"/>
      <c r="Q17" s="482"/>
      <c r="R17" s="290"/>
      <c r="S17" s="482"/>
      <c r="T17" s="287"/>
      <c r="U17" s="483"/>
      <c r="V17" s="450"/>
    </row>
    <row r="18" spans="2:22" ht="10.5" customHeight="1">
      <c r="B18" s="436"/>
      <c r="C18" s="575" t="s">
        <v>87</v>
      </c>
      <c r="D18" s="575"/>
      <c r="E18" s="575"/>
      <c r="F18" s="575"/>
      <c r="G18" s="575"/>
      <c r="H18" s="575"/>
      <c r="I18" s="575"/>
      <c r="J18" s="575"/>
      <c r="K18" s="411"/>
      <c r="L18" s="99">
        <v>22423665</v>
      </c>
      <c r="M18" s="412">
        <v>10</v>
      </c>
      <c r="N18" s="290">
        <v>21206480</v>
      </c>
      <c r="O18" s="412">
        <v>9.1</v>
      </c>
      <c r="P18" s="289">
        <v>22486411</v>
      </c>
      <c r="Q18" s="412">
        <v>9.9</v>
      </c>
      <c r="R18" s="290">
        <v>22529114</v>
      </c>
      <c r="S18" s="412">
        <v>9.6999999999999993</v>
      </c>
      <c r="T18" s="287">
        <v>22281322</v>
      </c>
      <c r="U18" s="416">
        <v>9.3000000000000007</v>
      </c>
      <c r="V18" s="450"/>
    </row>
    <row r="19" spans="2:22" ht="7.5" customHeight="1">
      <c r="B19" s="436"/>
      <c r="C19" s="436"/>
      <c r="D19" s="436"/>
      <c r="E19" s="436"/>
      <c r="F19" s="436"/>
      <c r="G19" s="436"/>
      <c r="H19" s="436"/>
      <c r="I19" s="436"/>
      <c r="J19" s="436"/>
      <c r="K19" s="411"/>
      <c r="L19" s="99"/>
      <c r="M19" s="482"/>
      <c r="N19" s="290"/>
      <c r="O19" s="482"/>
      <c r="P19" s="289"/>
      <c r="Q19" s="482"/>
      <c r="R19" s="290"/>
      <c r="S19" s="482"/>
      <c r="T19" s="287"/>
      <c r="U19" s="483"/>
      <c r="V19" s="450"/>
    </row>
    <row r="20" spans="2:22" ht="10.5" customHeight="1">
      <c r="B20" s="101"/>
      <c r="C20" s="581" t="s">
        <v>88</v>
      </c>
      <c r="D20" s="581"/>
      <c r="E20" s="581"/>
      <c r="F20" s="581"/>
      <c r="G20" s="581"/>
      <c r="H20" s="581"/>
      <c r="I20" s="581"/>
      <c r="J20" s="581"/>
      <c r="K20" s="113"/>
      <c r="L20" s="99">
        <v>5501461</v>
      </c>
      <c r="M20" s="412">
        <v>2.5</v>
      </c>
      <c r="N20" s="290">
        <v>5438119</v>
      </c>
      <c r="O20" s="412">
        <v>2.2999999999999998</v>
      </c>
      <c r="P20" s="446">
        <v>0</v>
      </c>
      <c r="Q20" s="446">
        <v>0</v>
      </c>
      <c r="R20" s="446">
        <v>0</v>
      </c>
      <c r="S20" s="446">
        <v>0</v>
      </c>
      <c r="T20" s="447">
        <v>0</v>
      </c>
      <c r="U20" s="447">
        <v>0</v>
      </c>
      <c r="V20" s="450"/>
    </row>
    <row r="21" spans="2:22" ht="7.5" customHeight="1">
      <c r="B21" s="101"/>
      <c r="C21" s="476"/>
      <c r="D21" s="476"/>
      <c r="E21" s="476"/>
      <c r="F21" s="476"/>
      <c r="G21" s="476"/>
      <c r="H21" s="476"/>
      <c r="I21" s="476"/>
      <c r="J21" s="476"/>
      <c r="K21" s="114"/>
      <c r="L21" s="99"/>
      <c r="M21" s="482"/>
      <c r="N21" s="290"/>
      <c r="O21" s="482"/>
      <c r="P21" s="289"/>
      <c r="Q21" s="482"/>
      <c r="R21" s="290"/>
      <c r="S21" s="482"/>
      <c r="T21" s="287"/>
      <c r="U21" s="483"/>
      <c r="V21" s="450"/>
    </row>
    <row r="22" spans="2:22" ht="10.5" customHeight="1">
      <c r="B22" s="436"/>
      <c r="C22" s="575" t="s">
        <v>89</v>
      </c>
      <c r="D22" s="575"/>
      <c r="E22" s="575"/>
      <c r="F22" s="575"/>
      <c r="G22" s="575"/>
      <c r="H22" s="575"/>
      <c r="I22" s="575"/>
      <c r="J22" s="575"/>
      <c r="K22" s="411"/>
      <c r="L22" s="446">
        <v>0</v>
      </c>
      <c r="M22" s="446">
        <v>0</v>
      </c>
      <c r="N22" s="446">
        <v>0</v>
      </c>
      <c r="O22" s="484">
        <v>0</v>
      </c>
      <c r="P22" s="485">
        <v>3224147</v>
      </c>
      <c r="Q22" s="412">
        <v>1.4</v>
      </c>
      <c r="R22" s="486">
        <v>3685082</v>
      </c>
      <c r="S22" s="412">
        <v>1.6</v>
      </c>
      <c r="T22" s="487">
        <v>2667741</v>
      </c>
      <c r="U22" s="416">
        <v>1.1000000000000001</v>
      </c>
      <c r="V22" s="450"/>
    </row>
    <row r="23" spans="2:22" ht="7.5" customHeight="1">
      <c r="B23" s="436"/>
      <c r="C23" s="436"/>
      <c r="D23" s="337"/>
      <c r="E23" s="337"/>
      <c r="F23" s="337"/>
      <c r="G23" s="337"/>
      <c r="H23" s="337"/>
      <c r="I23" s="337"/>
      <c r="J23" s="337"/>
      <c r="K23" s="411"/>
      <c r="L23" s="99"/>
      <c r="M23" s="482"/>
      <c r="N23" s="290"/>
      <c r="O23" s="482"/>
      <c r="P23" s="289"/>
      <c r="Q23" s="482"/>
      <c r="R23" s="290"/>
      <c r="S23" s="482"/>
      <c r="T23" s="287"/>
      <c r="U23" s="483"/>
      <c r="V23" s="450"/>
    </row>
    <row r="24" spans="2:22" ht="10.5" customHeight="1">
      <c r="B24" s="436"/>
      <c r="C24" s="575" t="s">
        <v>90</v>
      </c>
      <c r="D24" s="575"/>
      <c r="E24" s="575"/>
      <c r="F24" s="575"/>
      <c r="G24" s="575"/>
      <c r="H24" s="575"/>
      <c r="I24" s="575"/>
      <c r="J24" s="575"/>
      <c r="K24" s="411"/>
      <c r="L24" s="446">
        <v>0</v>
      </c>
      <c r="M24" s="446">
        <v>0</v>
      </c>
      <c r="N24" s="446">
        <v>0</v>
      </c>
      <c r="O24" s="446">
        <v>0</v>
      </c>
      <c r="P24" s="485">
        <v>5535321</v>
      </c>
      <c r="Q24" s="412">
        <v>2.4</v>
      </c>
      <c r="R24" s="486">
        <v>5815343</v>
      </c>
      <c r="S24" s="412">
        <v>2.5</v>
      </c>
      <c r="T24" s="487">
        <v>6024186</v>
      </c>
      <c r="U24" s="416">
        <v>2.5</v>
      </c>
      <c r="V24" s="450"/>
    </row>
    <row r="25" spans="2:22" ht="7.5" customHeight="1">
      <c r="B25" s="436"/>
      <c r="C25" s="436"/>
      <c r="D25" s="436"/>
      <c r="E25" s="436"/>
      <c r="F25" s="436"/>
      <c r="G25" s="436"/>
      <c r="H25" s="436"/>
      <c r="I25" s="436"/>
      <c r="J25" s="436"/>
      <c r="K25" s="411"/>
      <c r="L25" s="99"/>
      <c r="M25" s="482"/>
      <c r="N25" s="290"/>
      <c r="O25" s="482"/>
      <c r="P25" s="289"/>
      <c r="Q25" s="482"/>
      <c r="R25" s="290"/>
      <c r="S25" s="482"/>
      <c r="T25" s="287"/>
      <c r="U25" s="483"/>
      <c r="V25" s="450"/>
    </row>
    <row r="26" spans="2:22" ht="10.5" customHeight="1">
      <c r="B26" s="436"/>
      <c r="C26" s="575" t="s">
        <v>91</v>
      </c>
      <c r="D26" s="575"/>
      <c r="E26" s="575"/>
      <c r="F26" s="575"/>
      <c r="G26" s="575"/>
      <c r="H26" s="575"/>
      <c r="I26" s="575"/>
      <c r="J26" s="575"/>
      <c r="K26" s="411"/>
      <c r="L26" s="99">
        <v>58041159</v>
      </c>
      <c r="M26" s="412">
        <v>26</v>
      </c>
      <c r="N26" s="290">
        <v>63832723</v>
      </c>
      <c r="O26" s="412">
        <v>27.5</v>
      </c>
      <c r="P26" s="289">
        <v>66187146</v>
      </c>
      <c r="Q26" s="412">
        <v>29.1</v>
      </c>
      <c r="R26" s="290">
        <v>69231464</v>
      </c>
      <c r="S26" s="412">
        <v>29.9</v>
      </c>
      <c r="T26" s="287">
        <v>72599720</v>
      </c>
      <c r="U26" s="416">
        <v>30.4</v>
      </c>
      <c r="V26" s="450"/>
    </row>
    <row r="27" spans="2:22" ht="7.5" customHeight="1">
      <c r="B27" s="436"/>
      <c r="C27" s="436"/>
      <c r="D27" s="436"/>
      <c r="E27" s="436"/>
      <c r="F27" s="436"/>
      <c r="G27" s="436"/>
      <c r="H27" s="436"/>
      <c r="I27" s="436"/>
      <c r="J27" s="436"/>
      <c r="K27" s="411"/>
      <c r="L27" s="99"/>
      <c r="M27" s="482"/>
      <c r="N27" s="290"/>
      <c r="O27" s="482"/>
      <c r="P27" s="289"/>
      <c r="Q27" s="482"/>
      <c r="R27" s="290"/>
      <c r="S27" s="482"/>
      <c r="T27" s="287"/>
      <c r="U27" s="483"/>
      <c r="V27" s="450"/>
    </row>
    <row r="28" spans="2:22" ht="10.5" customHeight="1">
      <c r="B28" s="101"/>
      <c r="C28" s="581" t="s">
        <v>92</v>
      </c>
      <c r="D28" s="581"/>
      <c r="E28" s="581"/>
      <c r="F28" s="581"/>
      <c r="G28" s="581"/>
      <c r="H28" s="581"/>
      <c r="I28" s="581"/>
      <c r="J28" s="581"/>
      <c r="K28" s="113"/>
      <c r="L28" s="99">
        <v>46929892</v>
      </c>
      <c r="M28" s="412">
        <v>21</v>
      </c>
      <c r="N28" s="290">
        <v>49557946</v>
      </c>
      <c r="O28" s="412">
        <v>21.3</v>
      </c>
      <c r="P28" s="446">
        <v>0</v>
      </c>
      <c r="Q28" s="446">
        <v>0</v>
      </c>
      <c r="R28" s="446">
        <v>0</v>
      </c>
      <c r="S28" s="446">
        <v>0</v>
      </c>
      <c r="T28" s="447">
        <v>0</v>
      </c>
      <c r="U28" s="447">
        <v>0</v>
      </c>
      <c r="V28" s="450"/>
    </row>
    <row r="29" spans="2:22" ht="7.5" customHeight="1">
      <c r="B29" s="101"/>
      <c r="C29" s="476"/>
      <c r="D29" s="476"/>
      <c r="E29" s="476"/>
      <c r="F29" s="476"/>
      <c r="G29" s="476"/>
      <c r="H29" s="476"/>
      <c r="I29" s="476"/>
      <c r="J29" s="476"/>
      <c r="K29" s="114"/>
      <c r="L29" s="99"/>
      <c r="M29" s="482"/>
      <c r="N29" s="290"/>
      <c r="O29" s="482"/>
      <c r="P29" s="289"/>
      <c r="Q29" s="482"/>
      <c r="R29" s="290"/>
      <c r="S29" s="482"/>
      <c r="T29" s="287"/>
      <c r="U29" s="483"/>
      <c r="V29" s="450"/>
    </row>
    <row r="30" spans="2:22" ht="10.5" customHeight="1">
      <c r="B30" s="436"/>
      <c r="C30" s="575" t="s">
        <v>627</v>
      </c>
      <c r="D30" s="575"/>
      <c r="E30" s="575"/>
      <c r="F30" s="575"/>
      <c r="G30" s="575"/>
      <c r="H30" s="575"/>
      <c r="I30" s="575"/>
      <c r="J30" s="575"/>
      <c r="K30" s="411"/>
      <c r="L30" s="99">
        <v>12852770</v>
      </c>
      <c r="M30" s="412">
        <v>5.8</v>
      </c>
      <c r="N30" s="446">
        <v>0</v>
      </c>
      <c r="O30" s="446">
        <v>0</v>
      </c>
      <c r="P30" s="446">
        <v>0</v>
      </c>
      <c r="Q30" s="446">
        <v>0</v>
      </c>
      <c r="R30" s="446">
        <v>0</v>
      </c>
      <c r="S30" s="446">
        <v>0</v>
      </c>
      <c r="T30" s="447">
        <v>0</v>
      </c>
      <c r="U30" s="447">
        <v>0</v>
      </c>
      <c r="V30" s="450"/>
    </row>
    <row r="31" spans="2:22" ht="7.5" customHeight="1">
      <c r="B31" s="101"/>
      <c r="C31" s="476"/>
      <c r="D31" s="476"/>
      <c r="E31" s="476"/>
      <c r="F31" s="476"/>
      <c r="G31" s="476"/>
      <c r="H31" s="476"/>
      <c r="I31" s="476"/>
      <c r="J31" s="476"/>
      <c r="K31" s="114"/>
      <c r="L31" s="99"/>
      <c r="M31" s="482"/>
      <c r="N31" s="290"/>
      <c r="O31" s="482"/>
      <c r="P31" s="289"/>
      <c r="Q31" s="482"/>
      <c r="R31" s="290"/>
      <c r="S31" s="482"/>
      <c r="T31" s="287"/>
      <c r="U31" s="483"/>
      <c r="V31" s="450"/>
    </row>
    <row r="32" spans="2:22" ht="10.5" customHeight="1">
      <c r="B32" s="436"/>
      <c r="C32" s="575" t="s">
        <v>93</v>
      </c>
      <c r="D32" s="575"/>
      <c r="E32" s="575"/>
      <c r="F32" s="575"/>
      <c r="G32" s="575"/>
      <c r="H32" s="575"/>
      <c r="I32" s="575"/>
      <c r="J32" s="575"/>
      <c r="K32" s="411"/>
      <c r="L32" s="446">
        <v>0</v>
      </c>
      <c r="M32" s="446">
        <v>0</v>
      </c>
      <c r="N32" s="290">
        <v>12339567</v>
      </c>
      <c r="O32" s="412">
        <v>5.3</v>
      </c>
      <c r="P32" s="289">
        <v>11879297</v>
      </c>
      <c r="Q32" s="412">
        <v>5.2</v>
      </c>
      <c r="R32" s="290">
        <v>11736104</v>
      </c>
      <c r="S32" s="412">
        <v>5.0999999999999996</v>
      </c>
      <c r="T32" s="287">
        <v>11836846</v>
      </c>
      <c r="U32" s="416">
        <v>4.9000000000000004</v>
      </c>
      <c r="V32" s="450"/>
    </row>
    <row r="33" spans="2:22" ht="7.5" customHeight="1">
      <c r="B33" s="436"/>
      <c r="C33" s="436"/>
      <c r="D33" s="436"/>
      <c r="E33" s="436"/>
      <c r="F33" s="436"/>
      <c r="G33" s="436"/>
      <c r="H33" s="436"/>
      <c r="I33" s="436"/>
      <c r="J33" s="436"/>
      <c r="K33" s="411"/>
      <c r="L33" s="99"/>
      <c r="M33" s="482"/>
      <c r="N33" s="290"/>
      <c r="O33" s="482"/>
      <c r="P33" s="289"/>
      <c r="Q33" s="482"/>
      <c r="R33" s="290"/>
      <c r="S33" s="482"/>
      <c r="T33" s="287"/>
      <c r="U33" s="483"/>
      <c r="V33" s="450"/>
    </row>
    <row r="34" spans="2:22" ht="10.5" customHeight="1">
      <c r="B34" s="436"/>
      <c r="C34" s="575" t="s">
        <v>94</v>
      </c>
      <c r="D34" s="575"/>
      <c r="E34" s="575"/>
      <c r="F34" s="575"/>
      <c r="G34" s="575"/>
      <c r="H34" s="575"/>
      <c r="I34" s="575"/>
      <c r="J34" s="575"/>
      <c r="K34" s="411"/>
      <c r="L34" s="99">
        <v>5900808</v>
      </c>
      <c r="M34" s="412">
        <v>2.6</v>
      </c>
      <c r="N34" s="290">
        <v>6650387</v>
      </c>
      <c r="O34" s="412">
        <v>2.9</v>
      </c>
      <c r="P34" s="289">
        <v>8280436</v>
      </c>
      <c r="Q34" s="412">
        <v>3.6</v>
      </c>
      <c r="R34" s="290">
        <v>5842052</v>
      </c>
      <c r="S34" s="412">
        <v>2.5</v>
      </c>
      <c r="T34" s="287">
        <v>9857228</v>
      </c>
      <c r="U34" s="416">
        <v>4.0999999999999996</v>
      </c>
      <c r="V34" s="450"/>
    </row>
    <row r="35" spans="2:22" ht="7.5" customHeight="1">
      <c r="B35" s="436"/>
      <c r="C35" s="436"/>
      <c r="D35" s="436"/>
      <c r="E35" s="436"/>
      <c r="F35" s="436"/>
      <c r="G35" s="436"/>
      <c r="H35" s="436"/>
      <c r="I35" s="436"/>
      <c r="J35" s="436"/>
      <c r="K35" s="411"/>
      <c r="L35" s="99"/>
      <c r="M35" s="482"/>
      <c r="N35" s="290"/>
      <c r="O35" s="482"/>
      <c r="P35" s="289"/>
      <c r="Q35" s="482"/>
      <c r="R35" s="290"/>
      <c r="S35" s="482"/>
      <c r="T35" s="287"/>
      <c r="U35" s="483"/>
      <c r="V35" s="450"/>
    </row>
    <row r="36" spans="2:22" ht="10.5" customHeight="1">
      <c r="B36" s="436"/>
      <c r="C36" s="575" t="s">
        <v>95</v>
      </c>
      <c r="D36" s="575"/>
      <c r="E36" s="575"/>
      <c r="F36" s="575"/>
      <c r="G36" s="575"/>
      <c r="H36" s="575"/>
      <c r="I36" s="575"/>
      <c r="J36" s="575"/>
      <c r="K36" s="411"/>
      <c r="L36" s="99">
        <v>13314523</v>
      </c>
      <c r="M36" s="412">
        <v>6</v>
      </c>
      <c r="N36" s="290">
        <v>15846469</v>
      </c>
      <c r="O36" s="412">
        <v>6.8</v>
      </c>
      <c r="P36" s="289">
        <v>12231415</v>
      </c>
      <c r="Q36" s="412">
        <v>5.4</v>
      </c>
      <c r="R36" s="290">
        <v>13224682</v>
      </c>
      <c r="S36" s="412">
        <v>5.7</v>
      </c>
      <c r="T36" s="287">
        <v>12334759</v>
      </c>
      <c r="U36" s="416">
        <v>5.2</v>
      </c>
      <c r="V36" s="450"/>
    </row>
    <row r="37" spans="2:22" ht="7.5" customHeight="1">
      <c r="B37" s="436"/>
      <c r="C37" s="436"/>
      <c r="D37" s="436"/>
      <c r="E37" s="436"/>
      <c r="F37" s="436"/>
      <c r="G37" s="436"/>
      <c r="H37" s="436"/>
      <c r="I37" s="436"/>
      <c r="J37" s="436"/>
      <c r="K37" s="411"/>
      <c r="L37" s="99"/>
      <c r="M37" s="482"/>
      <c r="N37" s="290"/>
      <c r="O37" s="482"/>
      <c r="P37" s="289"/>
      <c r="Q37" s="482"/>
      <c r="R37" s="290"/>
      <c r="S37" s="482"/>
      <c r="T37" s="287"/>
      <c r="U37" s="483"/>
      <c r="V37" s="450"/>
    </row>
    <row r="38" spans="2:22" ht="10.5" customHeight="1">
      <c r="B38" s="436"/>
      <c r="C38" s="575" t="s">
        <v>96</v>
      </c>
      <c r="D38" s="575"/>
      <c r="E38" s="575"/>
      <c r="F38" s="575"/>
      <c r="G38" s="575"/>
      <c r="H38" s="575"/>
      <c r="I38" s="575"/>
      <c r="J38" s="575"/>
      <c r="K38" s="411"/>
      <c r="L38" s="99">
        <v>29072438</v>
      </c>
      <c r="M38" s="412">
        <v>13</v>
      </c>
      <c r="N38" s="290">
        <v>27617432</v>
      </c>
      <c r="O38" s="412">
        <v>11.9</v>
      </c>
      <c r="P38" s="289">
        <v>23023179</v>
      </c>
      <c r="Q38" s="412">
        <v>10.1</v>
      </c>
      <c r="R38" s="290">
        <v>25117911</v>
      </c>
      <c r="S38" s="412">
        <v>10.8</v>
      </c>
      <c r="T38" s="287">
        <v>24698027</v>
      </c>
      <c r="U38" s="416">
        <v>10.3</v>
      </c>
      <c r="V38" s="450"/>
    </row>
    <row r="39" spans="2:22" ht="7.5" customHeight="1">
      <c r="B39" s="436"/>
      <c r="C39" s="436"/>
      <c r="D39" s="436"/>
      <c r="E39" s="436"/>
      <c r="F39" s="436"/>
      <c r="G39" s="436"/>
      <c r="H39" s="436"/>
      <c r="I39" s="436"/>
      <c r="J39" s="436"/>
      <c r="K39" s="411"/>
      <c r="L39" s="99"/>
      <c r="M39" s="482"/>
      <c r="N39" s="290"/>
      <c r="O39" s="482"/>
      <c r="P39" s="289"/>
      <c r="Q39" s="482"/>
      <c r="R39" s="290"/>
      <c r="S39" s="482"/>
      <c r="T39" s="287"/>
      <c r="U39" s="483"/>
      <c r="V39" s="450"/>
    </row>
    <row r="40" spans="2:22" ht="10.5" customHeight="1">
      <c r="B40" s="436"/>
      <c r="C40" s="575" t="s">
        <v>97</v>
      </c>
      <c r="D40" s="575"/>
      <c r="E40" s="575"/>
      <c r="F40" s="575"/>
      <c r="G40" s="575"/>
      <c r="H40" s="575"/>
      <c r="I40" s="575"/>
      <c r="J40" s="575"/>
      <c r="K40" s="411"/>
      <c r="L40" s="446">
        <v>0</v>
      </c>
      <c r="M40" s="446">
        <v>0</v>
      </c>
      <c r="N40" s="446">
        <v>0</v>
      </c>
      <c r="O40" s="446">
        <v>0</v>
      </c>
      <c r="P40" s="485">
        <v>48162665</v>
      </c>
      <c r="Q40" s="412">
        <v>21.2</v>
      </c>
      <c r="R40" s="486">
        <v>48838975</v>
      </c>
      <c r="S40" s="412">
        <v>21.1</v>
      </c>
      <c r="T40" s="487">
        <v>50575851</v>
      </c>
      <c r="U40" s="416">
        <v>21.1</v>
      </c>
      <c r="V40" s="450"/>
    </row>
    <row r="41" spans="2:22" ht="7.5" customHeight="1">
      <c r="B41" s="436"/>
      <c r="C41" s="436"/>
      <c r="D41" s="436"/>
      <c r="E41" s="436"/>
      <c r="F41" s="436"/>
      <c r="G41" s="436"/>
      <c r="H41" s="436"/>
      <c r="I41" s="436"/>
      <c r="J41" s="436"/>
      <c r="K41" s="411"/>
      <c r="L41" s="99"/>
      <c r="M41" s="482"/>
      <c r="N41" s="290"/>
      <c r="O41" s="482"/>
      <c r="P41" s="289"/>
      <c r="Q41" s="482"/>
      <c r="R41" s="290"/>
      <c r="S41" s="482"/>
      <c r="T41" s="287"/>
      <c r="U41" s="483"/>
      <c r="V41" s="450"/>
    </row>
    <row r="42" spans="2:22" ht="10.5" customHeight="1">
      <c r="B42" s="436"/>
      <c r="C42" s="575" t="s">
        <v>98</v>
      </c>
      <c r="D42" s="575"/>
      <c r="E42" s="575"/>
      <c r="F42" s="575"/>
      <c r="G42" s="575"/>
      <c r="H42" s="575"/>
      <c r="I42" s="575"/>
      <c r="J42" s="575"/>
      <c r="K42" s="411"/>
      <c r="L42" s="99">
        <v>9577131</v>
      </c>
      <c r="M42" s="412">
        <v>4.3</v>
      </c>
      <c r="N42" s="290">
        <v>9896683</v>
      </c>
      <c r="O42" s="412">
        <v>4.3</v>
      </c>
      <c r="P42" s="289">
        <v>8685997</v>
      </c>
      <c r="Q42" s="412">
        <v>3.8</v>
      </c>
      <c r="R42" s="290">
        <v>7869072</v>
      </c>
      <c r="S42" s="412">
        <v>3.4</v>
      </c>
      <c r="T42" s="287">
        <v>6000516</v>
      </c>
      <c r="U42" s="416">
        <v>2.5</v>
      </c>
      <c r="V42" s="450"/>
    </row>
    <row r="43" spans="2:22" ht="7.5" customHeight="1">
      <c r="B43" s="436"/>
      <c r="C43" s="436"/>
      <c r="D43" s="436"/>
      <c r="E43" s="436"/>
      <c r="F43" s="436"/>
      <c r="G43" s="436"/>
      <c r="H43" s="436"/>
      <c r="I43" s="436"/>
      <c r="J43" s="436"/>
      <c r="K43" s="411"/>
      <c r="L43" s="99"/>
      <c r="M43" s="482"/>
      <c r="N43" s="290"/>
      <c r="O43" s="482"/>
      <c r="P43" s="289"/>
      <c r="Q43" s="482"/>
      <c r="R43" s="290"/>
      <c r="S43" s="482"/>
      <c r="T43" s="287"/>
      <c r="U43" s="483"/>
      <c r="V43" s="450"/>
    </row>
    <row r="44" spans="2:22" ht="10.5" customHeight="1">
      <c r="B44" s="436"/>
      <c r="C44" s="575" t="s">
        <v>99</v>
      </c>
      <c r="D44" s="575"/>
      <c r="E44" s="575"/>
      <c r="F44" s="575"/>
      <c r="G44" s="575"/>
      <c r="H44" s="575"/>
      <c r="I44" s="575"/>
      <c r="J44" s="575"/>
      <c r="K44" s="411"/>
      <c r="L44" s="99">
        <v>1437034</v>
      </c>
      <c r="M44" s="412">
        <v>0.6</v>
      </c>
      <c r="N44" s="290">
        <v>2101267</v>
      </c>
      <c r="O44" s="412">
        <v>0.9</v>
      </c>
      <c r="P44" s="289">
        <v>1190985</v>
      </c>
      <c r="Q44" s="412">
        <v>0.5</v>
      </c>
      <c r="R44" s="290">
        <v>1517699</v>
      </c>
      <c r="S44" s="412">
        <v>0.7</v>
      </c>
      <c r="T44" s="287">
        <v>3232665</v>
      </c>
      <c r="U44" s="416">
        <v>1.4</v>
      </c>
      <c r="V44" s="450"/>
    </row>
    <row r="45" spans="2:22" ht="7.5" customHeight="1">
      <c r="B45" s="436"/>
      <c r="C45" s="436"/>
      <c r="D45" s="436"/>
      <c r="E45" s="436"/>
      <c r="F45" s="436"/>
      <c r="G45" s="436"/>
      <c r="H45" s="436"/>
      <c r="I45" s="436"/>
      <c r="J45" s="436"/>
      <c r="K45" s="411"/>
      <c r="L45" s="99"/>
      <c r="M45" s="482"/>
      <c r="N45" s="290"/>
      <c r="O45" s="482"/>
      <c r="P45" s="289"/>
      <c r="Q45" s="482"/>
      <c r="R45" s="290"/>
      <c r="S45" s="482"/>
      <c r="T45" s="287"/>
      <c r="U45" s="483"/>
      <c r="V45" s="450"/>
    </row>
    <row r="46" spans="2:22" ht="10.5" customHeight="1">
      <c r="B46" s="436"/>
      <c r="C46" s="575" t="s">
        <v>100</v>
      </c>
      <c r="D46" s="575"/>
      <c r="E46" s="575"/>
      <c r="F46" s="575"/>
      <c r="G46" s="575"/>
      <c r="H46" s="575"/>
      <c r="I46" s="575"/>
      <c r="J46" s="575"/>
      <c r="K46" s="411"/>
      <c r="L46" s="99">
        <v>100000</v>
      </c>
      <c r="M46" s="412">
        <v>0</v>
      </c>
      <c r="N46" s="290">
        <v>100000</v>
      </c>
      <c r="O46" s="412">
        <v>0</v>
      </c>
      <c r="P46" s="289">
        <v>100000</v>
      </c>
      <c r="Q46" s="412">
        <v>0</v>
      </c>
      <c r="R46" s="290">
        <v>100000</v>
      </c>
      <c r="S46" s="412">
        <v>0</v>
      </c>
      <c r="T46" s="287">
        <v>100000</v>
      </c>
      <c r="U46" s="416">
        <v>0</v>
      </c>
      <c r="V46" s="450"/>
    </row>
    <row r="47" spans="2:22">
      <c r="B47" s="488"/>
      <c r="C47" s="488"/>
      <c r="D47" s="488"/>
      <c r="E47" s="488"/>
      <c r="F47" s="488"/>
      <c r="G47" s="488"/>
      <c r="H47" s="488"/>
      <c r="I47" s="488"/>
      <c r="J47" s="488"/>
      <c r="K47" s="489"/>
      <c r="L47" s="488"/>
      <c r="M47" s="488"/>
      <c r="N47" s="488"/>
      <c r="O47" s="488"/>
      <c r="P47" s="488"/>
      <c r="Q47" s="490"/>
      <c r="R47" s="491"/>
      <c r="S47" s="488"/>
      <c r="T47" s="491"/>
      <c r="U47" s="492"/>
      <c r="V47" s="450"/>
    </row>
    <row r="48" spans="2:22" s="383" customFormat="1" ht="11.25">
      <c r="B48" s="280"/>
      <c r="C48" s="561" t="s">
        <v>19</v>
      </c>
      <c r="D48" s="561"/>
      <c r="E48" s="493" t="s">
        <v>154</v>
      </c>
      <c r="F48" s="580" t="s">
        <v>684</v>
      </c>
      <c r="G48" s="580"/>
      <c r="H48" s="115" t="s">
        <v>101</v>
      </c>
      <c r="I48" s="494"/>
      <c r="J48" s="494"/>
      <c r="K48" s="494"/>
      <c r="L48" s="494"/>
      <c r="M48" s="494"/>
      <c r="N48" s="494"/>
      <c r="O48" s="494"/>
      <c r="P48" s="494"/>
      <c r="Q48" s="494"/>
      <c r="R48" s="494"/>
      <c r="S48" s="494"/>
      <c r="T48" s="495"/>
      <c r="U48" s="494"/>
      <c r="V48" s="496"/>
    </row>
    <row r="49" spans="2:22" s="383" customFormat="1" ht="12" customHeight="1">
      <c r="B49" s="395"/>
      <c r="C49" s="576"/>
      <c r="D49" s="576"/>
      <c r="E49" s="397"/>
      <c r="F49" s="577" t="s">
        <v>43</v>
      </c>
      <c r="G49" s="577"/>
      <c r="H49" s="202" t="s">
        <v>694</v>
      </c>
      <c r="I49" s="395"/>
      <c r="J49" s="202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</row>
    <row r="50" spans="2:22" s="384" customFormat="1" ht="12" customHeight="1">
      <c r="B50" s="358"/>
      <c r="C50" s="477"/>
      <c r="D50" s="477"/>
      <c r="E50" s="396"/>
      <c r="F50" s="578" t="s">
        <v>45</v>
      </c>
      <c r="G50" s="578"/>
      <c r="H50" s="202" t="s">
        <v>683</v>
      </c>
      <c r="I50" s="395"/>
      <c r="J50" s="202"/>
      <c r="K50" s="395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5"/>
    </row>
    <row r="51" spans="2:22" s="383" customFormat="1" ht="11.25">
      <c r="B51" s="579" t="s">
        <v>1</v>
      </c>
      <c r="C51" s="579"/>
      <c r="D51" s="579"/>
      <c r="E51" s="396" t="s">
        <v>155</v>
      </c>
      <c r="F51" s="202" t="s">
        <v>3</v>
      </c>
      <c r="G51" s="395"/>
      <c r="H51" s="395"/>
      <c r="I51" s="395"/>
      <c r="J51" s="395"/>
      <c r="K51" s="395"/>
      <c r="L51" s="395"/>
      <c r="M51" s="395"/>
      <c r="N51" s="497"/>
      <c r="O51" s="497"/>
      <c r="P51" s="497"/>
      <c r="Q51" s="497"/>
      <c r="R51" s="497"/>
      <c r="S51" s="497"/>
      <c r="T51" s="497"/>
      <c r="U51" s="497"/>
      <c r="V51" s="497"/>
    </row>
    <row r="52" spans="2:22"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</row>
    <row r="53" spans="2:22" ht="15">
      <c r="B53" s="574" t="s">
        <v>670</v>
      </c>
      <c r="C53" s="574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</row>
    <row r="54" spans="2:22"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</row>
    <row r="55" spans="2:22"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</row>
    <row r="56" spans="2:22"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</row>
    <row r="57" spans="2:22"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</row>
    <row r="58" spans="2:22"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</row>
    <row r="59" spans="2:22"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</row>
    <row r="60" spans="2:22"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</row>
    <row r="61" spans="2:22"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</row>
    <row r="62" spans="2:22"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</row>
    <row r="63" spans="2:22"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</row>
    <row r="64" spans="2:22"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</row>
    <row r="65" spans="2:22"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</row>
    <row r="66" spans="2:22"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</row>
    <row r="67" spans="2:22"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</row>
    <row r="68" spans="2:22"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</row>
    <row r="69" spans="2:22"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</row>
    <row r="70" spans="2:22"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</row>
    <row r="71" spans="2:22"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</row>
    <row r="72" spans="2:22"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</row>
    <row r="73" spans="2:22"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</row>
    <row r="74" spans="2:22"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</row>
    <row r="75" spans="2:22"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</row>
    <row r="76" spans="2:22"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</row>
    <row r="77" spans="2:22"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</row>
    <row r="78" spans="2:22"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</row>
    <row r="79" spans="2:22"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</row>
    <row r="80" spans="2:22"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</row>
  </sheetData>
  <mergeCells count="34">
    <mergeCell ref="T8:U8"/>
    <mergeCell ref="C32:J32"/>
    <mergeCell ref="C34:J34"/>
    <mergeCell ref="T1:V2"/>
    <mergeCell ref="B5:U5"/>
    <mergeCell ref="B6:U6"/>
    <mergeCell ref="B8:K9"/>
    <mergeCell ref="L8:M8"/>
    <mergeCell ref="N8:O8"/>
    <mergeCell ref="P8:Q8"/>
    <mergeCell ref="R8:S8"/>
    <mergeCell ref="C30:J30"/>
    <mergeCell ref="C36:J36"/>
    <mergeCell ref="C12:J12"/>
    <mergeCell ref="C14:J14"/>
    <mergeCell ref="C16:J16"/>
    <mergeCell ref="C18:J18"/>
    <mergeCell ref="C20:J20"/>
    <mergeCell ref="C22:J22"/>
    <mergeCell ref="C24:J24"/>
    <mergeCell ref="C26:J26"/>
    <mergeCell ref="C28:J28"/>
    <mergeCell ref="B53:V53"/>
    <mergeCell ref="C38:J38"/>
    <mergeCell ref="C40:J40"/>
    <mergeCell ref="C42:J42"/>
    <mergeCell ref="C44:J44"/>
    <mergeCell ref="C46:J46"/>
    <mergeCell ref="C48:D48"/>
    <mergeCell ref="C49:D49"/>
    <mergeCell ref="F49:G49"/>
    <mergeCell ref="F50:G50"/>
    <mergeCell ref="B51:D51"/>
    <mergeCell ref="F48:G48"/>
  </mergeCells>
  <phoneticPr fontId="24"/>
  <printOptions horizontalCentered="1"/>
  <pageMargins left="0.39370078740157483" right="0.47244094488188981" top="0.31496062992125984" bottom="0.39370078740157483" header="0" footer="0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K73"/>
  <sheetViews>
    <sheetView view="pageBreakPreview" zoomScaleNormal="100" zoomScaleSheetLayoutView="100" workbookViewId="0">
      <selection activeCell="Z1" sqref="Z1"/>
    </sheetView>
  </sheetViews>
  <sheetFormatPr defaultRowHeight="13.5"/>
  <cols>
    <col min="1" max="15" width="1.625" customWidth="1"/>
    <col min="16" max="16" width="9.75" customWidth="1"/>
    <col min="17" max="17" width="5.625" customWidth="1"/>
    <col min="18" max="18" width="9.75" customWidth="1"/>
    <col min="19" max="19" width="5.625" customWidth="1"/>
    <col min="20" max="20" width="9.75" customWidth="1"/>
    <col min="21" max="21" width="5.625" customWidth="1"/>
    <col min="22" max="22" width="9.75" customWidth="1"/>
    <col min="23" max="23" width="5.625" customWidth="1"/>
    <col min="24" max="24" width="9.75" customWidth="1"/>
    <col min="25" max="25" width="5.625" customWidth="1"/>
    <col min="26" max="26" width="1.625" customWidth="1"/>
    <col min="28" max="28" width="12.125" bestFit="1" customWidth="1"/>
  </cols>
  <sheetData>
    <row r="1" spans="1:63" ht="11.1" customHeight="1">
      <c r="A1" s="599">
        <v>142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</row>
    <row r="2" spans="1:63" ht="9" customHeight="1">
      <c r="A2" s="600"/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</row>
    <row r="3" spans="1:63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</row>
    <row r="4" spans="1:63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</row>
    <row r="5" spans="1:63" ht="15" customHeight="1">
      <c r="A5" s="185"/>
      <c r="B5" s="574" t="s">
        <v>649</v>
      </c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185"/>
    </row>
    <row r="6" spans="1:63" ht="15" customHeight="1">
      <c r="A6" s="185"/>
      <c r="B6" s="601" t="s">
        <v>161</v>
      </c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185"/>
    </row>
    <row r="7" spans="1:63" ht="9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</row>
    <row r="8" spans="1:63" ht="18" customHeight="1">
      <c r="A8" s="185"/>
      <c r="B8" s="587" t="s">
        <v>80</v>
      </c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602" t="s">
        <v>79</v>
      </c>
      <c r="Q8" s="588"/>
      <c r="R8" s="602" t="s">
        <v>78</v>
      </c>
      <c r="S8" s="588"/>
      <c r="T8" s="602" t="s">
        <v>77</v>
      </c>
      <c r="U8" s="588"/>
      <c r="V8" s="602" t="s">
        <v>76</v>
      </c>
      <c r="W8" s="588"/>
      <c r="X8" s="603" t="s">
        <v>75</v>
      </c>
      <c r="Y8" s="604"/>
      <c r="Z8" s="185"/>
    </row>
    <row r="9" spans="1:63" ht="18" customHeight="1">
      <c r="A9" s="185"/>
      <c r="B9" s="589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0"/>
      <c r="P9" s="398"/>
      <c r="Q9" s="390" t="s">
        <v>644</v>
      </c>
      <c r="R9" s="398"/>
      <c r="S9" s="390" t="s">
        <v>644</v>
      </c>
      <c r="T9" s="398"/>
      <c r="U9" s="390" t="s">
        <v>644</v>
      </c>
      <c r="V9" s="398"/>
      <c r="W9" s="390" t="s">
        <v>644</v>
      </c>
      <c r="X9" s="399"/>
      <c r="Y9" s="400" t="s">
        <v>644</v>
      </c>
      <c r="Z9" s="185"/>
    </row>
    <row r="10" spans="1:63" ht="12" customHeight="1">
      <c r="A10" s="185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401"/>
      <c r="P10" s="403" t="s">
        <v>84</v>
      </c>
      <c r="Q10" s="403" t="s">
        <v>160</v>
      </c>
      <c r="R10" s="201" t="s">
        <v>84</v>
      </c>
      <c r="S10" s="201" t="s">
        <v>160</v>
      </c>
      <c r="T10" s="201" t="s">
        <v>84</v>
      </c>
      <c r="U10" s="201" t="s">
        <v>160</v>
      </c>
      <c r="V10" s="201" t="s">
        <v>84</v>
      </c>
      <c r="W10" s="201" t="s">
        <v>160</v>
      </c>
      <c r="X10" s="201" t="s">
        <v>84</v>
      </c>
      <c r="Y10" s="201" t="s">
        <v>160</v>
      </c>
      <c r="Z10" s="185"/>
    </row>
    <row r="11" spans="1:63">
      <c r="A11" s="185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277"/>
      <c r="P11" s="405"/>
      <c r="Q11" s="405"/>
      <c r="R11" s="300"/>
      <c r="S11" s="300"/>
      <c r="T11" s="300"/>
      <c r="U11" s="300"/>
      <c r="V11" s="300"/>
      <c r="W11" s="300"/>
      <c r="X11" s="185"/>
      <c r="Y11" s="185"/>
      <c r="Z11" s="185"/>
    </row>
    <row r="12" spans="1:63" ht="12.6" customHeight="1">
      <c r="A12" s="185"/>
      <c r="B12" s="300"/>
      <c r="C12" s="562" t="s">
        <v>102</v>
      </c>
      <c r="D12" s="562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406"/>
      <c r="P12" s="135">
        <v>70900625</v>
      </c>
      <c r="Q12" s="407">
        <v>100</v>
      </c>
      <c r="R12" s="117">
        <v>69139387</v>
      </c>
      <c r="S12" s="407">
        <v>100</v>
      </c>
      <c r="T12" s="434">
        <v>71561372</v>
      </c>
      <c r="U12" s="407">
        <v>100</v>
      </c>
      <c r="V12" s="434">
        <v>72355168</v>
      </c>
      <c r="W12" s="407">
        <v>100</v>
      </c>
      <c r="X12" s="435">
        <v>71842603</v>
      </c>
      <c r="Y12" s="410">
        <v>100</v>
      </c>
      <c r="Z12" s="185"/>
    </row>
    <row r="13" spans="1:63" ht="12.6" customHeight="1">
      <c r="A13" s="185"/>
      <c r="B13" s="300"/>
      <c r="C13" s="436"/>
      <c r="D13" s="575" t="s">
        <v>103</v>
      </c>
      <c r="E13" s="575"/>
      <c r="F13" s="575"/>
      <c r="G13" s="575"/>
      <c r="H13" s="575"/>
      <c r="I13" s="575"/>
      <c r="J13" s="575"/>
      <c r="K13" s="575"/>
      <c r="L13" s="575"/>
      <c r="M13" s="575"/>
      <c r="N13" s="575"/>
      <c r="O13" s="411"/>
      <c r="P13" s="387">
        <v>18545114</v>
      </c>
      <c r="Q13" s="412">
        <v>26.2</v>
      </c>
      <c r="R13" s="385">
        <v>17687268</v>
      </c>
      <c r="S13" s="412">
        <v>25.6</v>
      </c>
      <c r="T13" s="393">
        <v>18283970</v>
      </c>
      <c r="U13" s="412">
        <v>25.6</v>
      </c>
      <c r="V13" s="437">
        <v>18596532</v>
      </c>
      <c r="W13" s="412">
        <v>25.7</v>
      </c>
      <c r="X13" s="438">
        <v>19138996</v>
      </c>
      <c r="Y13" s="416">
        <v>26.6</v>
      </c>
      <c r="Z13" s="185"/>
      <c r="AB13" s="468"/>
    </row>
    <row r="14" spans="1:63" ht="12.6" customHeight="1">
      <c r="A14" s="185"/>
      <c r="B14" s="300"/>
      <c r="C14" s="436"/>
      <c r="D14" s="575" t="s">
        <v>104</v>
      </c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411"/>
      <c r="P14" s="387">
        <v>2</v>
      </c>
      <c r="Q14" s="412">
        <v>0</v>
      </c>
      <c r="R14" s="385">
        <v>2</v>
      </c>
      <c r="S14" s="412">
        <v>0</v>
      </c>
      <c r="T14" s="393">
        <v>2</v>
      </c>
      <c r="U14" s="412">
        <v>0</v>
      </c>
      <c r="V14" s="437">
        <v>2</v>
      </c>
      <c r="W14" s="412">
        <v>0</v>
      </c>
      <c r="X14" s="438">
        <v>2</v>
      </c>
      <c r="Y14" s="416">
        <v>0</v>
      </c>
      <c r="Z14" s="185"/>
    </row>
    <row r="15" spans="1:63" ht="12.6" customHeight="1">
      <c r="A15" s="185"/>
      <c r="B15" s="300"/>
      <c r="C15" s="436"/>
      <c r="D15" s="575" t="s">
        <v>105</v>
      </c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411"/>
      <c r="P15" s="387">
        <v>1</v>
      </c>
      <c r="Q15" s="412">
        <v>0</v>
      </c>
      <c r="R15" s="385">
        <v>1</v>
      </c>
      <c r="S15" s="412">
        <v>0</v>
      </c>
      <c r="T15" s="393">
        <v>1</v>
      </c>
      <c r="U15" s="412">
        <v>0</v>
      </c>
      <c r="V15" s="437">
        <v>1</v>
      </c>
      <c r="W15" s="412">
        <v>0</v>
      </c>
      <c r="X15" s="438">
        <v>1</v>
      </c>
      <c r="Y15" s="416">
        <v>0</v>
      </c>
      <c r="Z15" s="185"/>
    </row>
    <row r="16" spans="1:63" ht="12.6" customHeight="1">
      <c r="A16" s="185"/>
      <c r="B16" s="300"/>
      <c r="C16" s="436"/>
      <c r="D16" s="575" t="s">
        <v>62</v>
      </c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411"/>
      <c r="P16" s="387">
        <v>16677533</v>
      </c>
      <c r="Q16" s="412">
        <v>23.5</v>
      </c>
      <c r="R16" s="385">
        <v>15733687</v>
      </c>
      <c r="S16" s="412">
        <v>22.8</v>
      </c>
      <c r="T16" s="393">
        <v>15155190</v>
      </c>
      <c r="U16" s="412">
        <v>21.2</v>
      </c>
      <c r="V16" s="437">
        <v>15210774</v>
      </c>
      <c r="W16" s="412">
        <v>21</v>
      </c>
      <c r="X16" s="438">
        <v>14975510</v>
      </c>
      <c r="Y16" s="416">
        <v>20.8</v>
      </c>
      <c r="Z16" s="185"/>
    </row>
    <row r="17" spans="1:26" ht="12.6" customHeight="1">
      <c r="A17" s="185"/>
      <c r="B17" s="300"/>
      <c r="C17" s="436"/>
      <c r="D17" s="575" t="s">
        <v>106</v>
      </c>
      <c r="E17" s="575"/>
      <c r="F17" s="575"/>
      <c r="G17" s="575"/>
      <c r="H17" s="575"/>
      <c r="I17" s="575"/>
      <c r="J17" s="575"/>
      <c r="K17" s="575"/>
      <c r="L17" s="575"/>
      <c r="M17" s="575"/>
      <c r="N17" s="575"/>
      <c r="O17" s="411"/>
      <c r="P17" s="387">
        <v>1381251</v>
      </c>
      <c r="Q17" s="412">
        <v>1.9</v>
      </c>
      <c r="R17" s="385">
        <v>2056255</v>
      </c>
      <c r="S17" s="412">
        <v>3</v>
      </c>
      <c r="T17" s="393">
        <v>2234517</v>
      </c>
      <c r="U17" s="412">
        <v>3.1</v>
      </c>
      <c r="V17" s="437">
        <v>2284285</v>
      </c>
      <c r="W17" s="412">
        <v>3.2</v>
      </c>
      <c r="X17" s="438">
        <v>2088719</v>
      </c>
      <c r="Y17" s="416">
        <v>2.9</v>
      </c>
      <c r="Z17" s="185"/>
    </row>
    <row r="18" spans="1:26" ht="12.6" customHeight="1">
      <c r="A18" s="185"/>
      <c r="B18" s="300"/>
      <c r="C18" s="436"/>
      <c r="D18" s="575" t="s">
        <v>107</v>
      </c>
      <c r="E18" s="575"/>
      <c r="F18" s="575"/>
      <c r="G18" s="575"/>
      <c r="H18" s="575"/>
      <c r="I18" s="575"/>
      <c r="J18" s="575"/>
      <c r="K18" s="575"/>
      <c r="L18" s="575"/>
      <c r="M18" s="575"/>
      <c r="N18" s="575"/>
      <c r="O18" s="411"/>
      <c r="P18" s="387">
        <v>10082622</v>
      </c>
      <c r="Q18" s="412">
        <v>14.2</v>
      </c>
      <c r="R18" s="385">
        <v>10732157</v>
      </c>
      <c r="S18" s="412">
        <v>15.5</v>
      </c>
      <c r="T18" s="393">
        <v>10975539</v>
      </c>
      <c r="U18" s="412">
        <v>15.3</v>
      </c>
      <c r="V18" s="437">
        <v>11791804</v>
      </c>
      <c r="W18" s="412">
        <v>16.3</v>
      </c>
      <c r="X18" s="438">
        <v>12416576</v>
      </c>
      <c r="Y18" s="416">
        <v>17.3</v>
      </c>
      <c r="Z18" s="185"/>
    </row>
    <row r="19" spans="1:26" ht="12.6" customHeight="1">
      <c r="A19" s="185"/>
      <c r="B19" s="300"/>
      <c r="C19" s="436"/>
      <c r="D19" s="575" t="s">
        <v>61</v>
      </c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411"/>
      <c r="P19" s="387">
        <v>3434792</v>
      </c>
      <c r="Q19" s="412">
        <v>4.8</v>
      </c>
      <c r="R19" s="385">
        <v>3496285</v>
      </c>
      <c r="S19" s="412">
        <v>5.0999999999999996</v>
      </c>
      <c r="T19" s="393">
        <v>4368829</v>
      </c>
      <c r="U19" s="412">
        <v>6.1</v>
      </c>
      <c r="V19" s="437">
        <v>4514321</v>
      </c>
      <c r="W19" s="412">
        <v>6.2</v>
      </c>
      <c r="X19" s="438">
        <v>4595933</v>
      </c>
      <c r="Y19" s="416">
        <v>6.4</v>
      </c>
      <c r="Z19" s="185"/>
    </row>
    <row r="20" spans="1:26" ht="12.6" customHeight="1">
      <c r="A20" s="185"/>
      <c r="B20" s="300"/>
      <c r="C20" s="436"/>
      <c r="D20" s="575" t="s">
        <v>108</v>
      </c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411"/>
      <c r="P20" s="387">
        <v>7697250</v>
      </c>
      <c r="Q20" s="412">
        <v>10.9</v>
      </c>
      <c r="R20" s="385">
        <v>7680472</v>
      </c>
      <c r="S20" s="412">
        <v>11.1</v>
      </c>
      <c r="T20" s="393">
        <v>8038318</v>
      </c>
      <c r="U20" s="412">
        <v>11.2</v>
      </c>
      <c r="V20" s="437">
        <v>7873792</v>
      </c>
      <c r="W20" s="412">
        <v>10.9</v>
      </c>
      <c r="X20" s="438">
        <v>8168247</v>
      </c>
      <c r="Y20" s="416">
        <v>11.4</v>
      </c>
      <c r="Z20" s="185"/>
    </row>
    <row r="21" spans="1:26" ht="12.6" customHeight="1">
      <c r="A21" s="185"/>
      <c r="B21" s="300"/>
      <c r="C21" s="436"/>
      <c r="D21" s="575" t="s">
        <v>60</v>
      </c>
      <c r="E21" s="575"/>
      <c r="F21" s="575"/>
      <c r="G21" s="575"/>
      <c r="H21" s="575"/>
      <c r="I21" s="575"/>
      <c r="J21" s="575"/>
      <c r="K21" s="575"/>
      <c r="L21" s="575"/>
      <c r="M21" s="575"/>
      <c r="N21" s="575"/>
      <c r="O21" s="411"/>
      <c r="P21" s="387">
        <v>1</v>
      </c>
      <c r="Q21" s="412">
        <v>0</v>
      </c>
      <c r="R21" s="385">
        <v>1</v>
      </c>
      <c r="S21" s="412">
        <v>0</v>
      </c>
      <c r="T21" s="393">
        <v>1</v>
      </c>
      <c r="U21" s="412">
        <v>0</v>
      </c>
      <c r="V21" s="437">
        <v>1</v>
      </c>
      <c r="W21" s="412">
        <v>0</v>
      </c>
      <c r="X21" s="438">
        <v>1</v>
      </c>
      <c r="Y21" s="416">
        <v>0</v>
      </c>
      <c r="Z21" s="185"/>
    </row>
    <row r="22" spans="1:26" ht="12.6" customHeight="1">
      <c r="A22" s="185"/>
      <c r="B22" s="300"/>
      <c r="C22" s="436"/>
      <c r="D22" s="575" t="s">
        <v>58</v>
      </c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411"/>
      <c r="P22" s="387">
        <v>12386151</v>
      </c>
      <c r="Q22" s="412">
        <v>17.5</v>
      </c>
      <c r="R22" s="385">
        <v>11049802</v>
      </c>
      <c r="S22" s="412">
        <v>16</v>
      </c>
      <c r="T22" s="393">
        <v>11799923</v>
      </c>
      <c r="U22" s="412">
        <v>16.5</v>
      </c>
      <c r="V22" s="437">
        <v>11383533</v>
      </c>
      <c r="W22" s="412">
        <v>15.7</v>
      </c>
      <c r="X22" s="438">
        <v>9775038</v>
      </c>
      <c r="Y22" s="416">
        <v>13.6</v>
      </c>
      <c r="Z22" s="185"/>
    </row>
    <row r="23" spans="1:26" ht="12.6" customHeight="1">
      <c r="A23" s="185"/>
      <c r="B23" s="300"/>
      <c r="C23" s="436"/>
      <c r="D23" s="575" t="s">
        <v>57</v>
      </c>
      <c r="E23" s="575"/>
      <c r="F23" s="575"/>
      <c r="G23" s="575"/>
      <c r="H23" s="575"/>
      <c r="I23" s="575"/>
      <c r="J23" s="575"/>
      <c r="K23" s="575"/>
      <c r="L23" s="575"/>
      <c r="M23" s="575"/>
      <c r="N23" s="575"/>
      <c r="O23" s="411"/>
      <c r="P23" s="387">
        <v>600001</v>
      </c>
      <c r="Q23" s="412">
        <v>0.8</v>
      </c>
      <c r="R23" s="385">
        <v>600001</v>
      </c>
      <c r="S23" s="412">
        <v>0.9</v>
      </c>
      <c r="T23" s="393">
        <v>600001</v>
      </c>
      <c r="U23" s="412">
        <v>0.8</v>
      </c>
      <c r="V23" s="437">
        <v>600001</v>
      </c>
      <c r="W23" s="412">
        <v>0.8</v>
      </c>
      <c r="X23" s="438">
        <v>600001</v>
      </c>
      <c r="Y23" s="416">
        <v>0.8</v>
      </c>
      <c r="Z23" s="185"/>
    </row>
    <row r="24" spans="1:26" ht="12.6" customHeight="1">
      <c r="A24" s="185"/>
      <c r="B24" s="300"/>
      <c r="C24" s="436"/>
      <c r="D24" s="575" t="s">
        <v>56</v>
      </c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411"/>
      <c r="P24" s="387">
        <v>95907</v>
      </c>
      <c r="Q24" s="412">
        <v>0.1</v>
      </c>
      <c r="R24" s="385">
        <v>103456</v>
      </c>
      <c r="S24" s="412">
        <v>0.1</v>
      </c>
      <c r="T24" s="393">
        <v>105081</v>
      </c>
      <c r="U24" s="412">
        <v>0.1</v>
      </c>
      <c r="V24" s="437">
        <v>100122</v>
      </c>
      <c r="W24" s="412">
        <v>0.1</v>
      </c>
      <c r="X24" s="438">
        <v>83579</v>
      </c>
      <c r="Y24" s="416">
        <v>0.1</v>
      </c>
      <c r="Z24" s="185"/>
    </row>
    <row r="25" spans="1:26">
      <c r="A25" s="185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277"/>
      <c r="P25" s="405"/>
      <c r="Q25" s="439"/>
      <c r="R25" s="385"/>
      <c r="S25" s="440"/>
      <c r="T25" s="300"/>
      <c r="U25" s="440"/>
      <c r="V25" s="300"/>
      <c r="W25" s="441"/>
      <c r="X25" s="278"/>
      <c r="Y25" s="442"/>
      <c r="Z25" s="185"/>
    </row>
    <row r="26" spans="1:26" ht="12.6" customHeight="1">
      <c r="A26" s="185"/>
      <c r="B26" s="300"/>
      <c r="C26" s="562" t="s">
        <v>109</v>
      </c>
      <c r="D26" s="562"/>
      <c r="E26" s="562"/>
      <c r="F26" s="562"/>
      <c r="G26" s="562"/>
      <c r="H26" s="562"/>
      <c r="I26" s="562"/>
      <c r="J26" s="562"/>
      <c r="K26" s="562"/>
      <c r="L26" s="562"/>
      <c r="M26" s="562"/>
      <c r="N26" s="562"/>
      <c r="O26" s="406"/>
      <c r="P26" s="135">
        <v>34986083</v>
      </c>
      <c r="Q26" s="407">
        <v>100</v>
      </c>
      <c r="R26" s="117">
        <v>39077808</v>
      </c>
      <c r="S26" s="407">
        <v>100</v>
      </c>
      <c r="T26" s="434">
        <v>39753215</v>
      </c>
      <c r="U26" s="407">
        <v>100</v>
      </c>
      <c r="V26" s="434">
        <v>42353325</v>
      </c>
      <c r="W26" s="407">
        <v>100</v>
      </c>
      <c r="X26" s="435">
        <v>47110594</v>
      </c>
      <c r="Y26" s="410">
        <v>100</v>
      </c>
      <c r="Z26" s="185"/>
    </row>
    <row r="27" spans="1:26" ht="12.6" customHeight="1">
      <c r="A27" s="185"/>
      <c r="B27" s="300"/>
      <c r="C27" s="562" t="s">
        <v>110</v>
      </c>
      <c r="D27" s="562"/>
      <c r="E27" s="562"/>
      <c r="F27" s="562"/>
      <c r="G27" s="562"/>
      <c r="H27" s="562"/>
      <c r="I27" s="562"/>
      <c r="J27" s="562"/>
      <c r="K27" s="562"/>
      <c r="L27" s="562"/>
      <c r="M27" s="562"/>
      <c r="N27" s="562"/>
      <c r="O27" s="406"/>
      <c r="P27" s="135">
        <v>34852514</v>
      </c>
      <c r="Q27" s="417">
        <v>99.6</v>
      </c>
      <c r="R27" s="117">
        <v>38943657</v>
      </c>
      <c r="S27" s="417">
        <v>99.7</v>
      </c>
      <c r="T27" s="434">
        <v>39610569</v>
      </c>
      <c r="U27" s="417">
        <v>99.6</v>
      </c>
      <c r="V27" s="434">
        <v>42207312</v>
      </c>
      <c r="W27" s="417">
        <v>99.7</v>
      </c>
      <c r="X27" s="435">
        <v>46964209</v>
      </c>
      <c r="Y27" s="418">
        <v>99.7</v>
      </c>
      <c r="Z27" s="185"/>
    </row>
    <row r="28" spans="1:26" ht="12.6" customHeight="1">
      <c r="A28" s="185"/>
      <c r="B28" s="300"/>
      <c r="C28" s="300"/>
      <c r="D28" s="575" t="s">
        <v>111</v>
      </c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411"/>
      <c r="P28" s="387">
        <v>6335948</v>
      </c>
      <c r="Q28" s="412">
        <v>18.100000000000001</v>
      </c>
      <c r="R28" s="385">
        <v>6297208</v>
      </c>
      <c r="S28" s="412">
        <v>16.100000000000001</v>
      </c>
      <c r="T28" s="393">
        <v>8463073</v>
      </c>
      <c r="U28" s="412">
        <v>21.3</v>
      </c>
      <c r="V28" s="437">
        <v>8958388</v>
      </c>
      <c r="W28" s="412">
        <v>21.2</v>
      </c>
      <c r="X28" s="438">
        <v>9195963</v>
      </c>
      <c r="Y28" s="416">
        <v>19.5</v>
      </c>
      <c r="Z28" s="185"/>
    </row>
    <row r="29" spans="1:26" ht="12.6" customHeight="1">
      <c r="A29" s="185"/>
      <c r="B29" s="300"/>
      <c r="C29" s="300"/>
      <c r="D29" s="575" t="s">
        <v>62</v>
      </c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411"/>
      <c r="P29" s="387">
        <v>7557102</v>
      </c>
      <c r="Q29" s="412">
        <v>21.6</v>
      </c>
      <c r="R29" s="385">
        <v>8517996</v>
      </c>
      <c r="S29" s="412">
        <v>21.8</v>
      </c>
      <c r="T29" s="393">
        <v>8975204</v>
      </c>
      <c r="U29" s="412">
        <v>22.6</v>
      </c>
      <c r="V29" s="437">
        <v>9724096</v>
      </c>
      <c r="W29" s="412">
        <v>23</v>
      </c>
      <c r="X29" s="438">
        <v>10885047</v>
      </c>
      <c r="Y29" s="416">
        <v>23.1</v>
      </c>
      <c r="Z29" s="185"/>
    </row>
    <row r="30" spans="1:26" ht="12.6" customHeight="1">
      <c r="A30" s="185"/>
      <c r="B30" s="300"/>
      <c r="C30" s="300"/>
      <c r="D30" s="575" t="s">
        <v>112</v>
      </c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411"/>
      <c r="P30" s="387">
        <v>10163857</v>
      </c>
      <c r="Q30" s="412">
        <v>29.1</v>
      </c>
      <c r="R30" s="385">
        <v>11388414</v>
      </c>
      <c r="S30" s="412">
        <v>29.1</v>
      </c>
      <c r="T30" s="393">
        <v>11017002</v>
      </c>
      <c r="U30" s="412">
        <v>27.7</v>
      </c>
      <c r="V30" s="437">
        <v>11905624</v>
      </c>
      <c r="W30" s="412">
        <v>28.1</v>
      </c>
      <c r="X30" s="438">
        <v>13307245</v>
      </c>
      <c r="Y30" s="416">
        <v>28.2</v>
      </c>
      <c r="Z30" s="185"/>
    </row>
    <row r="31" spans="1:26" ht="12.6" customHeight="1">
      <c r="A31" s="185"/>
      <c r="B31" s="300"/>
      <c r="C31" s="300"/>
      <c r="D31" s="575" t="s">
        <v>61</v>
      </c>
      <c r="E31" s="575"/>
      <c r="F31" s="575"/>
      <c r="G31" s="575"/>
      <c r="H31" s="575"/>
      <c r="I31" s="575"/>
      <c r="J31" s="575"/>
      <c r="K31" s="575"/>
      <c r="L31" s="575"/>
      <c r="M31" s="575"/>
      <c r="N31" s="575"/>
      <c r="O31" s="411"/>
      <c r="P31" s="387">
        <v>5067989</v>
      </c>
      <c r="Q31" s="412">
        <v>14.5</v>
      </c>
      <c r="R31" s="385">
        <v>5653710</v>
      </c>
      <c r="S31" s="412">
        <v>14.5</v>
      </c>
      <c r="T31" s="393">
        <v>5972178</v>
      </c>
      <c r="U31" s="412">
        <v>15</v>
      </c>
      <c r="V31" s="437">
        <v>6102092</v>
      </c>
      <c r="W31" s="412">
        <v>14.4</v>
      </c>
      <c r="X31" s="438">
        <v>6788392</v>
      </c>
      <c r="Y31" s="416">
        <v>14.4</v>
      </c>
      <c r="Z31" s="185"/>
    </row>
    <row r="32" spans="1:26" ht="12.6" customHeight="1">
      <c r="A32" s="185"/>
      <c r="B32" s="300"/>
      <c r="C32" s="300"/>
      <c r="D32" s="575" t="s">
        <v>60</v>
      </c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411"/>
      <c r="P32" s="387">
        <v>4411</v>
      </c>
      <c r="Q32" s="412">
        <v>0</v>
      </c>
      <c r="R32" s="385">
        <v>943</v>
      </c>
      <c r="S32" s="412">
        <v>0</v>
      </c>
      <c r="T32" s="393">
        <v>315</v>
      </c>
      <c r="U32" s="412">
        <v>0</v>
      </c>
      <c r="V32" s="437">
        <v>1698</v>
      </c>
      <c r="W32" s="412">
        <v>0</v>
      </c>
      <c r="X32" s="438">
        <v>932</v>
      </c>
      <c r="Y32" s="416">
        <v>0</v>
      </c>
      <c r="Z32" s="185"/>
    </row>
    <row r="33" spans="1:26" ht="12.6" customHeight="1">
      <c r="A33" s="185"/>
      <c r="B33" s="300"/>
      <c r="C33" s="300"/>
      <c r="D33" s="575" t="s">
        <v>58</v>
      </c>
      <c r="E33" s="575"/>
      <c r="F33" s="575"/>
      <c r="G33" s="575"/>
      <c r="H33" s="575"/>
      <c r="I33" s="575"/>
      <c r="J33" s="575"/>
      <c r="K33" s="575"/>
      <c r="L33" s="575"/>
      <c r="M33" s="575"/>
      <c r="N33" s="575"/>
      <c r="O33" s="411"/>
      <c r="P33" s="387">
        <v>5710930</v>
      </c>
      <c r="Q33" s="412">
        <v>16.3</v>
      </c>
      <c r="R33" s="385">
        <v>7073309</v>
      </c>
      <c r="S33" s="412">
        <v>18.100000000000001</v>
      </c>
      <c r="T33" s="393">
        <v>5171961</v>
      </c>
      <c r="U33" s="412">
        <v>13</v>
      </c>
      <c r="V33" s="437">
        <v>5504280</v>
      </c>
      <c r="W33" s="412">
        <v>13</v>
      </c>
      <c r="X33" s="438">
        <v>6773528</v>
      </c>
      <c r="Y33" s="416">
        <v>14.4</v>
      </c>
      <c r="Z33" s="185"/>
    </row>
    <row r="34" spans="1:26" ht="12.6" customHeight="1">
      <c r="A34" s="185"/>
      <c r="B34" s="300"/>
      <c r="C34" s="300"/>
      <c r="D34" s="575" t="s">
        <v>57</v>
      </c>
      <c r="E34" s="575"/>
      <c r="F34" s="575"/>
      <c r="G34" s="575"/>
      <c r="H34" s="575"/>
      <c r="I34" s="575"/>
      <c r="J34" s="575"/>
      <c r="K34" s="575"/>
      <c r="L34" s="575"/>
      <c r="M34" s="575"/>
      <c r="N34" s="575"/>
      <c r="O34" s="411"/>
      <c r="P34" s="387">
        <v>8604</v>
      </c>
      <c r="Q34" s="412">
        <v>0</v>
      </c>
      <c r="R34" s="385">
        <v>8282</v>
      </c>
      <c r="S34" s="412">
        <v>0</v>
      </c>
      <c r="T34" s="393">
        <v>8463</v>
      </c>
      <c r="U34" s="412">
        <v>0</v>
      </c>
      <c r="V34" s="437">
        <v>9084</v>
      </c>
      <c r="W34" s="412">
        <v>0</v>
      </c>
      <c r="X34" s="438">
        <v>11035</v>
      </c>
      <c r="Y34" s="416">
        <v>0</v>
      </c>
      <c r="Z34" s="185"/>
    </row>
    <row r="35" spans="1:26" ht="12.6" customHeight="1">
      <c r="A35" s="185"/>
      <c r="B35" s="300"/>
      <c r="C35" s="300"/>
      <c r="D35" s="575" t="s">
        <v>56</v>
      </c>
      <c r="E35" s="575"/>
      <c r="F35" s="575"/>
      <c r="G35" s="575"/>
      <c r="H35" s="575"/>
      <c r="I35" s="575"/>
      <c r="J35" s="575"/>
      <c r="K35" s="575"/>
      <c r="L35" s="575"/>
      <c r="M35" s="575"/>
      <c r="N35" s="575"/>
      <c r="O35" s="411"/>
      <c r="P35" s="387">
        <v>3673</v>
      </c>
      <c r="Q35" s="412">
        <v>0</v>
      </c>
      <c r="R35" s="385">
        <v>3795</v>
      </c>
      <c r="S35" s="412">
        <v>0</v>
      </c>
      <c r="T35" s="393">
        <v>2373</v>
      </c>
      <c r="U35" s="412">
        <v>0</v>
      </c>
      <c r="V35" s="437">
        <v>2050</v>
      </c>
      <c r="W35" s="412">
        <v>0</v>
      </c>
      <c r="X35" s="438">
        <v>2067</v>
      </c>
      <c r="Y35" s="416">
        <v>0</v>
      </c>
      <c r="Z35" s="185"/>
    </row>
    <row r="36" spans="1:26" ht="12.6" customHeight="1">
      <c r="A36" s="185"/>
      <c r="B36" s="300"/>
      <c r="C36" s="562" t="s">
        <v>113</v>
      </c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406"/>
      <c r="P36" s="135">
        <v>133569</v>
      </c>
      <c r="Q36" s="417">
        <v>0.4</v>
      </c>
      <c r="R36" s="117">
        <v>134151</v>
      </c>
      <c r="S36" s="417">
        <v>0.3</v>
      </c>
      <c r="T36" s="434">
        <v>142646</v>
      </c>
      <c r="U36" s="417">
        <v>0.4</v>
      </c>
      <c r="V36" s="434">
        <v>146013</v>
      </c>
      <c r="W36" s="417">
        <v>0.3</v>
      </c>
      <c r="X36" s="435">
        <v>146385</v>
      </c>
      <c r="Y36" s="418">
        <v>0.3</v>
      </c>
      <c r="Z36" s="185"/>
    </row>
    <row r="37" spans="1:26" ht="12.6" customHeight="1">
      <c r="A37" s="185"/>
      <c r="B37" s="300"/>
      <c r="C37" s="300"/>
      <c r="D37" s="575" t="s">
        <v>114</v>
      </c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411"/>
      <c r="P37" s="387">
        <v>50251</v>
      </c>
      <c r="Q37" s="412">
        <v>0.1</v>
      </c>
      <c r="R37" s="385">
        <v>60630</v>
      </c>
      <c r="S37" s="412">
        <v>0.2</v>
      </c>
      <c r="T37" s="393">
        <v>68276</v>
      </c>
      <c r="U37" s="412">
        <v>0.2</v>
      </c>
      <c r="V37" s="437">
        <v>63872</v>
      </c>
      <c r="W37" s="412">
        <v>0.2</v>
      </c>
      <c r="X37" s="438">
        <v>53722</v>
      </c>
      <c r="Y37" s="416">
        <v>0.1</v>
      </c>
      <c r="Z37" s="185"/>
    </row>
    <row r="38" spans="1:26" ht="12.6" customHeight="1">
      <c r="A38" s="185"/>
      <c r="B38" s="300"/>
      <c r="C38" s="300"/>
      <c r="D38" s="575" t="s">
        <v>58</v>
      </c>
      <c r="E38" s="575"/>
      <c r="F38" s="575"/>
      <c r="G38" s="575"/>
      <c r="H38" s="575"/>
      <c r="I38" s="575"/>
      <c r="J38" s="575"/>
      <c r="K38" s="575"/>
      <c r="L38" s="575"/>
      <c r="M38" s="575"/>
      <c r="N38" s="575"/>
      <c r="O38" s="411"/>
      <c r="P38" s="387">
        <v>77916</v>
      </c>
      <c r="Q38" s="412">
        <v>0.2</v>
      </c>
      <c r="R38" s="385">
        <v>67917</v>
      </c>
      <c r="S38" s="412">
        <v>0.2</v>
      </c>
      <c r="T38" s="393">
        <v>67970</v>
      </c>
      <c r="U38" s="412">
        <v>0.2</v>
      </c>
      <c r="V38" s="437">
        <v>75591</v>
      </c>
      <c r="W38" s="412">
        <v>0.2</v>
      </c>
      <c r="X38" s="438">
        <v>86024</v>
      </c>
      <c r="Y38" s="416">
        <v>0.2</v>
      </c>
      <c r="Z38" s="185"/>
    </row>
    <row r="39" spans="1:26" ht="12.6" customHeight="1">
      <c r="A39" s="185"/>
      <c r="B39" s="300"/>
      <c r="C39" s="300"/>
      <c r="D39" s="575" t="s">
        <v>56</v>
      </c>
      <c r="E39" s="575"/>
      <c r="F39" s="575"/>
      <c r="G39" s="575"/>
      <c r="H39" s="575"/>
      <c r="I39" s="575"/>
      <c r="J39" s="575"/>
      <c r="K39" s="575"/>
      <c r="L39" s="575"/>
      <c r="M39" s="575"/>
      <c r="N39" s="575"/>
      <c r="O39" s="411"/>
      <c r="P39" s="387">
        <v>5402</v>
      </c>
      <c r="Q39" s="412">
        <v>0</v>
      </c>
      <c r="R39" s="385">
        <v>5604</v>
      </c>
      <c r="S39" s="412">
        <v>0</v>
      </c>
      <c r="T39" s="393">
        <v>6400</v>
      </c>
      <c r="U39" s="412">
        <v>0</v>
      </c>
      <c r="V39" s="437">
        <v>6550</v>
      </c>
      <c r="W39" s="412">
        <v>0</v>
      </c>
      <c r="X39" s="438">
        <v>6639</v>
      </c>
      <c r="Y39" s="416">
        <v>0</v>
      </c>
      <c r="Z39" s="185"/>
    </row>
    <row r="40" spans="1:26">
      <c r="A40" s="185"/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277"/>
      <c r="P40" s="405"/>
      <c r="Q40" s="439"/>
      <c r="R40" s="300"/>
      <c r="S40" s="439"/>
      <c r="T40" s="300"/>
      <c r="U40" s="439"/>
      <c r="V40" s="300"/>
      <c r="W40" s="439"/>
      <c r="X40" s="278"/>
      <c r="Y40" s="443"/>
      <c r="Z40" s="185"/>
    </row>
    <row r="41" spans="1:26" ht="13.5" customHeight="1">
      <c r="A41" s="185"/>
      <c r="B41" s="300"/>
      <c r="C41" s="562" t="s">
        <v>115</v>
      </c>
      <c r="D41" s="562"/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406"/>
      <c r="P41" s="124">
        <v>12496376</v>
      </c>
      <c r="Q41" s="407">
        <v>100</v>
      </c>
      <c r="R41" s="117">
        <v>12173125</v>
      </c>
      <c r="S41" s="407">
        <v>100</v>
      </c>
      <c r="T41" s="444">
        <v>13693702</v>
      </c>
      <c r="U41" s="407">
        <v>100</v>
      </c>
      <c r="V41" s="444">
        <v>13916445</v>
      </c>
      <c r="W41" s="407">
        <v>100</v>
      </c>
      <c r="X41" s="445">
        <v>14954433</v>
      </c>
      <c r="Y41" s="410">
        <v>100</v>
      </c>
      <c r="Z41" s="185"/>
    </row>
    <row r="42" spans="1:26" ht="13.5" customHeight="1">
      <c r="A42" s="185"/>
      <c r="B42" s="300"/>
      <c r="C42" s="300"/>
      <c r="D42" s="575" t="s">
        <v>116</v>
      </c>
      <c r="E42" s="575"/>
      <c r="F42" s="575"/>
      <c r="G42" s="575"/>
      <c r="H42" s="575"/>
      <c r="I42" s="575"/>
      <c r="J42" s="575"/>
      <c r="K42" s="575"/>
      <c r="L42" s="575"/>
      <c r="M42" s="575"/>
      <c r="N42" s="575"/>
      <c r="O42" s="411"/>
      <c r="P42" s="127">
        <v>6365307</v>
      </c>
      <c r="Q42" s="412">
        <v>50.9</v>
      </c>
      <c r="R42" s="385">
        <v>5865695</v>
      </c>
      <c r="S42" s="412">
        <v>48.2</v>
      </c>
      <c r="T42" s="422">
        <v>6929012</v>
      </c>
      <c r="U42" s="412">
        <v>50.6</v>
      </c>
      <c r="V42" s="446">
        <v>6776021</v>
      </c>
      <c r="W42" s="412">
        <v>48.7</v>
      </c>
      <c r="X42" s="447">
        <v>7452503</v>
      </c>
      <c r="Y42" s="416">
        <v>49.8</v>
      </c>
      <c r="Z42" s="185"/>
    </row>
    <row r="43" spans="1:26" ht="13.5" customHeight="1">
      <c r="A43" s="185"/>
      <c r="B43" s="300"/>
      <c r="C43" s="300"/>
      <c r="D43" s="575" t="s">
        <v>105</v>
      </c>
      <c r="E43" s="575"/>
      <c r="F43" s="575"/>
      <c r="G43" s="575"/>
      <c r="H43" s="575"/>
      <c r="I43" s="575"/>
      <c r="J43" s="575"/>
      <c r="K43" s="575"/>
      <c r="L43" s="575"/>
      <c r="M43" s="575"/>
      <c r="N43" s="575"/>
      <c r="O43" s="411"/>
      <c r="P43" s="127">
        <v>1</v>
      </c>
      <c r="Q43" s="412">
        <v>0</v>
      </c>
      <c r="R43" s="385">
        <v>1</v>
      </c>
      <c r="S43" s="412">
        <v>0</v>
      </c>
      <c r="T43" s="422">
        <v>1</v>
      </c>
      <c r="U43" s="412">
        <v>0</v>
      </c>
      <c r="V43" s="446">
        <v>1</v>
      </c>
      <c r="W43" s="412">
        <v>0</v>
      </c>
      <c r="X43" s="447">
        <v>1</v>
      </c>
      <c r="Y43" s="416">
        <v>0</v>
      </c>
      <c r="Z43" s="185"/>
    </row>
    <row r="44" spans="1:26" ht="13.5" customHeight="1">
      <c r="A44" s="185"/>
      <c r="B44" s="300"/>
      <c r="C44" s="300"/>
      <c r="D44" s="595" t="s">
        <v>61</v>
      </c>
      <c r="E44" s="595"/>
      <c r="F44" s="595"/>
      <c r="G44" s="595"/>
      <c r="H44" s="595"/>
      <c r="I44" s="595"/>
      <c r="J44" s="595"/>
      <c r="K44" s="595"/>
      <c r="L44" s="595"/>
      <c r="M44" s="595"/>
      <c r="N44" s="595"/>
      <c r="O44" s="411"/>
      <c r="P44" s="413">
        <v>0</v>
      </c>
      <c r="Q44" s="422">
        <v>0</v>
      </c>
      <c r="R44" s="385">
        <v>44922</v>
      </c>
      <c r="S44" s="412">
        <v>0.4</v>
      </c>
      <c r="T44" s="422">
        <v>0</v>
      </c>
      <c r="U44" s="422">
        <v>0</v>
      </c>
      <c r="V44" s="422">
        <v>0</v>
      </c>
      <c r="W44" s="422">
        <v>0</v>
      </c>
      <c r="X44" s="448">
        <v>0</v>
      </c>
      <c r="Y44" s="448">
        <v>0</v>
      </c>
      <c r="Z44" s="185"/>
    </row>
    <row r="45" spans="1:26" ht="13.5" customHeight="1">
      <c r="A45" s="185"/>
      <c r="B45" s="300"/>
      <c r="C45" s="300"/>
      <c r="D45" s="575" t="s">
        <v>117</v>
      </c>
      <c r="E45" s="575"/>
      <c r="F45" s="575"/>
      <c r="G45" s="575"/>
      <c r="H45" s="575"/>
      <c r="I45" s="575"/>
      <c r="J45" s="575"/>
      <c r="K45" s="575"/>
      <c r="L45" s="575"/>
      <c r="M45" s="575"/>
      <c r="N45" s="575"/>
      <c r="O45" s="411"/>
      <c r="P45" s="127">
        <v>308996</v>
      </c>
      <c r="Q45" s="412">
        <v>2.5</v>
      </c>
      <c r="R45" s="385">
        <v>311094</v>
      </c>
      <c r="S45" s="412">
        <v>2.6</v>
      </c>
      <c r="T45" s="422">
        <v>398060</v>
      </c>
      <c r="U45" s="412">
        <v>2.9</v>
      </c>
      <c r="V45" s="446">
        <v>437081</v>
      </c>
      <c r="W45" s="412">
        <v>3.1</v>
      </c>
      <c r="X45" s="447">
        <v>440912</v>
      </c>
      <c r="Y45" s="416">
        <v>2.9</v>
      </c>
      <c r="Z45" s="185"/>
    </row>
    <row r="46" spans="1:26" ht="13.5" customHeight="1">
      <c r="A46" s="185"/>
      <c r="B46" s="300"/>
      <c r="C46" s="300"/>
      <c r="D46" s="575" t="s">
        <v>58</v>
      </c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411"/>
      <c r="P46" s="127">
        <v>5801845</v>
      </c>
      <c r="Q46" s="412">
        <v>46.4</v>
      </c>
      <c r="R46" s="385">
        <v>5931195</v>
      </c>
      <c r="S46" s="412">
        <v>48.7</v>
      </c>
      <c r="T46" s="422">
        <v>6346411</v>
      </c>
      <c r="U46" s="412">
        <v>46.3</v>
      </c>
      <c r="V46" s="446">
        <v>6682915</v>
      </c>
      <c r="W46" s="412">
        <v>48</v>
      </c>
      <c r="X46" s="447">
        <v>7040587</v>
      </c>
      <c r="Y46" s="416">
        <v>47.1</v>
      </c>
      <c r="Z46" s="185"/>
    </row>
    <row r="47" spans="1:26" ht="13.5" customHeight="1">
      <c r="A47" s="185"/>
      <c r="B47" s="300"/>
      <c r="C47" s="300"/>
      <c r="D47" s="575" t="s">
        <v>57</v>
      </c>
      <c r="E47" s="575"/>
      <c r="F47" s="575"/>
      <c r="G47" s="575"/>
      <c r="H47" s="575"/>
      <c r="I47" s="575"/>
      <c r="J47" s="575"/>
      <c r="K47" s="575"/>
      <c r="L47" s="575"/>
      <c r="M47" s="575"/>
      <c r="N47" s="575"/>
      <c r="O47" s="411"/>
      <c r="P47" s="127">
        <v>20200</v>
      </c>
      <c r="Q47" s="412">
        <v>0.2</v>
      </c>
      <c r="R47" s="385">
        <v>20200</v>
      </c>
      <c r="S47" s="412">
        <v>0.2</v>
      </c>
      <c r="T47" s="422">
        <v>20200</v>
      </c>
      <c r="U47" s="412">
        <v>0.1</v>
      </c>
      <c r="V47" s="446">
        <v>20200</v>
      </c>
      <c r="W47" s="412">
        <v>0.1</v>
      </c>
      <c r="X47" s="447">
        <v>20200</v>
      </c>
      <c r="Y47" s="416">
        <v>0.1</v>
      </c>
      <c r="Z47" s="185"/>
    </row>
    <row r="48" spans="1:26" ht="13.5" customHeight="1">
      <c r="A48" s="185"/>
      <c r="B48" s="300"/>
      <c r="C48" s="300"/>
      <c r="D48" s="575" t="s">
        <v>56</v>
      </c>
      <c r="E48" s="575"/>
      <c r="F48" s="575"/>
      <c r="G48" s="575"/>
      <c r="H48" s="575"/>
      <c r="I48" s="575"/>
      <c r="J48" s="575"/>
      <c r="K48" s="575"/>
      <c r="L48" s="575"/>
      <c r="M48" s="575"/>
      <c r="N48" s="575"/>
      <c r="O48" s="411"/>
      <c r="P48" s="127">
        <v>27</v>
      </c>
      <c r="Q48" s="412">
        <v>0</v>
      </c>
      <c r="R48" s="385">
        <v>18</v>
      </c>
      <c r="S48" s="412">
        <v>0</v>
      </c>
      <c r="T48" s="422">
        <v>18</v>
      </c>
      <c r="U48" s="412">
        <v>0</v>
      </c>
      <c r="V48" s="446">
        <v>227</v>
      </c>
      <c r="W48" s="412">
        <v>0</v>
      </c>
      <c r="X48" s="447">
        <v>230</v>
      </c>
      <c r="Y48" s="416">
        <v>0</v>
      </c>
      <c r="Z48" s="185"/>
    </row>
    <row r="49" spans="1:26">
      <c r="A49" s="185"/>
      <c r="B49" s="300"/>
      <c r="C49" s="300"/>
      <c r="D49" s="300"/>
      <c r="E49" s="300"/>
      <c r="F49" s="122"/>
      <c r="G49" s="122"/>
      <c r="H49" s="383"/>
      <c r="I49" s="300"/>
      <c r="J49" s="300"/>
      <c r="K49" s="300"/>
      <c r="L49" s="300"/>
      <c r="M49" s="300"/>
      <c r="N49" s="300"/>
      <c r="O49" s="277"/>
      <c r="P49" s="449"/>
      <c r="Q49" s="449"/>
      <c r="R49" s="449"/>
      <c r="S49" s="449"/>
      <c r="T49" s="449"/>
      <c r="U49" s="449"/>
      <c r="V49" s="449"/>
      <c r="W49" s="449"/>
      <c r="X49" s="449"/>
      <c r="Y49" s="449"/>
      <c r="Z49" s="185"/>
    </row>
    <row r="50" spans="1:26" ht="13.5" customHeight="1">
      <c r="A50" s="185"/>
      <c r="B50" s="300"/>
      <c r="C50" s="562" t="s">
        <v>118</v>
      </c>
      <c r="D50" s="562"/>
      <c r="E50" s="562"/>
      <c r="F50" s="562"/>
      <c r="G50" s="562"/>
      <c r="H50" s="598"/>
      <c r="I50" s="562"/>
      <c r="J50" s="562"/>
      <c r="K50" s="562"/>
      <c r="L50" s="562"/>
      <c r="M50" s="562"/>
      <c r="N50" s="562"/>
      <c r="O50" s="406"/>
      <c r="P50" s="124">
        <v>524602</v>
      </c>
      <c r="Q50" s="407">
        <v>100</v>
      </c>
      <c r="R50" s="117">
        <v>526031</v>
      </c>
      <c r="S50" s="407">
        <v>100</v>
      </c>
      <c r="T50" s="444">
        <v>521564</v>
      </c>
      <c r="U50" s="407">
        <v>100</v>
      </c>
      <c r="V50" s="444">
        <v>527437</v>
      </c>
      <c r="W50" s="407">
        <v>100</v>
      </c>
      <c r="X50" s="445">
        <v>520268</v>
      </c>
      <c r="Y50" s="410">
        <v>100</v>
      </c>
      <c r="Z50" s="185"/>
    </row>
    <row r="51" spans="1:26" s="81" customFormat="1" ht="13.5" customHeight="1">
      <c r="A51" s="450"/>
      <c r="B51" s="436"/>
      <c r="C51" s="419"/>
      <c r="D51" s="595" t="s">
        <v>105</v>
      </c>
      <c r="E51" s="595"/>
      <c r="F51" s="595"/>
      <c r="G51" s="595"/>
      <c r="H51" s="595"/>
      <c r="I51" s="595"/>
      <c r="J51" s="595"/>
      <c r="K51" s="595"/>
      <c r="L51" s="595"/>
      <c r="M51" s="595"/>
      <c r="N51" s="595"/>
      <c r="O51" s="411"/>
      <c r="P51" s="127">
        <v>292500</v>
      </c>
      <c r="Q51" s="412">
        <v>55.8</v>
      </c>
      <c r="R51" s="385">
        <v>292500</v>
      </c>
      <c r="S51" s="412">
        <v>55.6</v>
      </c>
      <c r="T51" s="422">
        <v>0</v>
      </c>
      <c r="U51" s="451">
        <v>0</v>
      </c>
      <c r="V51" s="451">
        <v>0</v>
      </c>
      <c r="W51" s="451">
        <v>0</v>
      </c>
      <c r="X51" s="452">
        <v>0</v>
      </c>
      <c r="Y51" s="452">
        <v>0</v>
      </c>
      <c r="Z51" s="450"/>
    </row>
    <row r="52" spans="1:26" ht="13.5" customHeight="1">
      <c r="A52" s="185"/>
      <c r="B52" s="300"/>
      <c r="C52" s="300"/>
      <c r="D52" s="575" t="s">
        <v>58</v>
      </c>
      <c r="E52" s="575"/>
      <c r="F52" s="575"/>
      <c r="G52" s="575"/>
      <c r="H52" s="575"/>
      <c r="I52" s="575"/>
      <c r="J52" s="575"/>
      <c r="K52" s="575"/>
      <c r="L52" s="575"/>
      <c r="M52" s="575"/>
      <c r="N52" s="575"/>
      <c r="O52" s="411"/>
      <c r="P52" s="127">
        <v>232001</v>
      </c>
      <c r="Q52" s="412">
        <v>44.2</v>
      </c>
      <c r="R52" s="385">
        <v>233518</v>
      </c>
      <c r="S52" s="412">
        <v>44.4</v>
      </c>
      <c r="T52" s="422">
        <v>255858</v>
      </c>
      <c r="U52" s="412">
        <v>49.1</v>
      </c>
      <c r="V52" s="446">
        <v>239829</v>
      </c>
      <c r="W52" s="412">
        <v>45.5</v>
      </c>
      <c r="X52" s="447">
        <v>226362</v>
      </c>
      <c r="Y52" s="416">
        <v>43.5</v>
      </c>
      <c r="Z52" s="185"/>
    </row>
    <row r="53" spans="1:26" ht="13.5" customHeight="1">
      <c r="A53" s="185"/>
      <c r="B53" s="300"/>
      <c r="C53" s="453"/>
      <c r="D53" s="575" t="s">
        <v>57</v>
      </c>
      <c r="E53" s="575"/>
      <c r="F53" s="575"/>
      <c r="G53" s="575"/>
      <c r="H53" s="575"/>
      <c r="I53" s="575"/>
      <c r="J53" s="575"/>
      <c r="K53" s="575"/>
      <c r="L53" s="575"/>
      <c r="M53" s="575"/>
      <c r="N53" s="575"/>
      <c r="O53" s="411"/>
      <c r="P53" s="127">
        <v>1</v>
      </c>
      <c r="Q53" s="412">
        <v>0</v>
      </c>
      <c r="R53" s="385">
        <v>1</v>
      </c>
      <c r="S53" s="412">
        <v>0</v>
      </c>
      <c r="T53" s="422">
        <v>0</v>
      </c>
      <c r="U53" s="422">
        <v>0</v>
      </c>
      <c r="V53" s="446">
        <v>1</v>
      </c>
      <c r="W53" s="412">
        <v>0</v>
      </c>
      <c r="X53" s="447">
        <v>1</v>
      </c>
      <c r="Y53" s="416">
        <v>0</v>
      </c>
      <c r="Z53" s="185"/>
    </row>
    <row r="54" spans="1:26" ht="13.5" customHeight="1">
      <c r="A54" s="185"/>
      <c r="B54" s="300"/>
      <c r="C54" s="300"/>
      <c r="D54" s="575" t="s">
        <v>56</v>
      </c>
      <c r="E54" s="575"/>
      <c r="F54" s="575"/>
      <c r="G54" s="575"/>
      <c r="H54" s="575"/>
      <c r="I54" s="575"/>
      <c r="J54" s="575"/>
      <c r="K54" s="575"/>
      <c r="L54" s="575"/>
      <c r="M54" s="575"/>
      <c r="N54" s="575"/>
      <c r="O54" s="411"/>
      <c r="P54" s="127">
        <v>100</v>
      </c>
      <c r="Q54" s="412">
        <v>0</v>
      </c>
      <c r="R54" s="385">
        <v>12</v>
      </c>
      <c r="S54" s="412">
        <v>0</v>
      </c>
      <c r="T54" s="422">
        <v>265706</v>
      </c>
      <c r="U54" s="412">
        <v>50.9</v>
      </c>
      <c r="V54" s="446">
        <v>287607</v>
      </c>
      <c r="W54" s="412">
        <v>54.5</v>
      </c>
      <c r="X54" s="447">
        <v>293905</v>
      </c>
      <c r="Y54" s="416">
        <v>56.5</v>
      </c>
      <c r="Z54" s="185"/>
    </row>
    <row r="55" spans="1:26">
      <c r="A55" s="185"/>
      <c r="B55" s="300"/>
      <c r="C55" s="300"/>
      <c r="D55" s="300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277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185"/>
    </row>
    <row r="56" spans="1:26" ht="13.5" customHeight="1">
      <c r="A56" s="185"/>
      <c r="B56" s="300"/>
      <c r="C56" s="594" t="s">
        <v>119</v>
      </c>
      <c r="D56" s="594"/>
      <c r="E56" s="594"/>
      <c r="F56" s="594"/>
      <c r="G56" s="594"/>
      <c r="H56" s="594"/>
      <c r="I56" s="594"/>
      <c r="J56" s="594"/>
      <c r="K56" s="594"/>
      <c r="L56" s="594"/>
      <c r="M56" s="594"/>
      <c r="N56" s="594"/>
      <c r="O56" s="406"/>
      <c r="P56" s="124">
        <v>140458</v>
      </c>
      <c r="Q56" s="407">
        <v>100</v>
      </c>
      <c r="R56" s="117">
        <v>1</v>
      </c>
      <c r="S56" s="407">
        <v>100</v>
      </c>
      <c r="T56" s="444">
        <v>0</v>
      </c>
      <c r="U56" s="444">
        <v>0</v>
      </c>
      <c r="V56" s="444">
        <v>0</v>
      </c>
      <c r="W56" s="444">
        <v>0</v>
      </c>
      <c r="X56" s="445">
        <v>0</v>
      </c>
      <c r="Y56" s="445">
        <v>0</v>
      </c>
      <c r="Z56" s="185"/>
    </row>
    <row r="57" spans="1:26" ht="13.5" customHeight="1">
      <c r="A57" s="185"/>
      <c r="B57" s="300"/>
      <c r="C57" s="388"/>
      <c r="D57" s="595" t="s">
        <v>57</v>
      </c>
      <c r="E57" s="595"/>
      <c r="F57" s="595"/>
      <c r="G57" s="595"/>
      <c r="H57" s="595"/>
      <c r="I57" s="595"/>
      <c r="J57" s="595"/>
      <c r="K57" s="595"/>
      <c r="L57" s="595"/>
      <c r="M57" s="595"/>
      <c r="N57" s="595"/>
      <c r="O57" s="277"/>
      <c r="P57" s="127">
        <v>1</v>
      </c>
      <c r="Q57" s="412">
        <v>0</v>
      </c>
      <c r="R57" s="385">
        <v>1</v>
      </c>
      <c r="S57" s="426">
        <v>100</v>
      </c>
      <c r="T57" s="422">
        <v>0</v>
      </c>
      <c r="U57" s="454">
        <v>0</v>
      </c>
      <c r="V57" s="422">
        <v>0</v>
      </c>
      <c r="W57" s="454">
        <v>0</v>
      </c>
      <c r="X57" s="448">
        <v>0</v>
      </c>
      <c r="Y57" s="455">
        <v>0</v>
      </c>
      <c r="Z57" s="185"/>
    </row>
    <row r="58" spans="1:26" ht="13.5" customHeight="1">
      <c r="A58" s="185"/>
      <c r="B58" s="300"/>
      <c r="C58" s="388"/>
      <c r="D58" s="595" t="s">
        <v>120</v>
      </c>
      <c r="E58" s="595"/>
      <c r="F58" s="595"/>
      <c r="G58" s="595"/>
      <c r="H58" s="595"/>
      <c r="I58" s="595"/>
      <c r="J58" s="595"/>
      <c r="K58" s="595"/>
      <c r="L58" s="595"/>
      <c r="M58" s="595"/>
      <c r="N58" s="595"/>
      <c r="O58" s="277"/>
      <c r="P58" s="127">
        <v>140455</v>
      </c>
      <c r="Q58" s="412">
        <v>100</v>
      </c>
      <c r="R58" s="385">
        <v>0</v>
      </c>
      <c r="S58" s="456">
        <v>0</v>
      </c>
      <c r="T58" s="422">
        <v>0</v>
      </c>
      <c r="U58" s="454">
        <v>0</v>
      </c>
      <c r="V58" s="422">
        <v>0</v>
      </c>
      <c r="W58" s="454">
        <v>0</v>
      </c>
      <c r="X58" s="448">
        <v>0</v>
      </c>
      <c r="Y58" s="455">
        <v>0</v>
      </c>
      <c r="Z58" s="185"/>
    </row>
    <row r="59" spans="1:26" ht="13.5" customHeight="1">
      <c r="A59" s="185"/>
      <c r="B59" s="300"/>
      <c r="C59" s="388"/>
      <c r="D59" s="595" t="s">
        <v>56</v>
      </c>
      <c r="E59" s="595"/>
      <c r="F59" s="595"/>
      <c r="G59" s="595"/>
      <c r="H59" s="595"/>
      <c r="I59" s="595"/>
      <c r="J59" s="595"/>
      <c r="K59" s="595"/>
      <c r="L59" s="595"/>
      <c r="M59" s="595"/>
      <c r="N59" s="595"/>
      <c r="O59" s="277"/>
      <c r="P59" s="127">
        <v>2</v>
      </c>
      <c r="Q59" s="412">
        <v>0</v>
      </c>
      <c r="R59" s="385">
        <v>0</v>
      </c>
      <c r="S59" s="456">
        <v>0</v>
      </c>
      <c r="T59" s="422">
        <v>0</v>
      </c>
      <c r="U59" s="454">
        <v>0</v>
      </c>
      <c r="V59" s="422">
        <v>0</v>
      </c>
      <c r="W59" s="454">
        <v>0</v>
      </c>
      <c r="X59" s="448">
        <v>0</v>
      </c>
      <c r="Y59" s="455">
        <v>0</v>
      </c>
      <c r="Z59" s="185"/>
    </row>
    <row r="60" spans="1:26">
      <c r="A60" s="185"/>
      <c r="B60" s="300"/>
      <c r="C60" s="300"/>
      <c r="D60" s="300"/>
      <c r="E60" s="389"/>
      <c r="F60" s="389"/>
      <c r="G60" s="389"/>
      <c r="H60" s="389"/>
      <c r="I60" s="389"/>
      <c r="J60" s="389"/>
      <c r="K60" s="389"/>
      <c r="L60" s="389"/>
      <c r="M60" s="389"/>
      <c r="N60" s="389"/>
      <c r="O60" s="277"/>
      <c r="P60" s="413"/>
      <c r="Q60" s="457"/>
      <c r="R60" s="422"/>
      <c r="S60" s="458"/>
      <c r="T60" s="422"/>
      <c r="U60" s="457"/>
      <c r="V60" s="422"/>
      <c r="W60" s="457"/>
      <c r="X60" s="448"/>
      <c r="Y60" s="459"/>
      <c r="Z60" s="185"/>
    </row>
    <row r="61" spans="1:26" ht="13.5" customHeight="1">
      <c r="A61" s="185"/>
      <c r="B61" s="300"/>
      <c r="C61" s="594" t="s">
        <v>121</v>
      </c>
      <c r="D61" s="594"/>
      <c r="E61" s="594"/>
      <c r="F61" s="594"/>
      <c r="G61" s="594"/>
      <c r="H61" s="594"/>
      <c r="I61" s="594"/>
      <c r="J61" s="594"/>
      <c r="K61" s="594"/>
      <c r="L61" s="594"/>
      <c r="M61" s="594"/>
      <c r="N61" s="594"/>
      <c r="O61" s="406"/>
      <c r="P61" s="124">
        <v>59107</v>
      </c>
      <c r="Q61" s="407">
        <v>100</v>
      </c>
      <c r="R61" s="444">
        <v>0</v>
      </c>
      <c r="S61" s="444">
        <v>0</v>
      </c>
      <c r="T61" s="444">
        <v>0</v>
      </c>
      <c r="U61" s="460">
        <v>0</v>
      </c>
      <c r="V61" s="444">
        <v>0</v>
      </c>
      <c r="W61" s="460">
        <v>0</v>
      </c>
      <c r="X61" s="445">
        <v>0</v>
      </c>
      <c r="Y61" s="461">
        <v>0</v>
      </c>
      <c r="Z61" s="185"/>
    </row>
    <row r="62" spans="1:26" ht="13.5" customHeight="1">
      <c r="A62" s="185"/>
      <c r="B62" s="300"/>
      <c r="C62" s="388"/>
      <c r="D62" s="595" t="s">
        <v>112</v>
      </c>
      <c r="E62" s="595"/>
      <c r="F62" s="595"/>
      <c r="G62" s="595"/>
      <c r="H62" s="595"/>
      <c r="I62" s="595"/>
      <c r="J62" s="595"/>
      <c r="K62" s="595"/>
      <c r="L62" s="595"/>
      <c r="M62" s="595"/>
      <c r="N62" s="595"/>
      <c r="O62" s="277"/>
      <c r="P62" s="127">
        <v>32884</v>
      </c>
      <c r="Q62" s="291">
        <v>55.6</v>
      </c>
      <c r="R62" s="422">
        <v>0</v>
      </c>
      <c r="S62" s="454">
        <v>0</v>
      </c>
      <c r="T62" s="422">
        <v>0</v>
      </c>
      <c r="U62" s="454">
        <v>0</v>
      </c>
      <c r="V62" s="422">
        <v>0</v>
      </c>
      <c r="W62" s="454">
        <v>0</v>
      </c>
      <c r="X62" s="448">
        <v>0</v>
      </c>
      <c r="Y62" s="455">
        <v>0</v>
      </c>
      <c r="Z62" s="185"/>
    </row>
    <row r="63" spans="1:26" ht="13.5" customHeight="1">
      <c r="A63" s="185"/>
      <c r="B63" s="300"/>
      <c r="C63" s="388"/>
      <c r="D63" s="595" t="s">
        <v>62</v>
      </c>
      <c r="E63" s="595"/>
      <c r="F63" s="595"/>
      <c r="G63" s="595"/>
      <c r="H63" s="595"/>
      <c r="I63" s="595"/>
      <c r="J63" s="595"/>
      <c r="K63" s="595"/>
      <c r="L63" s="595"/>
      <c r="M63" s="595"/>
      <c r="N63" s="595"/>
      <c r="O63" s="277"/>
      <c r="P63" s="127">
        <v>1</v>
      </c>
      <c r="Q63" s="291">
        <v>0</v>
      </c>
      <c r="R63" s="422">
        <v>0</v>
      </c>
      <c r="S63" s="454">
        <v>0</v>
      </c>
      <c r="T63" s="422">
        <v>0</v>
      </c>
      <c r="U63" s="454">
        <v>0</v>
      </c>
      <c r="V63" s="422">
        <v>0</v>
      </c>
      <c r="W63" s="454">
        <v>0</v>
      </c>
      <c r="X63" s="448">
        <v>0</v>
      </c>
      <c r="Y63" s="455">
        <v>0</v>
      </c>
      <c r="Z63" s="185"/>
    </row>
    <row r="64" spans="1:26" ht="13.5" customHeight="1">
      <c r="A64" s="185"/>
      <c r="B64" s="300"/>
      <c r="C64" s="388"/>
      <c r="D64" s="595" t="s">
        <v>122</v>
      </c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277"/>
      <c r="P64" s="127">
        <v>1</v>
      </c>
      <c r="Q64" s="291">
        <v>0</v>
      </c>
      <c r="R64" s="422">
        <v>0</v>
      </c>
      <c r="S64" s="454">
        <v>0</v>
      </c>
      <c r="T64" s="422">
        <v>0</v>
      </c>
      <c r="U64" s="454">
        <v>0</v>
      </c>
      <c r="V64" s="422">
        <v>0</v>
      </c>
      <c r="W64" s="454">
        <v>0</v>
      </c>
      <c r="X64" s="448">
        <v>0</v>
      </c>
      <c r="Y64" s="455">
        <v>0</v>
      </c>
      <c r="Z64" s="185"/>
    </row>
    <row r="65" spans="1:26" ht="13.5" customHeight="1">
      <c r="A65" s="185"/>
      <c r="B65" s="300"/>
      <c r="C65" s="388"/>
      <c r="D65" s="595" t="s">
        <v>58</v>
      </c>
      <c r="E65" s="595"/>
      <c r="F65" s="595"/>
      <c r="G65" s="595"/>
      <c r="H65" s="595"/>
      <c r="I65" s="595"/>
      <c r="J65" s="595"/>
      <c r="K65" s="595"/>
      <c r="L65" s="595"/>
      <c r="M65" s="595"/>
      <c r="N65" s="595"/>
      <c r="O65" s="277"/>
      <c r="P65" s="127">
        <v>22477</v>
      </c>
      <c r="Q65" s="291">
        <v>38</v>
      </c>
      <c r="R65" s="422">
        <v>0</v>
      </c>
      <c r="S65" s="454">
        <v>0</v>
      </c>
      <c r="T65" s="422">
        <v>0</v>
      </c>
      <c r="U65" s="454">
        <v>0</v>
      </c>
      <c r="V65" s="422">
        <v>0</v>
      </c>
      <c r="W65" s="454">
        <v>0</v>
      </c>
      <c r="X65" s="448">
        <v>0</v>
      </c>
      <c r="Y65" s="455">
        <v>0</v>
      </c>
      <c r="Z65" s="185"/>
    </row>
    <row r="66" spans="1:26" ht="13.5" customHeight="1">
      <c r="A66" s="185"/>
      <c r="B66" s="300"/>
      <c r="C66" s="388"/>
      <c r="D66" s="595" t="s">
        <v>57</v>
      </c>
      <c r="E66" s="595"/>
      <c r="F66" s="595"/>
      <c r="G66" s="595"/>
      <c r="H66" s="595"/>
      <c r="I66" s="595"/>
      <c r="J66" s="595"/>
      <c r="K66" s="595"/>
      <c r="L66" s="595"/>
      <c r="M66" s="595"/>
      <c r="N66" s="595"/>
      <c r="O66" s="277"/>
      <c r="P66" s="127">
        <v>1</v>
      </c>
      <c r="Q66" s="291">
        <v>0</v>
      </c>
      <c r="R66" s="422">
        <v>0</v>
      </c>
      <c r="S66" s="454">
        <v>0</v>
      </c>
      <c r="T66" s="422">
        <v>0</v>
      </c>
      <c r="U66" s="454">
        <v>0</v>
      </c>
      <c r="V66" s="422">
        <v>0</v>
      </c>
      <c r="W66" s="454">
        <v>0</v>
      </c>
      <c r="X66" s="448">
        <v>0</v>
      </c>
      <c r="Y66" s="455">
        <v>0</v>
      </c>
      <c r="Z66" s="185"/>
    </row>
    <row r="67" spans="1:26" ht="13.5" customHeight="1">
      <c r="A67" s="185"/>
      <c r="B67" s="300"/>
      <c r="C67" s="388"/>
      <c r="D67" s="595" t="s">
        <v>56</v>
      </c>
      <c r="E67" s="595"/>
      <c r="F67" s="595"/>
      <c r="G67" s="595"/>
      <c r="H67" s="595"/>
      <c r="I67" s="595"/>
      <c r="J67" s="595"/>
      <c r="K67" s="595"/>
      <c r="L67" s="595"/>
      <c r="M67" s="595"/>
      <c r="N67" s="595"/>
      <c r="O67" s="277"/>
      <c r="P67" s="127">
        <v>3743</v>
      </c>
      <c r="Q67" s="291">
        <v>6.3</v>
      </c>
      <c r="R67" s="422">
        <v>0</v>
      </c>
      <c r="S67" s="454">
        <v>0</v>
      </c>
      <c r="T67" s="422">
        <v>0</v>
      </c>
      <c r="U67" s="454">
        <v>0</v>
      </c>
      <c r="V67" s="422">
        <v>0</v>
      </c>
      <c r="W67" s="454">
        <v>0</v>
      </c>
      <c r="X67" s="448">
        <v>0</v>
      </c>
      <c r="Y67" s="455">
        <v>0</v>
      </c>
      <c r="Z67" s="185"/>
    </row>
    <row r="68" spans="1:26" ht="12" customHeight="1">
      <c r="A68" s="185"/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431"/>
      <c r="M68" s="431"/>
      <c r="N68" s="431"/>
      <c r="O68" s="432"/>
      <c r="P68" s="431"/>
      <c r="Q68" s="431"/>
      <c r="R68" s="431"/>
      <c r="S68" s="431"/>
      <c r="T68" s="431"/>
      <c r="U68" s="431"/>
      <c r="V68" s="431"/>
      <c r="W68" s="431"/>
      <c r="X68" s="302"/>
      <c r="Y68" s="302"/>
      <c r="Z68" s="185"/>
    </row>
    <row r="69" spans="1:26" s="383" customFormat="1" ht="12" customHeight="1">
      <c r="A69" s="395"/>
      <c r="B69" s="395"/>
      <c r="C69" s="576" t="s">
        <v>19</v>
      </c>
      <c r="D69" s="576"/>
      <c r="E69" s="396" t="s">
        <v>2</v>
      </c>
      <c r="F69" s="597">
        <v>-1</v>
      </c>
      <c r="G69" s="597"/>
      <c r="H69" s="202" t="s">
        <v>694</v>
      </c>
      <c r="I69" s="395"/>
      <c r="J69" s="202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  <c r="X69" s="395"/>
      <c r="Y69" s="395"/>
      <c r="Z69" s="395"/>
    </row>
    <row r="70" spans="1:26" s="383" customFormat="1" ht="12" customHeight="1">
      <c r="A70" s="395"/>
      <c r="B70" s="395"/>
      <c r="C70" s="576"/>
      <c r="D70" s="576"/>
      <c r="E70" s="397"/>
      <c r="F70" s="596">
        <v>-2</v>
      </c>
      <c r="G70" s="596"/>
      <c r="H70" s="202" t="s">
        <v>683</v>
      </c>
      <c r="I70" s="395"/>
      <c r="J70" s="202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  <c r="X70" s="395"/>
      <c r="Y70" s="395"/>
      <c r="Z70" s="395"/>
    </row>
    <row r="71" spans="1:26" ht="11.1" customHeight="1">
      <c r="A71" s="185"/>
      <c r="B71" s="579" t="s">
        <v>1</v>
      </c>
      <c r="C71" s="579"/>
      <c r="D71" s="579"/>
      <c r="E71" s="392" t="s">
        <v>2</v>
      </c>
      <c r="F71" s="202" t="s">
        <v>3</v>
      </c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</row>
    <row r="73" spans="1:26">
      <c r="K73" s="322"/>
    </row>
  </sheetData>
  <mergeCells count="65">
    <mergeCell ref="D30:N30"/>
    <mergeCell ref="D18:N18"/>
    <mergeCell ref="D19:N19"/>
    <mergeCell ref="D20:N20"/>
    <mergeCell ref="D21:N21"/>
    <mergeCell ref="D22:N22"/>
    <mergeCell ref="D23:N23"/>
    <mergeCell ref="D24:N24"/>
    <mergeCell ref="C26:N26"/>
    <mergeCell ref="C27:N27"/>
    <mergeCell ref="D28:N28"/>
    <mergeCell ref="D29:N29"/>
    <mergeCell ref="D17:N17"/>
    <mergeCell ref="C12:N12"/>
    <mergeCell ref="D13:N13"/>
    <mergeCell ref="D14:N14"/>
    <mergeCell ref="D15:N15"/>
    <mergeCell ref="D16:N16"/>
    <mergeCell ref="A1:M2"/>
    <mergeCell ref="B5:Y5"/>
    <mergeCell ref="B6:Y6"/>
    <mergeCell ref="B8:O9"/>
    <mergeCell ref="P8:Q8"/>
    <mergeCell ref="R8:S8"/>
    <mergeCell ref="T8:U8"/>
    <mergeCell ref="V8:W8"/>
    <mergeCell ref="X8:Y8"/>
    <mergeCell ref="D43:N43"/>
    <mergeCell ref="D31:N31"/>
    <mergeCell ref="D32:N32"/>
    <mergeCell ref="D33:N33"/>
    <mergeCell ref="D34:N34"/>
    <mergeCell ref="D35:N35"/>
    <mergeCell ref="C36:N36"/>
    <mergeCell ref="D37:N37"/>
    <mergeCell ref="D38:N38"/>
    <mergeCell ref="D39:N39"/>
    <mergeCell ref="C41:N41"/>
    <mergeCell ref="D42:N42"/>
    <mergeCell ref="D44:N44"/>
    <mergeCell ref="D45:N45"/>
    <mergeCell ref="D46:N46"/>
    <mergeCell ref="D47:N47"/>
    <mergeCell ref="D48:N48"/>
    <mergeCell ref="C50:N50"/>
    <mergeCell ref="D51:N51"/>
    <mergeCell ref="D52:N52"/>
    <mergeCell ref="D53:N53"/>
    <mergeCell ref="D54:N54"/>
    <mergeCell ref="C56:N56"/>
    <mergeCell ref="D62:N62"/>
    <mergeCell ref="D63:N63"/>
    <mergeCell ref="B71:D71"/>
    <mergeCell ref="C70:D70"/>
    <mergeCell ref="F70:G70"/>
    <mergeCell ref="D65:N65"/>
    <mergeCell ref="D66:N66"/>
    <mergeCell ref="D67:N67"/>
    <mergeCell ref="C69:D69"/>
    <mergeCell ref="F69:G69"/>
    <mergeCell ref="D64:N64"/>
    <mergeCell ref="D58:N58"/>
    <mergeCell ref="D59:N59"/>
    <mergeCell ref="C61:N61"/>
    <mergeCell ref="D57:N57"/>
  </mergeCells>
  <phoneticPr fontId="24"/>
  <printOptions horizontalCentered="1"/>
  <pageMargins left="0.39370078740157483" right="0.47244094488188981" top="0.31496062992125984" bottom="0.39370078740157483" header="0" footer="0"/>
  <pageSetup paperSize="9" scale="91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AV98"/>
  <sheetViews>
    <sheetView view="pageBreakPreview" zoomScaleNormal="100" zoomScaleSheetLayoutView="100" workbookViewId="0"/>
  </sheetViews>
  <sheetFormatPr defaultRowHeight="13.5"/>
  <cols>
    <col min="1" max="1" width="1" style="185" customWidth="1"/>
    <col min="2" max="15" width="1.625" style="185" customWidth="1"/>
    <col min="16" max="16" width="9.75" style="185" customWidth="1"/>
    <col min="17" max="17" width="5.625" style="185" customWidth="1"/>
    <col min="18" max="18" width="9.75" style="185" customWidth="1"/>
    <col min="19" max="19" width="5.625" style="185" customWidth="1"/>
    <col min="20" max="20" width="9.75" style="185" customWidth="1"/>
    <col min="21" max="21" width="5.625" style="185" customWidth="1"/>
    <col min="22" max="22" width="9.75" style="185" customWidth="1"/>
    <col min="23" max="23" width="5.625" style="185" customWidth="1"/>
    <col min="24" max="24" width="9.75" style="185" customWidth="1"/>
    <col min="25" max="25" width="5.625" style="185" customWidth="1"/>
    <col min="26" max="26" width="1.625" style="185" customWidth="1"/>
    <col min="27" max="16384" width="9" style="185"/>
  </cols>
  <sheetData>
    <row r="1" spans="2:48" ht="11.1" customHeight="1">
      <c r="X1" s="584">
        <v>143</v>
      </c>
      <c r="Y1" s="585"/>
      <c r="Z1" s="585"/>
    </row>
    <row r="2" spans="2:48" ht="9" customHeight="1">
      <c r="X2" s="585"/>
      <c r="Y2" s="585"/>
      <c r="Z2" s="585"/>
    </row>
    <row r="3" spans="2:48"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</row>
    <row r="4" spans="2:48">
      <c r="AL4" s="394"/>
      <c r="AM4" s="394"/>
      <c r="AN4" s="394"/>
      <c r="AO4" s="394"/>
      <c r="AP4" s="394"/>
      <c r="AQ4" s="394"/>
      <c r="AR4" s="394"/>
      <c r="AS4" s="394"/>
      <c r="AT4" s="394"/>
      <c r="AU4" s="394"/>
      <c r="AV4" s="394"/>
    </row>
    <row r="5" spans="2:48" ht="15" customHeight="1"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</row>
    <row r="6" spans="2:48" ht="15" customHeight="1">
      <c r="B6" s="601" t="s">
        <v>123</v>
      </c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</row>
    <row r="7" spans="2:48" ht="9" customHeight="1"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302"/>
      <c r="Y7" s="302"/>
    </row>
    <row r="8" spans="2:48" ht="18" customHeight="1">
      <c r="B8" s="587" t="s">
        <v>124</v>
      </c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602" t="s">
        <v>79</v>
      </c>
      <c r="Q8" s="588"/>
      <c r="R8" s="602" t="s">
        <v>78</v>
      </c>
      <c r="S8" s="588"/>
      <c r="T8" s="602" t="s">
        <v>77</v>
      </c>
      <c r="U8" s="588"/>
      <c r="V8" s="602" t="s">
        <v>76</v>
      </c>
      <c r="W8" s="588"/>
      <c r="X8" s="603" t="s">
        <v>75</v>
      </c>
      <c r="Y8" s="604"/>
    </row>
    <row r="9" spans="2:48" ht="18" customHeight="1">
      <c r="B9" s="589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0"/>
      <c r="P9" s="398"/>
      <c r="Q9" s="390" t="s">
        <v>644</v>
      </c>
      <c r="R9" s="398"/>
      <c r="S9" s="390" t="s">
        <v>644</v>
      </c>
      <c r="T9" s="398"/>
      <c r="U9" s="390" t="s">
        <v>644</v>
      </c>
      <c r="V9" s="398"/>
      <c r="W9" s="390" t="s">
        <v>644</v>
      </c>
      <c r="X9" s="399"/>
      <c r="Y9" s="400" t="s">
        <v>644</v>
      </c>
    </row>
    <row r="10" spans="2:48" ht="12" customHeight="1"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401"/>
      <c r="P10" s="402" t="s">
        <v>84</v>
      </c>
      <c r="Q10" s="403" t="s">
        <v>162</v>
      </c>
      <c r="R10" s="403" t="s">
        <v>84</v>
      </c>
      <c r="S10" s="403" t="s">
        <v>162</v>
      </c>
      <c r="T10" s="403" t="s">
        <v>84</v>
      </c>
      <c r="U10" s="403" t="s">
        <v>162</v>
      </c>
      <c r="V10" s="403" t="s">
        <v>84</v>
      </c>
      <c r="W10" s="403" t="s">
        <v>162</v>
      </c>
      <c r="X10" s="403" t="s">
        <v>84</v>
      </c>
      <c r="Y10" s="403" t="s">
        <v>162</v>
      </c>
    </row>
    <row r="11" spans="2:48"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277"/>
      <c r="P11" s="404"/>
      <c r="Q11" s="405"/>
      <c r="R11" s="405"/>
      <c r="S11" s="405"/>
      <c r="T11" s="405"/>
      <c r="U11" s="405"/>
      <c r="V11" s="405"/>
      <c r="W11" s="405"/>
      <c r="X11" s="212"/>
      <c r="Y11" s="212"/>
    </row>
    <row r="12" spans="2:48">
      <c r="B12" s="300"/>
      <c r="C12" s="562" t="s">
        <v>102</v>
      </c>
      <c r="D12" s="562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406"/>
      <c r="P12" s="134">
        <v>70900625</v>
      </c>
      <c r="Q12" s="407">
        <v>100</v>
      </c>
      <c r="R12" s="135">
        <v>69139387</v>
      </c>
      <c r="S12" s="407">
        <v>100</v>
      </c>
      <c r="T12" s="408">
        <v>71561372</v>
      </c>
      <c r="U12" s="407">
        <v>100</v>
      </c>
      <c r="V12" s="408">
        <v>72355168</v>
      </c>
      <c r="W12" s="407">
        <v>100</v>
      </c>
      <c r="X12" s="409">
        <v>71842603</v>
      </c>
      <c r="Y12" s="410">
        <v>100</v>
      </c>
    </row>
    <row r="13" spans="2:48">
      <c r="B13" s="300"/>
      <c r="C13" s="300"/>
      <c r="D13" s="575" t="s">
        <v>86</v>
      </c>
      <c r="E13" s="575"/>
      <c r="F13" s="575"/>
      <c r="G13" s="575"/>
      <c r="H13" s="575"/>
      <c r="I13" s="575"/>
      <c r="J13" s="575"/>
      <c r="K13" s="575"/>
      <c r="L13" s="575"/>
      <c r="M13" s="575"/>
      <c r="N13" s="575"/>
      <c r="O13" s="411"/>
      <c r="P13" s="386">
        <v>1204943</v>
      </c>
      <c r="Q13" s="412">
        <v>1.7</v>
      </c>
      <c r="R13" s="387">
        <v>1319635</v>
      </c>
      <c r="S13" s="412">
        <v>1.9</v>
      </c>
      <c r="T13" s="413">
        <v>1291271</v>
      </c>
      <c r="U13" s="412">
        <v>1.8</v>
      </c>
      <c r="V13" s="414">
        <v>1377698</v>
      </c>
      <c r="W13" s="412">
        <v>1.9</v>
      </c>
      <c r="X13" s="415">
        <v>1242264</v>
      </c>
      <c r="Y13" s="416">
        <v>1.7</v>
      </c>
    </row>
    <row r="14" spans="2:48">
      <c r="B14" s="300"/>
      <c r="C14" s="300"/>
      <c r="D14" s="575" t="s">
        <v>125</v>
      </c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411"/>
      <c r="P14" s="386">
        <v>47973221</v>
      </c>
      <c r="Q14" s="412">
        <v>67.7</v>
      </c>
      <c r="R14" s="387">
        <v>45881104</v>
      </c>
      <c r="S14" s="412">
        <v>66.400000000000006</v>
      </c>
      <c r="T14" s="413">
        <v>46545980</v>
      </c>
      <c r="U14" s="412">
        <v>65</v>
      </c>
      <c r="V14" s="414">
        <v>46809359</v>
      </c>
      <c r="W14" s="412">
        <v>64.7</v>
      </c>
      <c r="X14" s="415">
        <v>46167390</v>
      </c>
      <c r="Y14" s="416">
        <v>64.3</v>
      </c>
    </row>
    <row r="15" spans="2:48">
      <c r="B15" s="300"/>
      <c r="C15" s="300"/>
      <c r="D15" s="575" t="s">
        <v>126</v>
      </c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411"/>
      <c r="P15" s="386">
        <v>8351875</v>
      </c>
      <c r="Q15" s="412">
        <v>11.8</v>
      </c>
      <c r="R15" s="387">
        <v>8699846</v>
      </c>
      <c r="S15" s="412">
        <v>12.6</v>
      </c>
      <c r="T15" s="413">
        <v>9807757</v>
      </c>
      <c r="U15" s="412">
        <v>13.7</v>
      </c>
      <c r="V15" s="414">
        <v>10177479</v>
      </c>
      <c r="W15" s="412">
        <v>14.1</v>
      </c>
      <c r="X15" s="415">
        <v>10193288</v>
      </c>
      <c r="Y15" s="416">
        <v>14.2</v>
      </c>
    </row>
    <row r="16" spans="2:48">
      <c r="B16" s="300"/>
      <c r="C16" s="300"/>
      <c r="D16" s="575" t="s">
        <v>127</v>
      </c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411"/>
      <c r="P16" s="386">
        <v>57884</v>
      </c>
      <c r="Q16" s="412">
        <v>0.1</v>
      </c>
      <c r="R16" s="387">
        <v>20432</v>
      </c>
      <c r="S16" s="412">
        <v>0</v>
      </c>
      <c r="T16" s="413">
        <v>20050</v>
      </c>
      <c r="U16" s="412">
        <v>0</v>
      </c>
      <c r="V16" s="414">
        <v>12634</v>
      </c>
      <c r="W16" s="412">
        <v>0</v>
      </c>
      <c r="X16" s="415">
        <v>15478</v>
      </c>
      <c r="Y16" s="416">
        <v>0</v>
      </c>
    </row>
    <row r="17" spans="2:25">
      <c r="B17" s="300"/>
      <c r="C17" s="300"/>
      <c r="D17" s="575" t="s">
        <v>128</v>
      </c>
      <c r="E17" s="575"/>
      <c r="F17" s="575"/>
      <c r="G17" s="575"/>
      <c r="H17" s="575"/>
      <c r="I17" s="575"/>
      <c r="J17" s="575"/>
      <c r="K17" s="575"/>
      <c r="L17" s="575"/>
      <c r="M17" s="575"/>
      <c r="N17" s="575"/>
      <c r="O17" s="411"/>
      <c r="P17" s="386">
        <v>233736</v>
      </c>
      <c r="Q17" s="412">
        <v>0.3</v>
      </c>
      <c r="R17" s="387">
        <v>50540</v>
      </c>
      <c r="S17" s="412">
        <v>0.1</v>
      </c>
      <c r="T17" s="413">
        <v>10592</v>
      </c>
      <c r="U17" s="412">
        <v>0</v>
      </c>
      <c r="V17" s="414">
        <v>5515</v>
      </c>
      <c r="W17" s="412">
        <v>0</v>
      </c>
      <c r="X17" s="415">
        <v>1386</v>
      </c>
      <c r="Y17" s="416">
        <v>0</v>
      </c>
    </row>
    <row r="18" spans="2:25">
      <c r="B18" s="300"/>
      <c r="C18" s="300"/>
      <c r="D18" s="575" t="s">
        <v>129</v>
      </c>
      <c r="E18" s="575"/>
      <c r="F18" s="575"/>
      <c r="G18" s="575"/>
      <c r="H18" s="575"/>
      <c r="I18" s="575"/>
      <c r="J18" s="575"/>
      <c r="K18" s="575"/>
      <c r="L18" s="575"/>
      <c r="M18" s="575"/>
      <c r="N18" s="575"/>
      <c r="O18" s="411"/>
      <c r="P18" s="386">
        <v>3679803</v>
      </c>
      <c r="Q18" s="412">
        <v>5.2</v>
      </c>
      <c r="R18" s="387">
        <v>3868182</v>
      </c>
      <c r="S18" s="412">
        <v>5.6</v>
      </c>
      <c r="T18" s="413">
        <v>4209768</v>
      </c>
      <c r="U18" s="412">
        <v>5.9</v>
      </c>
      <c r="V18" s="414">
        <v>4381706</v>
      </c>
      <c r="W18" s="412">
        <v>6.1</v>
      </c>
      <c r="X18" s="415">
        <v>4385289</v>
      </c>
      <c r="Y18" s="416">
        <v>6.1</v>
      </c>
    </row>
    <row r="19" spans="2:25">
      <c r="B19" s="300"/>
      <c r="C19" s="300"/>
      <c r="D19" s="575" t="s">
        <v>130</v>
      </c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411"/>
      <c r="P19" s="386">
        <v>7699624</v>
      </c>
      <c r="Q19" s="412">
        <v>10.9</v>
      </c>
      <c r="R19" s="387">
        <v>7682846</v>
      </c>
      <c r="S19" s="412">
        <v>11.1</v>
      </c>
      <c r="T19" s="413">
        <v>8040551</v>
      </c>
      <c r="U19" s="412">
        <v>11.2</v>
      </c>
      <c r="V19" s="414">
        <v>7873818</v>
      </c>
      <c r="W19" s="412">
        <v>10.9</v>
      </c>
      <c r="X19" s="415">
        <v>8168273</v>
      </c>
      <c r="Y19" s="416">
        <v>11.4</v>
      </c>
    </row>
    <row r="20" spans="2:25">
      <c r="B20" s="300"/>
      <c r="C20" s="300"/>
      <c r="D20" s="575" t="s">
        <v>131</v>
      </c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411"/>
      <c r="P20" s="386">
        <v>992218</v>
      </c>
      <c r="Q20" s="412">
        <v>1.4</v>
      </c>
      <c r="R20" s="387">
        <v>906437</v>
      </c>
      <c r="S20" s="412">
        <v>1.3</v>
      </c>
      <c r="T20" s="413">
        <v>925038</v>
      </c>
      <c r="U20" s="412">
        <v>1.3</v>
      </c>
      <c r="V20" s="414">
        <v>997674</v>
      </c>
      <c r="W20" s="412">
        <v>1.4</v>
      </c>
      <c r="X20" s="415">
        <v>941437</v>
      </c>
      <c r="Y20" s="416">
        <v>1.3</v>
      </c>
    </row>
    <row r="21" spans="2:25">
      <c r="B21" s="300"/>
      <c r="C21" s="300"/>
      <c r="D21" s="575" t="s">
        <v>99</v>
      </c>
      <c r="E21" s="575"/>
      <c r="F21" s="575"/>
      <c r="G21" s="575"/>
      <c r="H21" s="575"/>
      <c r="I21" s="575"/>
      <c r="J21" s="575"/>
      <c r="K21" s="575"/>
      <c r="L21" s="575"/>
      <c r="M21" s="575"/>
      <c r="N21" s="575"/>
      <c r="O21" s="411"/>
      <c r="P21" s="386">
        <v>107321</v>
      </c>
      <c r="Q21" s="412">
        <v>0.2</v>
      </c>
      <c r="R21" s="387">
        <v>110365</v>
      </c>
      <c r="S21" s="412">
        <v>0.2</v>
      </c>
      <c r="T21" s="413">
        <v>110365</v>
      </c>
      <c r="U21" s="412">
        <v>0.2</v>
      </c>
      <c r="V21" s="414">
        <v>119285</v>
      </c>
      <c r="W21" s="412">
        <v>0.2</v>
      </c>
      <c r="X21" s="415">
        <v>127798</v>
      </c>
      <c r="Y21" s="416">
        <v>0.2</v>
      </c>
    </row>
    <row r="22" spans="2:25">
      <c r="B22" s="300"/>
      <c r="C22" s="300"/>
      <c r="D22" s="575" t="s">
        <v>100</v>
      </c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411"/>
      <c r="P22" s="386">
        <v>600000</v>
      </c>
      <c r="Q22" s="412">
        <v>0.8</v>
      </c>
      <c r="R22" s="387">
        <v>600000</v>
      </c>
      <c r="S22" s="412">
        <v>0.9</v>
      </c>
      <c r="T22" s="413">
        <v>600000</v>
      </c>
      <c r="U22" s="412">
        <v>0.8</v>
      </c>
      <c r="V22" s="414">
        <v>600000</v>
      </c>
      <c r="W22" s="412">
        <v>0.8</v>
      </c>
      <c r="X22" s="415">
        <v>600000</v>
      </c>
      <c r="Y22" s="416">
        <v>0.8</v>
      </c>
    </row>
    <row r="23" spans="2:25"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277"/>
      <c r="P23" s="404"/>
      <c r="Q23" s="405"/>
      <c r="R23" s="405"/>
      <c r="S23" s="405"/>
      <c r="T23" s="405"/>
      <c r="U23" s="405"/>
      <c r="V23" s="405"/>
      <c r="W23" s="405"/>
      <c r="X23" s="283"/>
      <c r="Y23" s="283"/>
    </row>
    <row r="24" spans="2:25">
      <c r="B24" s="300"/>
      <c r="C24" s="562" t="s">
        <v>109</v>
      </c>
      <c r="D24" s="562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406"/>
      <c r="P24" s="134">
        <v>34986083</v>
      </c>
      <c r="Q24" s="407">
        <v>100</v>
      </c>
      <c r="R24" s="135">
        <v>39077808</v>
      </c>
      <c r="S24" s="407">
        <v>100</v>
      </c>
      <c r="T24" s="408">
        <v>39753215</v>
      </c>
      <c r="U24" s="407">
        <v>100</v>
      </c>
      <c r="V24" s="408">
        <v>42353325</v>
      </c>
      <c r="W24" s="407">
        <v>100</v>
      </c>
      <c r="X24" s="409">
        <v>47110594</v>
      </c>
      <c r="Y24" s="410">
        <v>100</v>
      </c>
    </row>
    <row r="25" spans="2:25">
      <c r="B25" s="300"/>
      <c r="C25" s="562" t="s">
        <v>110</v>
      </c>
      <c r="D25" s="562"/>
      <c r="E25" s="562"/>
      <c r="F25" s="562"/>
      <c r="G25" s="562"/>
      <c r="H25" s="562"/>
      <c r="I25" s="562"/>
      <c r="J25" s="562"/>
      <c r="K25" s="562"/>
      <c r="L25" s="562"/>
      <c r="M25" s="562"/>
      <c r="N25" s="562"/>
      <c r="O25" s="406"/>
      <c r="P25" s="134">
        <v>34852514</v>
      </c>
      <c r="Q25" s="417">
        <v>99.6</v>
      </c>
      <c r="R25" s="135">
        <v>38943657</v>
      </c>
      <c r="S25" s="417">
        <v>99.7</v>
      </c>
      <c r="T25" s="408">
        <v>39610569</v>
      </c>
      <c r="U25" s="417">
        <v>99.6</v>
      </c>
      <c r="V25" s="408">
        <v>42207312</v>
      </c>
      <c r="W25" s="417">
        <v>99.7</v>
      </c>
      <c r="X25" s="409">
        <v>46964209</v>
      </c>
      <c r="Y25" s="418">
        <v>99.7</v>
      </c>
    </row>
    <row r="26" spans="2:25">
      <c r="B26" s="300"/>
      <c r="C26" s="300"/>
      <c r="D26" s="575" t="s">
        <v>125</v>
      </c>
      <c r="E26" s="575"/>
      <c r="F26" s="575"/>
      <c r="G26" s="575"/>
      <c r="H26" s="575"/>
      <c r="I26" s="575"/>
      <c r="J26" s="575"/>
      <c r="K26" s="575"/>
      <c r="L26" s="575"/>
      <c r="M26" s="575"/>
      <c r="N26" s="575"/>
      <c r="O26" s="411"/>
      <c r="P26" s="386">
        <v>33393065</v>
      </c>
      <c r="Q26" s="412">
        <v>95.4</v>
      </c>
      <c r="R26" s="387">
        <v>37493332</v>
      </c>
      <c r="S26" s="412">
        <v>95.9</v>
      </c>
      <c r="T26" s="413">
        <v>37864109</v>
      </c>
      <c r="U26" s="412">
        <v>95.2</v>
      </c>
      <c r="V26" s="414">
        <v>40922243</v>
      </c>
      <c r="W26" s="412">
        <v>96.6</v>
      </c>
      <c r="X26" s="415">
        <v>45753598</v>
      </c>
      <c r="Y26" s="416">
        <v>97.1</v>
      </c>
    </row>
    <row r="27" spans="2:25">
      <c r="B27" s="300"/>
      <c r="C27" s="300"/>
      <c r="D27" s="575" t="s">
        <v>132</v>
      </c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411"/>
      <c r="P27" s="386">
        <v>1</v>
      </c>
      <c r="Q27" s="412">
        <v>0</v>
      </c>
      <c r="R27" s="387">
        <v>1</v>
      </c>
      <c r="S27" s="412">
        <v>0</v>
      </c>
      <c r="T27" s="413">
        <v>1</v>
      </c>
      <c r="U27" s="412">
        <v>0</v>
      </c>
      <c r="V27" s="414">
        <v>1</v>
      </c>
      <c r="W27" s="412">
        <v>0</v>
      </c>
      <c r="X27" s="415">
        <v>1</v>
      </c>
      <c r="Y27" s="416">
        <v>0</v>
      </c>
    </row>
    <row r="28" spans="2:25">
      <c r="B28" s="300"/>
      <c r="C28" s="300"/>
      <c r="D28" s="575" t="s">
        <v>133</v>
      </c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411"/>
      <c r="P28" s="386">
        <v>1446300</v>
      </c>
      <c r="Q28" s="412">
        <v>4.0999999999999996</v>
      </c>
      <c r="R28" s="387">
        <v>1441066</v>
      </c>
      <c r="S28" s="412">
        <v>3.7</v>
      </c>
      <c r="T28" s="413">
        <v>1158070</v>
      </c>
      <c r="U28" s="412">
        <v>2.9</v>
      </c>
      <c r="V28" s="414">
        <v>1173110</v>
      </c>
      <c r="W28" s="412">
        <v>2.8</v>
      </c>
      <c r="X28" s="415">
        <v>1198638</v>
      </c>
      <c r="Y28" s="416">
        <v>2.5</v>
      </c>
    </row>
    <row r="29" spans="2:25">
      <c r="B29" s="300"/>
      <c r="C29" s="300"/>
      <c r="D29" s="575" t="s">
        <v>134</v>
      </c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411"/>
      <c r="P29" s="386">
        <v>4544</v>
      </c>
      <c r="Q29" s="412">
        <v>0</v>
      </c>
      <c r="R29" s="387">
        <v>976</v>
      </c>
      <c r="S29" s="412">
        <v>0</v>
      </c>
      <c r="T29" s="413">
        <v>579926</v>
      </c>
      <c r="U29" s="412">
        <v>1.5</v>
      </c>
      <c r="V29" s="414">
        <v>102874</v>
      </c>
      <c r="W29" s="412">
        <v>0.2</v>
      </c>
      <c r="X29" s="415">
        <v>937</v>
      </c>
      <c r="Y29" s="416">
        <v>0</v>
      </c>
    </row>
    <row r="30" spans="2:25">
      <c r="B30" s="300"/>
      <c r="C30" s="300"/>
      <c r="D30" s="575" t="s">
        <v>99</v>
      </c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411"/>
      <c r="P30" s="386">
        <v>8604</v>
      </c>
      <c r="Q30" s="412">
        <v>0</v>
      </c>
      <c r="R30" s="387">
        <v>8282</v>
      </c>
      <c r="S30" s="412">
        <v>0</v>
      </c>
      <c r="T30" s="413">
        <v>8463</v>
      </c>
      <c r="U30" s="412">
        <v>0</v>
      </c>
      <c r="V30" s="414">
        <v>9084</v>
      </c>
      <c r="W30" s="412">
        <v>0</v>
      </c>
      <c r="X30" s="415">
        <v>11035</v>
      </c>
      <c r="Y30" s="416">
        <v>0</v>
      </c>
    </row>
    <row r="31" spans="2:25">
      <c r="B31" s="300"/>
      <c r="C31" s="562" t="s">
        <v>113</v>
      </c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406"/>
      <c r="P31" s="134">
        <v>133569</v>
      </c>
      <c r="Q31" s="417">
        <v>0.4</v>
      </c>
      <c r="R31" s="135">
        <v>134151</v>
      </c>
      <c r="S31" s="417">
        <v>0.3</v>
      </c>
      <c r="T31" s="408">
        <v>142646</v>
      </c>
      <c r="U31" s="417">
        <v>0.4</v>
      </c>
      <c r="V31" s="408">
        <v>146013</v>
      </c>
      <c r="W31" s="417">
        <v>0.3</v>
      </c>
      <c r="X31" s="409">
        <v>146385</v>
      </c>
      <c r="Y31" s="418">
        <v>0.3</v>
      </c>
    </row>
    <row r="32" spans="2:25">
      <c r="B32" s="300"/>
      <c r="C32" s="300"/>
      <c r="D32" s="575" t="s">
        <v>135</v>
      </c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411"/>
      <c r="P32" s="386">
        <v>133569</v>
      </c>
      <c r="Q32" s="412">
        <v>0.4</v>
      </c>
      <c r="R32" s="387">
        <v>134151</v>
      </c>
      <c r="S32" s="412">
        <v>0.3</v>
      </c>
      <c r="T32" s="413">
        <v>142646</v>
      </c>
      <c r="U32" s="412">
        <v>0.4</v>
      </c>
      <c r="V32" s="414">
        <v>146013</v>
      </c>
      <c r="W32" s="412">
        <v>0.3</v>
      </c>
      <c r="X32" s="415">
        <v>146385</v>
      </c>
      <c r="Y32" s="416">
        <v>0.3</v>
      </c>
    </row>
    <row r="33" spans="2:25"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277"/>
      <c r="P33" s="404"/>
      <c r="Q33" s="405"/>
      <c r="R33" s="405"/>
      <c r="S33" s="405"/>
      <c r="T33" s="405"/>
      <c r="U33" s="405"/>
      <c r="V33" s="405"/>
      <c r="W33" s="405"/>
      <c r="X33" s="283"/>
      <c r="Y33" s="283"/>
    </row>
    <row r="34" spans="2:25">
      <c r="B34" s="300"/>
      <c r="C34" s="562" t="s">
        <v>115</v>
      </c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406"/>
      <c r="P34" s="134">
        <v>12496376</v>
      </c>
      <c r="Q34" s="407">
        <v>100</v>
      </c>
      <c r="R34" s="135">
        <v>12173125</v>
      </c>
      <c r="S34" s="407">
        <v>100</v>
      </c>
      <c r="T34" s="408">
        <v>13693702</v>
      </c>
      <c r="U34" s="407">
        <v>100</v>
      </c>
      <c r="V34" s="408">
        <v>13916445</v>
      </c>
      <c r="W34" s="407">
        <v>100</v>
      </c>
      <c r="X34" s="409">
        <v>14954433</v>
      </c>
      <c r="Y34" s="410">
        <v>100</v>
      </c>
    </row>
    <row r="35" spans="2:25">
      <c r="B35" s="300"/>
      <c r="C35" s="300"/>
      <c r="D35" s="575" t="s">
        <v>86</v>
      </c>
      <c r="E35" s="575"/>
      <c r="F35" s="575"/>
      <c r="G35" s="575"/>
      <c r="H35" s="575"/>
      <c r="I35" s="575"/>
      <c r="J35" s="575"/>
      <c r="K35" s="575"/>
      <c r="L35" s="575"/>
      <c r="M35" s="575"/>
      <c r="N35" s="575"/>
      <c r="O35" s="411"/>
      <c r="P35" s="386">
        <v>148070</v>
      </c>
      <c r="Q35" s="412">
        <v>1.2</v>
      </c>
      <c r="R35" s="387">
        <v>150964</v>
      </c>
      <c r="S35" s="412">
        <v>1.2</v>
      </c>
      <c r="T35" s="413">
        <v>176896</v>
      </c>
      <c r="U35" s="412">
        <v>1.3</v>
      </c>
      <c r="V35" s="414">
        <v>131642</v>
      </c>
      <c r="W35" s="412">
        <v>0.9</v>
      </c>
      <c r="X35" s="415">
        <v>162180</v>
      </c>
      <c r="Y35" s="416">
        <v>1.1000000000000001</v>
      </c>
    </row>
    <row r="36" spans="2:25">
      <c r="B36" s="300"/>
      <c r="C36" s="300"/>
      <c r="D36" s="575" t="s">
        <v>136</v>
      </c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411"/>
      <c r="P36" s="386">
        <v>11636907</v>
      </c>
      <c r="Q36" s="412">
        <v>93.1</v>
      </c>
      <c r="R36" s="387">
        <v>11315767</v>
      </c>
      <c r="S36" s="412">
        <v>93</v>
      </c>
      <c r="T36" s="413">
        <v>12701390</v>
      </c>
      <c r="U36" s="412">
        <v>92.8</v>
      </c>
      <c r="V36" s="414">
        <v>12834520</v>
      </c>
      <c r="W36" s="412">
        <v>92.2</v>
      </c>
      <c r="X36" s="415">
        <v>13836816</v>
      </c>
      <c r="Y36" s="416">
        <v>92.5</v>
      </c>
    </row>
    <row r="37" spans="2:25">
      <c r="B37" s="300"/>
      <c r="C37" s="300"/>
      <c r="D37" s="575" t="s">
        <v>131</v>
      </c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411"/>
      <c r="P37" s="386">
        <v>449138</v>
      </c>
      <c r="Q37" s="412">
        <v>3.6</v>
      </c>
      <c r="R37" s="387">
        <v>453233</v>
      </c>
      <c r="S37" s="412">
        <v>3.7</v>
      </c>
      <c r="T37" s="413">
        <v>543215</v>
      </c>
      <c r="U37" s="412">
        <v>4</v>
      </c>
      <c r="V37" s="414">
        <v>652882</v>
      </c>
      <c r="W37" s="412">
        <v>4.7</v>
      </c>
      <c r="X37" s="415">
        <v>658036</v>
      </c>
      <c r="Y37" s="416">
        <v>4.4000000000000004</v>
      </c>
    </row>
    <row r="38" spans="2:25">
      <c r="B38" s="300"/>
      <c r="C38" s="300"/>
      <c r="D38" s="575" t="s">
        <v>137</v>
      </c>
      <c r="E38" s="575"/>
      <c r="F38" s="575"/>
      <c r="G38" s="575"/>
      <c r="H38" s="575"/>
      <c r="I38" s="575"/>
      <c r="J38" s="575"/>
      <c r="K38" s="575"/>
      <c r="L38" s="575"/>
      <c r="M38" s="575"/>
      <c r="N38" s="575"/>
      <c r="O38" s="411"/>
      <c r="P38" s="386">
        <v>242060</v>
      </c>
      <c r="Q38" s="412">
        <v>1.9</v>
      </c>
      <c r="R38" s="387">
        <v>232960</v>
      </c>
      <c r="S38" s="412">
        <v>1.9</v>
      </c>
      <c r="T38" s="413">
        <v>252000</v>
      </c>
      <c r="U38" s="412">
        <v>1.8</v>
      </c>
      <c r="V38" s="414">
        <v>277200</v>
      </c>
      <c r="W38" s="412">
        <v>2</v>
      </c>
      <c r="X38" s="415">
        <v>277200</v>
      </c>
      <c r="Y38" s="416">
        <v>1.9</v>
      </c>
    </row>
    <row r="39" spans="2:25">
      <c r="B39" s="300"/>
      <c r="C39" s="300"/>
      <c r="D39" s="575" t="s">
        <v>99</v>
      </c>
      <c r="E39" s="575"/>
      <c r="F39" s="575"/>
      <c r="G39" s="575"/>
      <c r="H39" s="575"/>
      <c r="I39" s="575"/>
      <c r="J39" s="575"/>
      <c r="K39" s="575"/>
      <c r="L39" s="575"/>
      <c r="M39" s="575"/>
      <c r="N39" s="575"/>
      <c r="O39" s="411"/>
      <c r="P39" s="386">
        <v>20201</v>
      </c>
      <c r="Q39" s="412">
        <v>0.2</v>
      </c>
      <c r="R39" s="387">
        <v>20201</v>
      </c>
      <c r="S39" s="412">
        <v>0.2</v>
      </c>
      <c r="T39" s="413">
        <v>20201</v>
      </c>
      <c r="U39" s="412">
        <v>0.1</v>
      </c>
      <c r="V39" s="414">
        <v>20201</v>
      </c>
      <c r="W39" s="412">
        <v>0.1</v>
      </c>
      <c r="X39" s="415">
        <v>20201</v>
      </c>
      <c r="Y39" s="416">
        <v>0.1</v>
      </c>
    </row>
    <row r="40" spans="2:25">
      <c r="B40" s="300"/>
      <c r="C40" s="300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1"/>
      <c r="P40" s="386"/>
      <c r="Q40" s="420"/>
      <c r="R40" s="387"/>
      <c r="S40" s="420"/>
      <c r="T40" s="413"/>
      <c r="U40" s="420"/>
      <c r="V40" s="414"/>
      <c r="W40" s="420"/>
      <c r="X40" s="415"/>
      <c r="Y40" s="421"/>
    </row>
    <row r="41" spans="2:25">
      <c r="B41" s="300"/>
      <c r="C41" s="562" t="s">
        <v>118</v>
      </c>
      <c r="D41" s="562"/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406"/>
      <c r="P41" s="134">
        <v>524602</v>
      </c>
      <c r="Q41" s="407">
        <v>100</v>
      </c>
      <c r="R41" s="135">
        <v>526031</v>
      </c>
      <c r="S41" s="407">
        <v>100</v>
      </c>
      <c r="T41" s="408">
        <v>521564</v>
      </c>
      <c r="U41" s="407">
        <v>100</v>
      </c>
      <c r="V41" s="408">
        <v>527437</v>
      </c>
      <c r="W41" s="407">
        <v>100</v>
      </c>
      <c r="X41" s="409">
        <v>520268</v>
      </c>
      <c r="Y41" s="410">
        <v>100</v>
      </c>
    </row>
    <row r="42" spans="2:25">
      <c r="B42" s="300"/>
      <c r="C42" s="300"/>
      <c r="D42" s="575" t="s">
        <v>138</v>
      </c>
      <c r="E42" s="575"/>
      <c r="F42" s="575"/>
      <c r="G42" s="575"/>
      <c r="H42" s="575"/>
      <c r="I42" s="575"/>
      <c r="J42" s="575"/>
      <c r="K42" s="575"/>
      <c r="L42" s="575"/>
      <c r="M42" s="575"/>
      <c r="N42" s="575"/>
      <c r="O42" s="411"/>
      <c r="P42" s="386">
        <v>188132</v>
      </c>
      <c r="Q42" s="412">
        <v>35.9</v>
      </c>
      <c r="R42" s="387">
        <v>285668</v>
      </c>
      <c r="S42" s="412">
        <v>54.3</v>
      </c>
      <c r="T42" s="413">
        <v>282641</v>
      </c>
      <c r="U42" s="412">
        <v>54.2</v>
      </c>
      <c r="V42" s="414">
        <v>288512</v>
      </c>
      <c r="W42" s="412">
        <v>54.7</v>
      </c>
      <c r="X42" s="415">
        <v>278249</v>
      </c>
      <c r="Y42" s="416">
        <v>53.5</v>
      </c>
    </row>
    <row r="43" spans="2:25">
      <c r="B43" s="300"/>
      <c r="C43" s="300"/>
      <c r="D43" s="575" t="s">
        <v>98</v>
      </c>
      <c r="E43" s="575"/>
      <c r="F43" s="575"/>
      <c r="G43" s="575"/>
      <c r="H43" s="575"/>
      <c r="I43" s="575"/>
      <c r="J43" s="575"/>
      <c r="K43" s="575"/>
      <c r="L43" s="575"/>
      <c r="M43" s="575"/>
      <c r="N43" s="575"/>
      <c r="O43" s="411"/>
      <c r="P43" s="386">
        <v>233924</v>
      </c>
      <c r="Q43" s="412">
        <v>44.6</v>
      </c>
      <c r="R43" s="387">
        <v>233923</v>
      </c>
      <c r="S43" s="412">
        <v>44.5</v>
      </c>
      <c r="T43" s="413">
        <v>233923</v>
      </c>
      <c r="U43" s="412">
        <v>44.9</v>
      </c>
      <c r="V43" s="414">
        <v>233924</v>
      </c>
      <c r="W43" s="412">
        <v>44.4</v>
      </c>
      <c r="X43" s="415">
        <v>233924</v>
      </c>
      <c r="Y43" s="416">
        <v>45</v>
      </c>
    </row>
    <row r="44" spans="2:25">
      <c r="B44" s="300"/>
      <c r="C44" s="300"/>
      <c r="D44" s="575" t="s">
        <v>99</v>
      </c>
      <c r="E44" s="575"/>
      <c r="F44" s="575"/>
      <c r="G44" s="575"/>
      <c r="H44" s="575"/>
      <c r="I44" s="575"/>
      <c r="J44" s="575"/>
      <c r="K44" s="575"/>
      <c r="L44" s="575"/>
      <c r="M44" s="575"/>
      <c r="N44" s="575"/>
      <c r="O44" s="411"/>
      <c r="P44" s="386">
        <v>97546</v>
      </c>
      <c r="Q44" s="412">
        <v>18.600000000000001</v>
      </c>
      <c r="R44" s="387">
        <v>1440</v>
      </c>
      <c r="S44" s="412">
        <v>0.3</v>
      </c>
      <c r="T44" s="387">
        <v>0</v>
      </c>
      <c r="U44" s="387">
        <v>0</v>
      </c>
      <c r="V44" s="414">
        <v>1</v>
      </c>
      <c r="W44" s="412">
        <v>0</v>
      </c>
      <c r="X44" s="415">
        <v>3095</v>
      </c>
      <c r="Y44" s="416">
        <v>0.6</v>
      </c>
    </row>
    <row r="45" spans="2:25">
      <c r="B45" s="300"/>
      <c r="C45" s="300"/>
      <c r="D45" s="575" t="s">
        <v>100</v>
      </c>
      <c r="E45" s="575"/>
      <c r="F45" s="575"/>
      <c r="G45" s="575"/>
      <c r="H45" s="575"/>
      <c r="I45" s="575"/>
      <c r="J45" s="575"/>
      <c r="K45" s="575"/>
      <c r="L45" s="575"/>
      <c r="M45" s="575"/>
      <c r="N45" s="575"/>
      <c r="O45" s="411"/>
      <c r="P45" s="386">
        <v>5000</v>
      </c>
      <c r="Q45" s="412">
        <v>1</v>
      </c>
      <c r="R45" s="387">
        <v>5000</v>
      </c>
      <c r="S45" s="412">
        <v>1</v>
      </c>
      <c r="T45" s="413">
        <v>5000</v>
      </c>
      <c r="U45" s="412">
        <v>1</v>
      </c>
      <c r="V45" s="414">
        <v>5000</v>
      </c>
      <c r="W45" s="412">
        <v>0.9</v>
      </c>
      <c r="X45" s="415">
        <v>5000</v>
      </c>
      <c r="Y45" s="416">
        <v>1</v>
      </c>
    </row>
    <row r="46" spans="2:25">
      <c r="B46" s="300"/>
      <c r="C46" s="300"/>
      <c r="D46" s="419"/>
      <c r="E46" s="419"/>
      <c r="F46" s="423"/>
      <c r="G46" s="423"/>
      <c r="H46" s="423"/>
      <c r="I46" s="423"/>
      <c r="J46" s="423"/>
      <c r="K46" s="423"/>
      <c r="L46" s="423"/>
      <c r="M46" s="423"/>
      <c r="N46" s="423"/>
      <c r="O46" s="411"/>
      <c r="P46" s="424"/>
      <c r="Q46" s="412"/>
      <c r="R46" s="387"/>
      <c r="S46" s="412"/>
      <c r="T46" s="413"/>
      <c r="U46" s="412"/>
      <c r="V46" s="414"/>
      <c r="W46" s="412"/>
      <c r="X46" s="415"/>
      <c r="Y46" s="416"/>
    </row>
    <row r="47" spans="2:25" ht="13.5" customHeight="1">
      <c r="B47" s="300"/>
      <c r="C47" s="594" t="s">
        <v>119</v>
      </c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406"/>
      <c r="P47" s="134">
        <v>140458</v>
      </c>
      <c r="Q47" s="407">
        <v>100</v>
      </c>
      <c r="R47" s="135">
        <v>1</v>
      </c>
      <c r="S47" s="407">
        <v>100</v>
      </c>
      <c r="T47" s="408">
        <v>0</v>
      </c>
      <c r="U47" s="408">
        <v>0</v>
      </c>
      <c r="V47" s="408">
        <v>0</v>
      </c>
      <c r="W47" s="408">
        <v>0</v>
      </c>
      <c r="X47" s="409">
        <v>0</v>
      </c>
      <c r="Y47" s="409">
        <v>0</v>
      </c>
    </row>
    <row r="48" spans="2:25" ht="13.5" customHeight="1">
      <c r="B48" s="300"/>
      <c r="C48" s="388"/>
      <c r="D48" s="595" t="s">
        <v>99</v>
      </c>
      <c r="E48" s="595"/>
      <c r="F48" s="595"/>
      <c r="G48" s="595"/>
      <c r="H48" s="595"/>
      <c r="I48" s="595"/>
      <c r="J48" s="595"/>
      <c r="K48" s="595"/>
      <c r="L48" s="595"/>
      <c r="M48" s="595"/>
      <c r="N48" s="595"/>
      <c r="O48" s="411"/>
      <c r="P48" s="387">
        <v>0</v>
      </c>
      <c r="Q48" s="425">
        <v>0</v>
      </c>
      <c r="R48" s="387">
        <v>1</v>
      </c>
      <c r="S48" s="426">
        <v>100</v>
      </c>
      <c r="T48" s="414">
        <v>0</v>
      </c>
      <c r="U48" s="414">
        <v>0</v>
      </c>
      <c r="V48" s="414">
        <v>0</v>
      </c>
      <c r="W48" s="414">
        <v>0</v>
      </c>
      <c r="X48" s="415">
        <v>0</v>
      </c>
      <c r="Y48" s="415">
        <v>0</v>
      </c>
    </row>
    <row r="49" spans="2:25" ht="13.5" customHeight="1">
      <c r="B49" s="300"/>
      <c r="C49" s="388"/>
      <c r="D49" s="595" t="s">
        <v>139</v>
      </c>
      <c r="E49" s="595"/>
      <c r="F49" s="605"/>
      <c r="G49" s="605"/>
      <c r="H49" s="606"/>
      <c r="I49" s="595"/>
      <c r="J49" s="595"/>
      <c r="K49" s="595"/>
      <c r="L49" s="595"/>
      <c r="M49" s="595"/>
      <c r="N49" s="595"/>
      <c r="O49" s="411"/>
      <c r="P49" s="386">
        <v>140458</v>
      </c>
      <c r="Q49" s="427">
        <v>100</v>
      </c>
      <c r="R49" s="387">
        <v>0</v>
      </c>
      <c r="S49" s="387">
        <v>0</v>
      </c>
      <c r="T49" s="413">
        <v>0</v>
      </c>
      <c r="U49" s="425">
        <v>0</v>
      </c>
      <c r="V49" s="414">
        <v>0</v>
      </c>
      <c r="W49" s="425">
        <v>0</v>
      </c>
      <c r="X49" s="415">
        <v>0</v>
      </c>
      <c r="Y49" s="428">
        <v>0</v>
      </c>
    </row>
    <row r="50" spans="2:25">
      <c r="B50" s="300"/>
      <c r="C50" s="300"/>
      <c r="D50" s="419"/>
      <c r="E50" s="419"/>
      <c r="F50" s="423"/>
      <c r="G50" s="423"/>
      <c r="H50" s="471"/>
      <c r="I50" s="423"/>
      <c r="J50" s="423"/>
      <c r="K50" s="423"/>
      <c r="L50" s="423"/>
      <c r="M50" s="423"/>
      <c r="N50" s="423"/>
      <c r="O50" s="411"/>
      <c r="P50" s="424"/>
      <c r="Q50" s="425"/>
      <c r="R50" s="387"/>
      <c r="S50" s="425"/>
      <c r="T50" s="413"/>
      <c r="U50" s="425"/>
      <c r="V50" s="414"/>
      <c r="W50" s="425"/>
      <c r="X50" s="415"/>
      <c r="Y50" s="428"/>
    </row>
    <row r="51" spans="2:25">
      <c r="B51" s="300"/>
      <c r="C51" s="594" t="s">
        <v>121</v>
      </c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406"/>
      <c r="P51" s="134">
        <v>59107</v>
      </c>
      <c r="Q51" s="407">
        <v>100</v>
      </c>
      <c r="R51" s="135">
        <v>0</v>
      </c>
      <c r="S51" s="247"/>
      <c r="T51" s="408">
        <v>0</v>
      </c>
      <c r="U51" s="429">
        <v>0</v>
      </c>
      <c r="V51" s="408">
        <v>0</v>
      </c>
      <c r="W51" s="429">
        <v>0</v>
      </c>
      <c r="X51" s="409">
        <v>0</v>
      </c>
      <c r="Y51" s="430">
        <v>0</v>
      </c>
    </row>
    <row r="52" spans="2:25">
      <c r="B52" s="300"/>
      <c r="C52" s="388"/>
      <c r="D52" s="595" t="s">
        <v>140</v>
      </c>
      <c r="E52" s="595"/>
      <c r="F52" s="595"/>
      <c r="G52" s="595"/>
      <c r="H52" s="595"/>
      <c r="I52" s="595"/>
      <c r="J52" s="595"/>
      <c r="K52" s="595"/>
      <c r="L52" s="595"/>
      <c r="M52" s="595"/>
      <c r="N52" s="595"/>
      <c r="O52" s="411"/>
      <c r="P52" s="386">
        <v>59100</v>
      </c>
      <c r="Q52" s="412">
        <v>100</v>
      </c>
      <c r="R52" s="387">
        <v>0</v>
      </c>
      <c r="S52" s="425">
        <v>0</v>
      </c>
      <c r="T52" s="413">
        <v>0</v>
      </c>
      <c r="U52" s="425">
        <v>0</v>
      </c>
      <c r="V52" s="414">
        <v>0</v>
      </c>
      <c r="W52" s="425">
        <v>0</v>
      </c>
      <c r="X52" s="415">
        <v>0</v>
      </c>
      <c r="Y52" s="428">
        <v>0</v>
      </c>
    </row>
    <row r="53" spans="2:25">
      <c r="B53" s="300"/>
      <c r="C53" s="388"/>
      <c r="D53" s="595" t="s">
        <v>99</v>
      </c>
      <c r="E53" s="595"/>
      <c r="F53" s="595"/>
      <c r="G53" s="595"/>
      <c r="H53" s="595"/>
      <c r="I53" s="595"/>
      <c r="J53" s="595"/>
      <c r="K53" s="595"/>
      <c r="L53" s="595"/>
      <c r="M53" s="595"/>
      <c r="N53" s="595"/>
      <c r="O53" s="411"/>
      <c r="P53" s="386">
        <v>7</v>
      </c>
      <c r="Q53" s="412">
        <v>0</v>
      </c>
      <c r="R53" s="387">
        <v>0</v>
      </c>
      <c r="S53" s="425">
        <v>0</v>
      </c>
      <c r="T53" s="413">
        <v>0</v>
      </c>
      <c r="U53" s="425">
        <v>0</v>
      </c>
      <c r="V53" s="414">
        <v>0</v>
      </c>
      <c r="W53" s="425">
        <v>0</v>
      </c>
      <c r="X53" s="415">
        <v>0</v>
      </c>
      <c r="Y53" s="428">
        <v>0</v>
      </c>
    </row>
    <row r="54" spans="2:25"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  <c r="O54" s="432"/>
      <c r="P54" s="433"/>
      <c r="Q54" s="431"/>
      <c r="R54" s="431"/>
      <c r="S54" s="431"/>
      <c r="T54" s="431"/>
      <c r="U54" s="431"/>
      <c r="V54" s="431"/>
      <c r="W54" s="431"/>
      <c r="X54" s="302"/>
      <c r="Y54" s="302"/>
    </row>
    <row r="55" spans="2:25" s="395" customFormat="1" ht="12" customHeight="1">
      <c r="C55" s="576" t="s">
        <v>19</v>
      </c>
      <c r="D55" s="576"/>
      <c r="E55" s="396" t="s">
        <v>2</v>
      </c>
      <c r="F55" s="597">
        <v>-1</v>
      </c>
      <c r="G55" s="597"/>
      <c r="H55" s="202" t="s">
        <v>694</v>
      </c>
      <c r="J55" s="202"/>
    </row>
    <row r="56" spans="2:25" s="395" customFormat="1" ht="12" customHeight="1">
      <c r="C56" s="576"/>
      <c r="D56" s="576"/>
      <c r="E56" s="397"/>
      <c r="F56" s="596">
        <v>-2</v>
      </c>
      <c r="G56" s="596"/>
      <c r="H56" s="202" t="s">
        <v>683</v>
      </c>
      <c r="J56" s="202"/>
    </row>
    <row r="57" spans="2:25" ht="11.1" customHeight="1">
      <c r="B57" s="579" t="s">
        <v>1</v>
      </c>
      <c r="C57" s="579"/>
      <c r="D57" s="579"/>
      <c r="E57" s="392" t="s">
        <v>2</v>
      </c>
      <c r="F57" s="202" t="s">
        <v>3</v>
      </c>
    </row>
    <row r="58" spans="2:25"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</row>
    <row r="59" spans="2:25"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</row>
    <row r="60" spans="2:25"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</row>
    <row r="61" spans="2:25"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</row>
    <row r="62" spans="2:25">
      <c r="B62" s="300"/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</row>
    <row r="63" spans="2:25">
      <c r="B63" s="300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</row>
    <row r="64" spans="2:25"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</row>
    <row r="65" spans="2:23">
      <c r="B65" s="300"/>
      <c r="C65" s="300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</row>
    <row r="66" spans="2:23">
      <c r="B66" s="300"/>
      <c r="C66" s="300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  <c r="W66" s="300"/>
    </row>
    <row r="67" spans="2:23">
      <c r="B67" s="300"/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</row>
    <row r="68" spans="2:23">
      <c r="B68" s="300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</row>
    <row r="69" spans="2:23">
      <c r="B69" s="300"/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</row>
    <row r="70" spans="2:23"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</row>
    <row r="71" spans="2:23">
      <c r="B71" s="300"/>
      <c r="C71" s="300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</row>
    <row r="72" spans="2:23"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  <c r="W72" s="300"/>
    </row>
    <row r="73" spans="2:23"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</row>
    <row r="74" spans="2:23">
      <c r="B74" s="300"/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</row>
    <row r="75" spans="2:23">
      <c r="B75" s="300"/>
      <c r="C75" s="300"/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</row>
    <row r="76" spans="2:23">
      <c r="B76" s="300"/>
      <c r="C76" s="300"/>
      <c r="D76" s="300"/>
      <c r="E76" s="300"/>
      <c r="F76" s="300"/>
      <c r="G76" s="300"/>
      <c r="H76" s="300"/>
      <c r="I76" s="300"/>
      <c r="J76" s="300"/>
      <c r="K76" s="300"/>
      <c r="L76" s="300"/>
      <c r="M76" s="300"/>
      <c r="N76" s="300"/>
      <c r="O76" s="300"/>
      <c r="P76" s="300"/>
      <c r="Q76" s="300"/>
      <c r="R76" s="300"/>
      <c r="S76" s="300"/>
      <c r="T76" s="300"/>
      <c r="U76" s="300"/>
      <c r="V76" s="300"/>
      <c r="W76" s="300"/>
    </row>
    <row r="77" spans="2:23">
      <c r="B77" s="300"/>
      <c r="C77" s="300"/>
      <c r="D77" s="300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</row>
    <row r="78" spans="2:23">
      <c r="B78" s="300"/>
      <c r="C78" s="300"/>
      <c r="D78" s="300"/>
      <c r="E78" s="300"/>
      <c r="F78" s="300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0"/>
      <c r="T78" s="300"/>
      <c r="U78" s="300"/>
      <c r="V78" s="300"/>
      <c r="W78" s="300"/>
    </row>
    <row r="79" spans="2:23">
      <c r="B79" s="300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</row>
    <row r="80" spans="2:23">
      <c r="B80" s="300"/>
      <c r="C80" s="300"/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00"/>
      <c r="T80" s="300"/>
      <c r="U80" s="300"/>
      <c r="V80" s="300"/>
      <c r="W80" s="300"/>
    </row>
    <row r="81" spans="2:23">
      <c r="B81" s="300"/>
      <c r="C81" s="300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</row>
    <row r="90" spans="2:23" ht="12.6" customHeight="1"/>
    <row r="91" spans="2:23" ht="12.6" customHeight="1"/>
    <row r="92" spans="2:23" ht="12.6" customHeight="1"/>
    <row r="93" spans="2:23" ht="12.6" customHeight="1"/>
    <row r="94" spans="2:23" ht="12.6" customHeight="1"/>
    <row r="95" spans="2:23" ht="12.6" customHeight="1"/>
    <row r="96" spans="2:23" ht="12.6" customHeight="1"/>
    <row r="97" ht="12.6" customHeight="1"/>
    <row r="98" ht="12.6" customHeight="1"/>
  </sheetData>
  <mergeCells count="51">
    <mergeCell ref="D17:N17"/>
    <mergeCell ref="X1:Z2"/>
    <mergeCell ref="B5:Y5"/>
    <mergeCell ref="B6:Y6"/>
    <mergeCell ref="B8:O9"/>
    <mergeCell ref="P8:Q8"/>
    <mergeCell ref="X8:Y8"/>
    <mergeCell ref="C12:N12"/>
    <mergeCell ref="D13:N13"/>
    <mergeCell ref="D14:N14"/>
    <mergeCell ref="D15:N15"/>
    <mergeCell ref="D16:N16"/>
    <mergeCell ref="R8:S8"/>
    <mergeCell ref="T8:U8"/>
    <mergeCell ref="V8:W8"/>
    <mergeCell ref="D45:N45"/>
    <mergeCell ref="C47:N47"/>
    <mergeCell ref="D30:N30"/>
    <mergeCell ref="D18:N18"/>
    <mergeCell ref="D19:N19"/>
    <mergeCell ref="D20:N20"/>
    <mergeCell ref="D21:N21"/>
    <mergeCell ref="D22:N22"/>
    <mergeCell ref="C24:N24"/>
    <mergeCell ref="C25:N25"/>
    <mergeCell ref="D29:N29"/>
    <mergeCell ref="D26:N26"/>
    <mergeCell ref="D27:N27"/>
    <mergeCell ref="D28:N28"/>
    <mergeCell ref="D44:N44"/>
    <mergeCell ref="C31:N31"/>
    <mergeCell ref="D32:N32"/>
    <mergeCell ref="C34:N34"/>
    <mergeCell ref="D35:N35"/>
    <mergeCell ref="D36:N36"/>
    <mergeCell ref="D37:N37"/>
    <mergeCell ref="D38:N38"/>
    <mergeCell ref="D39:N39"/>
    <mergeCell ref="C41:N41"/>
    <mergeCell ref="D42:N42"/>
    <mergeCell ref="D43:N43"/>
    <mergeCell ref="B57:D57"/>
    <mergeCell ref="D53:N53"/>
    <mergeCell ref="D48:N48"/>
    <mergeCell ref="D49:N49"/>
    <mergeCell ref="C51:N51"/>
    <mergeCell ref="F55:G55"/>
    <mergeCell ref="C56:D56"/>
    <mergeCell ref="F56:G56"/>
    <mergeCell ref="D52:N52"/>
    <mergeCell ref="C55:D55"/>
  </mergeCells>
  <phoneticPr fontId="24"/>
  <printOptions horizontalCentered="1"/>
  <pageMargins left="0.39370078740157483" right="0.47244094488188981" top="0.31496062992125984" bottom="0.39370078740157483" header="0" footer="0"/>
  <pageSetup paperSize="9" scale="91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O83"/>
  <sheetViews>
    <sheetView view="pageBreakPreview" zoomScaleNormal="100" zoomScaleSheetLayoutView="100" workbookViewId="0">
      <selection activeCell="AC1" sqref="AC1"/>
    </sheetView>
  </sheetViews>
  <sheetFormatPr defaultRowHeight="13.5"/>
  <cols>
    <col min="1" max="20" width="1.625" customWidth="1"/>
    <col min="21" max="22" width="15.625" hidden="1" customWidth="1"/>
    <col min="23" max="23" width="15.75" customWidth="1"/>
    <col min="24" max="24" width="7.125" customWidth="1"/>
    <col min="25" max="25" width="15.75" customWidth="1"/>
    <col min="26" max="26" width="7.125" customWidth="1"/>
    <col min="27" max="27" width="15.75" customWidth="1"/>
    <col min="28" max="28" width="7.125" customWidth="1"/>
    <col min="29" max="29" width="1.625" customWidth="1"/>
  </cols>
  <sheetData>
    <row r="1" spans="1:67" ht="11.1" customHeight="1">
      <c r="A1" s="609">
        <f>'143'!X1+1</f>
        <v>144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</row>
    <row r="2" spans="1:67" ht="9" customHeight="1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</row>
    <row r="3" spans="1:67"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</row>
    <row r="4" spans="1:67"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</row>
    <row r="5" spans="1:67" ht="15" customHeight="1">
      <c r="B5" s="526" t="s">
        <v>650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</row>
    <row r="6" spans="1:67" ht="15" customHeight="1">
      <c r="B6" s="612" t="s">
        <v>163</v>
      </c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</row>
    <row r="7" spans="1:67" ht="9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67" ht="18" customHeight="1">
      <c r="B8" s="564" t="s">
        <v>124</v>
      </c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5"/>
      <c r="Q8" s="565"/>
      <c r="R8" s="565"/>
      <c r="S8" s="565"/>
      <c r="T8" s="565"/>
      <c r="U8" s="315" t="s">
        <v>149</v>
      </c>
      <c r="V8" s="315" t="s">
        <v>79</v>
      </c>
      <c r="W8" s="565" t="s">
        <v>78</v>
      </c>
      <c r="X8" s="536"/>
      <c r="Y8" s="565" t="s">
        <v>77</v>
      </c>
      <c r="Z8" s="536"/>
      <c r="AA8" s="607" t="s">
        <v>76</v>
      </c>
      <c r="AB8" s="608"/>
    </row>
    <row r="9" spans="1:67" ht="18" customHeight="1">
      <c r="B9" s="566"/>
      <c r="C9" s="567"/>
      <c r="D9" s="567"/>
      <c r="E9" s="567"/>
      <c r="F9" s="567"/>
      <c r="G9" s="567"/>
      <c r="H9" s="567"/>
      <c r="I9" s="567"/>
      <c r="J9" s="567"/>
      <c r="K9" s="567"/>
      <c r="L9" s="567"/>
      <c r="M9" s="567"/>
      <c r="N9" s="567"/>
      <c r="O9" s="567"/>
      <c r="P9" s="567"/>
      <c r="Q9" s="567"/>
      <c r="R9" s="567"/>
      <c r="S9" s="567"/>
      <c r="T9" s="567"/>
      <c r="U9" s="311" t="s">
        <v>148</v>
      </c>
      <c r="V9" s="311" t="s">
        <v>148</v>
      </c>
      <c r="W9" s="311" t="s">
        <v>148</v>
      </c>
      <c r="X9" s="312" t="s">
        <v>147</v>
      </c>
      <c r="Y9" s="311" t="s">
        <v>148</v>
      </c>
      <c r="Z9" s="312" t="s">
        <v>147</v>
      </c>
      <c r="AA9" s="324" t="s">
        <v>148</v>
      </c>
      <c r="AB9" s="323" t="s">
        <v>147</v>
      </c>
    </row>
    <row r="10" spans="1:67" ht="12" customHeight="1"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33"/>
      <c r="U10" s="1" t="s">
        <v>146</v>
      </c>
      <c r="V10" s="1" t="s">
        <v>146</v>
      </c>
      <c r="W10" s="1" t="s">
        <v>146</v>
      </c>
      <c r="X10" s="1" t="s">
        <v>82</v>
      </c>
      <c r="Y10" s="1" t="s">
        <v>146</v>
      </c>
      <c r="Z10" s="1" t="s">
        <v>82</v>
      </c>
      <c r="AA10" s="1" t="s">
        <v>146</v>
      </c>
      <c r="AB10" s="1" t="s">
        <v>82</v>
      </c>
    </row>
    <row r="11" spans="1:67" ht="6.95" customHeight="1"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304"/>
      <c r="U11" s="122"/>
      <c r="V11" s="122"/>
      <c r="W11" s="122"/>
      <c r="X11" s="122"/>
      <c r="Y11" s="122"/>
      <c r="Z11" s="122"/>
    </row>
    <row r="12" spans="1:67" ht="10.5" customHeight="1">
      <c r="B12" s="122"/>
      <c r="C12" s="611" t="s">
        <v>145</v>
      </c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P12" s="611"/>
      <c r="Q12" s="611"/>
      <c r="R12" s="611"/>
      <c r="S12" s="611"/>
      <c r="T12" s="116"/>
      <c r="U12" s="126">
        <v>233819378542</v>
      </c>
      <c r="V12" s="126">
        <v>225451024063</v>
      </c>
      <c r="W12" s="126">
        <v>226308029479</v>
      </c>
      <c r="X12" s="292">
        <v>99.016819516361863</v>
      </c>
      <c r="Y12" s="126">
        <f>SUM(Y14,Y16,Y18,Y20,Y22,Y24,Y26,Y28,Y30,Y32,Y34,Y36,Y38,Y40,Y42,Y44,Y46,Y48,Y50,Y52)</f>
        <v>229272025599</v>
      </c>
      <c r="Z12" s="292">
        <v>97.934404243722909</v>
      </c>
      <c r="AA12" s="64">
        <v>231808186385</v>
      </c>
      <c r="AB12" s="63">
        <v>97.7</v>
      </c>
    </row>
    <row r="13" spans="1:67" ht="6.95" customHeight="1"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304"/>
      <c r="U13" s="122"/>
      <c r="V13" s="122"/>
      <c r="W13" s="122"/>
      <c r="X13" s="122"/>
      <c r="Y13" s="122"/>
      <c r="Z13" s="122"/>
      <c r="AA13" s="303"/>
      <c r="AB13" s="303"/>
    </row>
    <row r="14" spans="1:67" ht="10.5" customHeight="1">
      <c r="B14" s="122"/>
      <c r="C14" s="560" t="s">
        <v>144</v>
      </c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84"/>
      <c r="U14" s="83">
        <v>63229891886</v>
      </c>
      <c r="V14" s="83">
        <v>59940319349</v>
      </c>
      <c r="W14" s="83">
        <v>59580711976</v>
      </c>
      <c r="X14" s="80">
        <v>100.43721014926952</v>
      </c>
      <c r="Y14" s="83">
        <v>60442748390</v>
      </c>
      <c r="Z14" s="80">
        <v>100.02300455939528</v>
      </c>
      <c r="AA14" s="128">
        <v>61609767417</v>
      </c>
      <c r="AB14" s="293">
        <v>100.7</v>
      </c>
    </row>
    <row r="15" spans="1:67" ht="6.95" customHeight="1">
      <c r="B15" s="122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20"/>
      <c r="U15" s="119"/>
      <c r="V15" s="83">
        <v>2970</v>
      </c>
      <c r="W15" s="119"/>
      <c r="X15" s="119"/>
      <c r="Y15" s="119"/>
      <c r="Z15" s="119"/>
      <c r="AA15" s="294"/>
      <c r="AB15" s="294"/>
    </row>
    <row r="16" spans="1:67" ht="10.5" customHeight="1">
      <c r="B16" s="122"/>
      <c r="C16" s="560" t="s">
        <v>72</v>
      </c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84"/>
      <c r="U16" s="83">
        <v>1199915697</v>
      </c>
      <c r="V16" s="83">
        <v>1164186833</v>
      </c>
      <c r="W16" s="83">
        <v>1135968404</v>
      </c>
      <c r="X16" s="80">
        <v>100.52799941947006</v>
      </c>
      <c r="Y16" s="83">
        <v>1062335473</v>
      </c>
      <c r="Z16" s="80">
        <v>97.91101326173893</v>
      </c>
      <c r="AA16" s="128">
        <v>1011227011</v>
      </c>
      <c r="AB16" s="293">
        <v>98.5</v>
      </c>
    </row>
    <row r="17" spans="2:28" ht="6.95" customHeight="1">
      <c r="B17" s="122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20"/>
      <c r="U17" s="119"/>
      <c r="V17" s="119"/>
      <c r="W17" s="119"/>
      <c r="X17" s="119"/>
      <c r="Y17" s="119"/>
      <c r="Z17" s="119"/>
      <c r="AA17" s="294"/>
      <c r="AB17" s="294"/>
    </row>
    <row r="18" spans="2:28" ht="10.5" customHeight="1">
      <c r="B18" s="122"/>
      <c r="C18" s="560" t="s">
        <v>71</v>
      </c>
      <c r="D18" s="560"/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560"/>
      <c r="Q18" s="560"/>
      <c r="R18" s="560"/>
      <c r="S18" s="560"/>
      <c r="T18" s="84"/>
      <c r="U18" s="83">
        <v>888039000</v>
      </c>
      <c r="V18" s="83">
        <v>883149000</v>
      </c>
      <c r="W18" s="83">
        <v>823680000</v>
      </c>
      <c r="X18" s="80">
        <v>102.53703473173161</v>
      </c>
      <c r="Y18" s="83">
        <v>792518000</v>
      </c>
      <c r="Z18" s="80">
        <v>103.8686762778506</v>
      </c>
      <c r="AA18" s="128">
        <v>1012888000</v>
      </c>
      <c r="AB18" s="293">
        <v>101.8</v>
      </c>
    </row>
    <row r="19" spans="2:28" ht="6.95" customHeight="1">
      <c r="B19" s="122"/>
      <c r="C19" s="119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120"/>
      <c r="U19" s="83"/>
      <c r="V19" s="83"/>
      <c r="W19" s="83"/>
      <c r="X19" s="80"/>
      <c r="Y19" s="83"/>
      <c r="Z19" s="80"/>
      <c r="AA19" s="128"/>
      <c r="AB19" s="293"/>
    </row>
    <row r="20" spans="2:28" ht="10.5" customHeight="1">
      <c r="B20" s="122"/>
      <c r="C20" s="560" t="s">
        <v>70</v>
      </c>
      <c r="D20" s="560"/>
      <c r="E20" s="560"/>
      <c r="F20" s="560"/>
      <c r="G20" s="560"/>
      <c r="H20" s="560"/>
      <c r="I20" s="560"/>
      <c r="J20" s="560"/>
      <c r="K20" s="560"/>
      <c r="L20" s="560"/>
      <c r="M20" s="560"/>
      <c r="N20" s="560"/>
      <c r="O20" s="560"/>
      <c r="P20" s="560"/>
      <c r="Q20" s="560"/>
      <c r="R20" s="560"/>
      <c r="S20" s="560"/>
      <c r="T20" s="84"/>
      <c r="U20" s="83">
        <v>268900000</v>
      </c>
      <c r="V20" s="83">
        <v>333025000</v>
      </c>
      <c r="W20" s="83">
        <v>367001000</v>
      </c>
      <c r="X20" s="80">
        <v>107.02857976086322</v>
      </c>
      <c r="Y20" s="83">
        <v>400768000</v>
      </c>
      <c r="Z20" s="80">
        <v>110.40440771349861</v>
      </c>
      <c r="AA20" s="128">
        <v>690168000</v>
      </c>
      <c r="AB20" s="293">
        <v>140.6</v>
      </c>
    </row>
    <row r="21" spans="2:28" ht="6.95" customHeight="1">
      <c r="B21" s="122"/>
      <c r="C21" s="119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120"/>
      <c r="U21" s="83"/>
      <c r="V21" s="83"/>
      <c r="W21" s="83"/>
      <c r="X21" s="80"/>
      <c r="Y21" s="83"/>
      <c r="Z21" s="80"/>
      <c r="AA21" s="128"/>
      <c r="AB21" s="293"/>
    </row>
    <row r="22" spans="2:28" ht="10.5" customHeight="1">
      <c r="B22" s="122"/>
      <c r="C22" s="560" t="s">
        <v>69</v>
      </c>
      <c r="D22" s="560"/>
      <c r="E22" s="560"/>
      <c r="F22" s="560"/>
      <c r="G22" s="560"/>
      <c r="H22" s="560"/>
      <c r="I22" s="560"/>
      <c r="J22" s="560"/>
      <c r="K22" s="560"/>
      <c r="L22" s="560"/>
      <c r="M22" s="560"/>
      <c r="N22" s="560"/>
      <c r="O22" s="560"/>
      <c r="P22" s="560"/>
      <c r="Q22" s="560"/>
      <c r="R22" s="560"/>
      <c r="S22" s="560"/>
      <c r="T22" s="84"/>
      <c r="U22" s="83">
        <v>114039000</v>
      </c>
      <c r="V22" s="83">
        <v>102437000</v>
      </c>
      <c r="W22" s="83">
        <v>81646000</v>
      </c>
      <c r="X22" s="80">
        <v>80.045098039215688</v>
      </c>
      <c r="Y22" s="83">
        <v>103000000</v>
      </c>
      <c r="Z22" s="80">
        <v>124.84848484848486</v>
      </c>
      <c r="AA22" s="128">
        <v>900168000</v>
      </c>
      <c r="AB22" s="293">
        <v>180</v>
      </c>
    </row>
    <row r="23" spans="2:28" ht="6.95" customHeight="1">
      <c r="B23" s="122"/>
      <c r="C23" s="119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120"/>
      <c r="U23" s="83"/>
      <c r="V23" s="83"/>
      <c r="W23" s="83"/>
      <c r="X23" s="80"/>
      <c r="Y23" s="83"/>
      <c r="Z23" s="80"/>
      <c r="AA23" s="128"/>
      <c r="AB23" s="293"/>
    </row>
    <row r="24" spans="2:28" ht="10.5" customHeight="1">
      <c r="B24" s="122"/>
      <c r="C24" s="560" t="s">
        <v>68</v>
      </c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84"/>
      <c r="U24" s="83">
        <v>6653626000</v>
      </c>
      <c r="V24" s="83">
        <v>6642195000</v>
      </c>
      <c r="W24" s="83">
        <v>6601769000</v>
      </c>
      <c r="X24" s="80">
        <v>101.73784866697488</v>
      </c>
      <c r="Y24" s="83">
        <v>6589745000</v>
      </c>
      <c r="Z24" s="80">
        <v>102.16658914728683</v>
      </c>
      <c r="AA24" s="128">
        <v>6533583000</v>
      </c>
      <c r="AB24" s="293">
        <v>101.3</v>
      </c>
    </row>
    <row r="25" spans="2:28" ht="6.95" customHeight="1">
      <c r="B25" s="122"/>
      <c r="C25" s="119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120"/>
      <c r="U25" s="83"/>
      <c r="V25" s="83"/>
      <c r="W25" s="83"/>
      <c r="X25" s="80"/>
      <c r="Y25" s="83"/>
      <c r="Z25" s="80"/>
      <c r="AA25" s="128"/>
      <c r="AB25" s="293"/>
    </row>
    <row r="26" spans="2:28" ht="10.5" customHeight="1">
      <c r="B26" s="122"/>
      <c r="C26" s="560" t="s">
        <v>143</v>
      </c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0"/>
      <c r="P26" s="560"/>
      <c r="Q26" s="560"/>
      <c r="R26" s="560"/>
      <c r="S26" s="560"/>
      <c r="T26" s="84"/>
      <c r="U26" s="83">
        <v>614637000</v>
      </c>
      <c r="V26" s="83">
        <v>689837000</v>
      </c>
      <c r="W26" s="83">
        <v>566881000</v>
      </c>
      <c r="X26" s="80">
        <v>100.15459200079151</v>
      </c>
      <c r="Y26" s="83">
        <v>640612000</v>
      </c>
      <c r="Z26" s="80">
        <v>92.733457824872261</v>
      </c>
      <c r="AA26" s="128">
        <v>623687000</v>
      </c>
      <c r="AB26" s="293">
        <v>98.9</v>
      </c>
    </row>
    <row r="27" spans="2:28" ht="6.95" customHeight="1">
      <c r="B27" s="122"/>
      <c r="C27" s="119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120"/>
      <c r="U27" s="83"/>
      <c r="V27" s="83"/>
      <c r="W27" s="83"/>
      <c r="X27" s="80"/>
      <c r="Y27" s="83"/>
      <c r="Z27" s="80"/>
      <c r="AA27" s="128"/>
      <c r="AB27" s="293"/>
    </row>
    <row r="28" spans="2:28" ht="10.5" customHeight="1">
      <c r="B28" s="122"/>
      <c r="C28" s="560" t="s">
        <v>67</v>
      </c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84"/>
      <c r="U28" s="83">
        <v>1262909000</v>
      </c>
      <c r="V28" s="83">
        <v>1093402000</v>
      </c>
      <c r="W28" s="83">
        <v>1350836000</v>
      </c>
      <c r="X28" s="359">
        <v>100</v>
      </c>
      <c r="Y28" s="83">
        <v>418272000</v>
      </c>
      <c r="Z28" s="359">
        <v>100</v>
      </c>
      <c r="AA28" s="128">
        <v>401503000</v>
      </c>
      <c r="AB28" s="360">
        <v>100</v>
      </c>
    </row>
    <row r="29" spans="2:28" ht="6.95" customHeight="1">
      <c r="B29" s="122"/>
      <c r="C29" s="119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120"/>
      <c r="U29" s="83"/>
      <c r="V29" s="83"/>
      <c r="W29" s="83"/>
      <c r="X29" s="80"/>
      <c r="Y29" s="83"/>
      <c r="Z29" s="80"/>
      <c r="AA29" s="128"/>
      <c r="AB29" s="293"/>
    </row>
    <row r="30" spans="2:28" ht="10.5" customHeight="1">
      <c r="B30" s="122"/>
      <c r="C30" s="560" t="s">
        <v>66</v>
      </c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84"/>
      <c r="U30" s="83">
        <v>71270514000</v>
      </c>
      <c r="V30" s="83">
        <v>72707654000</v>
      </c>
      <c r="W30" s="83">
        <v>75620397000</v>
      </c>
      <c r="X30" s="80">
        <v>100.27620499387997</v>
      </c>
      <c r="Y30" s="83">
        <v>77527013000</v>
      </c>
      <c r="Z30" s="80">
        <v>100.34487843072529</v>
      </c>
      <c r="AA30" s="128">
        <v>81281194000</v>
      </c>
      <c r="AB30" s="293">
        <v>100.8</v>
      </c>
    </row>
    <row r="31" spans="2:28" ht="6.95" customHeight="1">
      <c r="B31" s="122"/>
      <c r="C31" s="119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120"/>
      <c r="U31" s="83"/>
      <c r="V31" s="83"/>
      <c r="W31" s="83"/>
      <c r="X31" s="80"/>
      <c r="Y31" s="83"/>
      <c r="Z31" s="80"/>
      <c r="AA31" s="128"/>
      <c r="AB31" s="293"/>
    </row>
    <row r="32" spans="2:28" ht="10.5" customHeight="1">
      <c r="B32" s="122"/>
      <c r="C32" s="560" t="s">
        <v>65</v>
      </c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84"/>
      <c r="U32" s="83">
        <v>104979000</v>
      </c>
      <c r="V32" s="83">
        <v>98755000</v>
      </c>
      <c r="W32" s="83">
        <v>93089000</v>
      </c>
      <c r="X32" s="80">
        <v>103.43222222222221</v>
      </c>
      <c r="Y32" s="83">
        <v>90799000</v>
      </c>
      <c r="Z32" s="80">
        <v>95.577894736842111</v>
      </c>
      <c r="AA32" s="128">
        <v>84460000</v>
      </c>
      <c r="AB32" s="293">
        <v>93.8</v>
      </c>
    </row>
    <row r="33" spans="2:33" ht="6.95" customHeight="1">
      <c r="B33" s="122"/>
      <c r="C33" s="119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120"/>
      <c r="U33" s="83"/>
      <c r="V33" s="83"/>
      <c r="W33" s="83"/>
      <c r="X33" s="80"/>
      <c r="Y33" s="83"/>
      <c r="Z33" s="80"/>
      <c r="AA33" s="128"/>
      <c r="AB33" s="293"/>
    </row>
    <row r="34" spans="2:33" ht="10.5" customHeight="1">
      <c r="B34" s="122"/>
      <c r="C34" s="560" t="s">
        <v>142</v>
      </c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560"/>
      <c r="O34" s="560"/>
      <c r="P34" s="560"/>
      <c r="Q34" s="560"/>
      <c r="R34" s="560"/>
      <c r="S34" s="560"/>
      <c r="T34" s="84"/>
      <c r="U34" s="83">
        <v>1653375679</v>
      </c>
      <c r="V34" s="83">
        <v>1660376190</v>
      </c>
      <c r="W34" s="83">
        <v>1750358506</v>
      </c>
      <c r="X34" s="80">
        <v>100.61272128109518</v>
      </c>
      <c r="Y34" s="83">
        <v>1879075023</v>
      </c>
      <c r="Z34" s="80">
        <v>103.77180959986217</v>
      </c>
      <c r="AA34" s="128">
        <v>1996772949</v>
      </c>
      <c r="AB34" s="293">
        <v>107.2</v>
      </c>
    </row>
    <row r="35" spans="2:33" ht="6.95" customHeight="1">
      <c r="B35" s="122"/>
      <c r="C35" s="119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120"/>
      <c r="U35" s="83"/>
      <c r="V35" s="83"/>
      <c r="W35" s="83"/>
      <c r="X35" s="80"/>
      <c r="Y35" s="83"/>
      <c r="Z35" s="80"/>
      <c r="AA35" s="128"/>
      <c r="AB35" s="293"/>
    </row>
    <row r="36" spans="2:33" ht="10.5" customHeight="1">
      <c r="B36" s="122"/>
      <c r="C36" s="560" t="s">
        <v>105</v>
      </c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84"/>
      <c r="U36" s="83">
        <v>3584049735</v>
      </c>
      <c r="V36" s="83">
        <v>3776193876</v>
      </c>
      <c r="W36" s="83">
        <v>3765652124</v>
      </c>
      <c r="X36" s="80">
        <v>99.766143194862124</v>
      </c>
      <c r="Y36" s="83">
        <v>3346821765</v>
      </c>
      <c r="Z36" s="80">
        <v>99.145700840724487</v>
      </c>
      <c r="AA36" s="128">
        <v>3432363544</v>
      </c>
      <c r="AB36" s="293">
        <v>97.8</v>
      </c>
    </row>
    <row r="37" spans="2:33" ht="6.95" customHeight="1">
      <c r="B37" s="122"/>
      <c r="C37" s="119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120"/>
      <c r="U37" s="83"/>
      <c r="V37" s="83"/>
      <c r="W37" s="83"/>
      <c r="X37" s="80"/>
      <c r="Y37" s="83"/>
      <c r="Z37" s="80"/>
      <c r="AA37" s="128"/>
      <c r="AB37" s="293"/>
    </row>
    <row r="38" spans="2:33" ht="10.5" customHeight="1">
      <c r="B38" s="122"/>
      <c r="C38" s="560" t="s">
        <v>62</v>
      </c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84"/>
      <c r="U38" s="83">
        <v>38362504594</v>
      </c>
      <c r="V38" s="83">
        <v>40601754439</v>
      </c>
      <c r="W38" s="83">
        <v>42236790078</v>
      </c>
      <c r="X38" s="80">
        <v>98.426251283466101</v>
      </c>
      <c r="Y38" s="83">
        <v>42341702536</v>
      </c>
      <c r="Z38" s="80">
        <v>97.725624567187992</v>
      </c>
      <c r="AA38" s="128">
        <v>43333976427</v>
      </c>
      <c r="AB38" s="293">
        <v>94.1</v>
      </c>
    </row>
    <row r="39" spans="2:33" ht="6.95" customHeight="1">
      <c r="B39" s="122"/>
      <c r="C39" s="119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120"/>
      <c r="U39" s="83"/>
      <c r="V39" s="83"/>
      <c r="W39" s="83"/>
      <c r="X39" s="80"/>
      <c r="Y39" s="83"/>
      <c r="Z39" s="80"/>
      <c r="AA39" s="128"/>
      <c r="AB39" s="293"/>
    </row>
    <row r="40" spans="2:33" ht="10.5" customHeight="1">
      <c r="B40" s="122"/>
      <c r="C40" s="560" t="s">
        <v>61</v>
      </c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84"/>
      <c r="U40" s="83">
        <v>13521971699</v>
      </c>
      <c r="V40" s="83">
        <v>13553656663</v>
      </c>
      <c r="W40" s="83">
        <v>14554389348</v>
      </c>
      <c r="X40" s="80">
        <v>107.34665727808053</v>
      </c>
      <c r="Y40" s="83">
        <v>14888803925</v>
      </c>
      <c r="Z40" s="80">
        <v>103.11412301872873</v>
      </c>
      <c r="AA40" s="128">
        <v>15220267332</v>
      </c>
      <c r="AB40" s="293">
        <v>103.8</v>
      </c>
    </row>
    <row r="41" spans="2:33" ht="6.95" customHeight="1">
      <c r="B41" s="122"/>
      <c r="C41" s="119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120"/>
      <c r="U41" s="83"/>
      <c r="V41" s="83"/>
      <c r="W41" s="83"/>
      <c r="X41" s="80"/>
      <c r="Y41" s="83"/>
      <c r="Z41" s="80"/>
      <c r="AA41" s="128"/>
      <c r="AB41" s="293"/>
    </row>
    <row r="42" spans="2:33" ht="10.5" customHeight="1">
      <c r="B42" s="122"/>
      <c r="C42" s="560" t="s">
        <v>60</v>
      </c>
      <c r="D42" s="560"/>
      <c r="E42" s="560"/>
      <c r="F42" s="560"/>
      <c r="G42" s="560"/>
      <c r="H42" s="560"/>
      <c r="I42" s="560"/>
      <c r="J42" s="560"/>
      <c r="K42" s="560"/>
      <c r="L42" s="560"/>
      <c r="M42" s="560"/>
      <c r="N42" s="560"/>
      <c r="O42" s="560"/>
      <c r="P42" s="560"/>
      <c r="Q42" s="560"/>
      <c r="R42" s="560"/>
      <c r="S42" s="560"/>
      <c r="T42" s="84"/>
      <c r="U42" s="83">
        <v>475126073</v>
      </c>
      <c r="V42" s="83">
        <v>450684899</v>
      </c>
      <c r="W42" s="83">
        <v>430305004</v>
      </c>
      <c r="X42" s="80">
        <v>98.932516990536797</v>
      </c>
      <c r="Y42" s="83">
        <v>458348041</v>
      </c>
      <c r="Z42" s="80">
        <v>87.467828647434544</v>
      </c>
      <c r="AA42" s="128">
        <v>466956103</v>
      </c>
      <c r="AB42" s="293">
        <v>99.5</v>
      </c>
    </row>
    <row r="43" spans="2:33" ht="6.95" customHeight="1">
      <c r="B43" s="122"/>
      <c r="C43" s="119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120"/>
      <c r="U43" s="83"/>
      <c r="V43" s="83"/>
      <c r="W43" s="83"/>
      <c r="X43" s="80"/>
      <c r="Y43" s="83"/>
      <c r="Z43" s="80"/>
      <c r="AA43" s="128"/>
      <c r="AB43" s="293"/>
    </row>
    <row r="44" spans="2:33" ht="10.5" customHeight="1">
      <c r="B44" s="122"/>
      <c r="C44" s="560" t="s">
        <v>59</v>
      </c>
      <c r="D44" s="560"/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560"/>
      <c r="Q44" s="560"/>
      <c r="R44" s="560"/>
      <c r="S44" s="560"/>
      <c r="T44" s="84"/>
      <c r="U44" s="83">
        <v>117766293</v>
      </c>
      <c r="V44" s="83">
        <v>57129385</v>
      </c>
      <c r="W44" s="83">
        <v>79760833</v>
      </c>
      <c r="X44" s="80">
        <v>110.38492187608122</v>
      </c>
      <c r="Y44" s="83">
        <v>47044836</v>
      </c>
      <c r="Z44" s="80">
        <v>280.81439742135734</v>
      </c>
      <c r="AA44" s="128">
        <v>12841882</v>
      </c>
      <c r="AB44" s="293">
        <v>102.6</v>
      </c>
    </row>
    <row r="45" spans="2:33" ht="6.95" customHeight="1">
      <c r="B45" s="122"/>
      <c r="C45" s="119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120"/>
      <c r="U45" s="83"/>
      <c r="V45" s="83"/>
      <c r="W45" s="83"/>
      <c r="X45" s="80"/>
      <c r="Y45" s="83"/>
      <c r="Z45" s="80"/>
      <c r="AA45" s="128"/>
      <c r="AB45" s="293"/>
    </row>
    <row r="46" spans="2:33" ht="10.5" customHeight="1">
      <c r="B46" s="122"/>
      <c r="C46" s="560" t="s">
        <v>58</v>
      </c>
      <c r="D46" s="560"/>
      <c r="E46" s="560"/>
      <c r="F46" s="560"/>
      <c r="G46" s="560"/>
      <c r="H46" s="560"/>
      <c r="I46" s="560"/>
      <c r="J46" s="560"/>
      <c r="K46" s="560"/>
      <c r="L46" s="560"/>
      <c r="M46" s="560"/>
      <c r="N46" s="560"/>
      <c r="O46" s="560"/>
      <c r="P46" s="560"/>
      <c r="Q46" s="560"/>
      <c r="R46" s="560"/>
      <c r="S46" s="560"/>
      <c r="T46" s="84"/>
      <c r="U46" s="83">
        <v>9768573900</v>
      </c>
      <c r="V46" s="83">
        <v>9580499859</v>
      </c>
      <c r="W46" s="83">
        <v>4550548583</v>
      </c>
      <c r="X46" s="80">
        <v>64.26420820505578</v>
      </c>
      <c r="Y46" s="83">
        <v>5258542567</v>
      </c>
      <c r="Z46" s="80">
        <v>67.887568806853849</v>
      </c>
      <c r="AA46" s="128">
        <v>1064453901</v>
      </c>
      <c r="AB46" s="293">
        <v>21.6</v>
      </c>
    </row>
    <row r="47" spans="2:33" ht="6.95" customHeight="1">
      <c r="B47" s="122"/>
      <c r="C47" s="119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120"/>
      <c r="U47" s="83"/>
      <c r="V47" s="83"/>
      <c r="W47" s="83"/>
      <c r="X47" s="80"/>
      <c r="Y47" s="83"/>
      <c r="Z47" s="80"/>
      <c r="AA47" s="128"/>
      <c r="AB47" s="293"/>
    </row>
    <row r="48" spans="2:33" ht="10.5" customHeight="1">
      <c r="B48" s="122"/>
      <c r="C48" s="560" t="s">
        <v>57</v>
      </c>
      <c r="D48" s="560"/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560"/>
      <c r="P48" s="560"/>
      <c r="Q48" s="560"/>
      <c r="R48" s="560"/>
      <c r="S48" s="560"/>
      <c r="T48" s="84"/>
      <c r="U48" s="83">
        <v>9166159978</v>
      </c>
      <c r="V48" s="83">
        <v>2189687947</v>
      </c>
      <c r="W48" s="83">
        <v>2280114198</v>
      </c>
      <c r="X48" s="367">
        <v>100</v>
      </c>
      <c r="Y48" s="83">
        <v>2455443454</v>
      </c>
      <c r="Z48" s="367">
        <v>100</v>
      </c>
      <c r="AA48" s="128">
        <v>3047942852</v>
      </c>
      <c r="AB48" s="368">
        <v>100</v>
      </c>
      <c r="AG48" s="322"/>
    </row>
    <row r="49" spans="2:30" ht="6.95" customHeight="1">
      <c r="B49" s="122"/>
      <c r="C49" s="119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120"/>
      <c r="U49" s="83"/>
      <c r="V49" s="83"/>
      <c r="W49" s="83"/>
      <c r="X49" s="80"/>
      <c r="Y49" s="83"/>
      <c r="Z49" s="80"/>
      <c r="AA49" s="128"/>
      <c r="AB49" s="293"/>
    </row>
    <row r="50" spans="2:30" ht="10.5" customHeight="1">
      <c r="B50" s="122"/>
      <c r="C50" s="560" t="s">
        <v>56</v>
      </c>
      <c r="D50" s="560"/>
      <c r="E50" s="560"/>
      <c r="F50" s="560"/>
      <c r="G50" s="560"/>
      <c r="H50" s="560"/>
      <c r="I50" s="560"/>
      <c r="J50" s="560"/>
      <c r="K50" s="560"/>
      <c r="L50" s="560"/>
      <c r="M50" s="560"/>
      <c r="N50" s="560"/>
      <c r="O50" s="560"/>
      <c r="P50" s="560"/>
      <c r="Q50" s="560"/>
      <c r="R50" s="560"/>
      <c r="S50" s="560"/>
      <c r="T50" s="84"/>
      <c r="U50" s="83">
        <v>4103193008</v>
      </c>
      <c r="V50" s="83">
        <v>4797385123</v>
      </c>
      <c r="W50" s="83">
        <v>4521536925</v>
      </c>
      <c r="X50" s="80">
        <v>101.77420659983964</v>
      </c>
      <c r="Y50" s="83">
        <v>3886930789</v>
      </c>
      <c r="Z50" s="80">
        <v>100.10450480868161</v>
      </c>
      <c r="AA50" s="128">
        <v>4553517967</v>
      </c>
      <c r="AB50" s="293">
        <v>100.9</v>
      </c>
    </row>
    <row r="51" spans="2:30" ht="6.95" customHeight="1">
      <c r="B51" s="122"/>
      <c r="C51" s="119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120"/>
      <c r="U51" s="83"/>
      <c r="V51" s="83"/>
      <c r="W51" s="83"/>
      <c r="X51" s="80"/>
      <c r="Y51" s="83"/>
      <c r="Z51" s="80"/>
      <c r="AA51" s="128"/>
      <c r="AB51" s="293"/>
    </row>
    <row r="52" spans="2:30" ht="10.5" customHeight="1">
      <c r="B52" s="122"/>
      <c r="C52" s="560" t="s">
        <v>141</v>
      </c>
      <c r="D52" s="560"/>
      <c r="E52" s="560"/>
      <c r="F52" s="560"/>
      <c r="G52" s="560"/>
      <c r="H52" s="560"/>
      <c r="I52" s="560"/>
      <c r="J52" s="560"/>
      <c r="K52" s="560"/>
      <c r="L52" s="560"/>
      <c r="M52" s="560"/>
      <c r="N52" s="560"/>
      <c r="O52" s="560"/>
      <c r="P52" s="560"/>
      <c r="Q52" s="560"/>
      <c r="R52" s="560"/>
      <c r="S52" s="560"/>
      <c r="T52" s="84"/>
      <c r="U52" s="83">
        <v>7459207000</v>
      </c>
      <c r="V52" s="83">
        <v>5128695500</v>
      </c>
      <c r="W52" s="83">
        <v>5916594500</v>
      </c>
      <c r="X52" s="80">
        <v>88.944595610342759</v>
      </c>
      <c r="Y52" s="83">
        <v>6641501800</v>
      </c>
      <c r="Z52" s="80">
        <v>74.682354660969295</v>
      </c>
      <c r="AA52" s="128">
        <v>4530448000</v>
      </c>
      <c r="AB52" s="293">
        <v>79.3</v>
      </c>
    </row>
    <row r="53" spans="2:30" ht="6.9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9"/>
      <c r="U53" s="2"/>
      <c r="V53" s="2"/>
      <c r="W53" s="2"/>
      <c r="X53" s="2"/>
      <c r="Y53" s="2"/>
      <c r="Z53" s="2"/>
      <c r="AA53" s="2"/>
      <c r="AB53" s="2"/>
    </row>
    <row r="54" spans="2:30" s="10" customFormat="1" ht="12" customHeight="1">
      <c r="C54" s="550" t="s">
        <v>19</v>
      </c>
      <c r="D54" s="550"/>
      <c r="E54" s="469" t="s">
        <v>2</v>
      </c>
      <c r="F54" s="4" t="s">
        <v>689</v>
      </c>
      <c r="G54" s="377"/>
      <c r="J54" s="376"/>
      <c r="AD54" s="378"/>
    </row>
    <row r="55" spans="2:30">
      <c r="B55" s="551" t="s">
        <v>1</v>
      </c>
      <c r="C55" s="551"/>
      <c r="D55" s="551"/>
      <c r="E55" s="149" t="s">
        <v>2</v>
      </c>
      <c r="F55" s="4" t="s">
        <v>35</v>
      </c>
    </row>
    <row r="56" spans="2:30" ht="15" customHeight="1"/>
    <row r="57" spans="2:30" ht="15">
      <c r="B57" s="526" t="s">
        <v>671</v>
      </c>
      <c r="C57" s="526"/>
      <c r="D57" s="526"/>
      <c r="E57" s="526"/>
      <c r="F57" s="526"/>
      <c r="G57" s="526"/>
      <c r="H57" s="526"/>
      <c r="I57" s="526"/>
      <c r="J57" s="526"/>
      <c r="K57" s="526"/>
      <c r="L57" s="526"/>
      <c r="M57" s="526"/>
      <c r="N57" s="526"/>
      <c r="O57" s="526"/>
      <c r="P57" s="526"/>
      <c r="Q57" s="526"/>
      <c r="R57" s="526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</row>
    <row r="58" spans="2:30">
      <c r="B58" s="151"/>
      <c r="C58" s="151"/>
      <c r="D58" s="151"/>
      <c r="E58" s="149"/>
      <c r="F58" s="4"/>
    </row>
    <row r="59" spans="2:30">
      <c r="B59" s="151"/>
      <c r="C59" s="151"/>
      <c r="D59" s="151"/>
      <c r="E59" s="149"/>
      <c r="F59" s="4"/>
    </row>
    <row r="60" spans="2:30">
      <c r="B60" s="151"/>
      <c r="C60" s="151"/>
      <c r="D60" s="151"/>
      <c r="E60" s="149"/>
      <c r="F60" s="4"/>
    </row>
    <row r="61" spans="2:30">
      <c r="B61" s="151"/>
      <c r="C61" s="151"/>
      <c r="D61" s="151"/>
      <c r="E61" s="149"/>
      <c r="F61" s="4"/>
    </row>
    <row r="62" spans="2:30">
      <c r="B62" s="151"/>
      <c r="C62" s="151"/>
      <c r="D62" s="151"/>
      <c r="E62" s="149"/>
      <c r="F62" s="4"/>
    </row>
    <row r="63" spans="2:30">
      <c r="B63" s="151"/>
      <c r="C63" s="151"/>
      <c r="D63" s="151"/>
      <c r="E63" s="149"/>
      <c r="F63" s="4"/>
    </row>
    <row r="64" spans="2:30">
      <c r="B64" s="151"/>
      <c r="C64" s="151"/>
      <c r="D64" s="151"/>
      <c r="E64" s="149"/>
      <c r="F64" s="4"/>
    </row>
    <row r="65" spans="2:6">
      <c r="B65" s="151"/>
      <c r="C65" s="151"/>
      <c r="D65" s="151"/>
      <c r="E65" s="149"/>
      <c r="F65" s="4"/>
    </row>
    <row r="66" spans="2:6">
      <c r="B66" s="151"/>
      <c r="C66" s="151"/>
      <c r="D66" s="151"/>
      <c r="E66" s="149"/>
      <c r="F66" s="4"/>
    </row>
    <row r="67" spans="2:6">
      <c r="B67" s="151"/>
      <c r="C67" s="151"/>
      <c r="D67" s="151"/>
      <c r="E67" s="149"/>
      <c r="F67" s="4"/>
    </row>
    <row r="68" spans="2:6">
      <c r="B68" s="151"/>
      <c r="C68" s="151"/>
      <c r="D68" s="151"/>
      <c r="E68" s="149"/>
      <c r="F68" s="4"/>
    </row>
    <row r="69" spans="2:6">
      <c r="B69" s="151"/>
      <c r="C69" s="151"/>
      <c r="D69" s="151"/>
      <c r="E69" s="149"/>
      <c r="F69" s="4"/>
    </row>
    <row r="70" spans="2:6">
      <c r="B70" s="151"/>
      <c r="C70" s="151"/>
      <c r="D70" s="151"/>
      <c r="E70" s="149"/>
      <c r="F70" s="4"/>
    </row>
    <row r="71" spans="2:6">
      <c r="B71" s="151"/>
      <c r="C71" s="151"/>
      <c r="D71" s="151"/>
      <c r="E71" s="149"/>
      <c r="F71" s="4"/>
    </row>
    <row r="72" spans="2:6">
      <c r="B72" s="151"/>
      <c r="C72" s="151"/>
      <c r="D72" s="151"/>
      <c r="E72" s="149"/>
      <c r="F72" s="4"/>
    </row>
    <row r="73" spans="2:6">
      <c r="B73" s="151"/>
      <c r="C73" s="151"/>
      <c r="D73" s="151"/>
      <c r="E73" s="149"/>
      <c r="F73" s="4"/>
    </row>
    <row r="74" spans="2:6">
      <c r="B74" s="151"/>
      <c r="C74" s="151"/>
      <c r="D74" s="151"/>
      <c r="E74" s="149"/>
      <c r="F74" s="4"/>
    </row>
    <row r="75" spans="2:6">
      <c r="B75" s="151"/>
      <c r="C75" s="151"/>
      <c r="D75" s="151"/>
      <c r="E75" s="149"/>
      <c r="F75" s="4"/>
    </row>
    <row r="76" spans="2:6">
      <c r="B76" s="151"/>
      <c r="C76" s="151"/>
      <c r="D76" s="151"/>
      <c r="E76" s="149"/>
      <c r="F76" s="4"/>
    </row>
    <row r="77" spans="2:6">
      <c r="B77" s="151"/>
      <c r="C77" s="151"/>
      <c r="D77" s="151"/>
      <c r="E77" s="149"/>
      <c r="F77" s="4"/>
    </row>
    <row r="78" spans="2:6">
      <c r="B78" s="151"/>
      <c r="C78" s="151"/>
      <c r="D78" s="151"/>
      <c r="E78" s="149"/>
      <c r="F78" s="4"/>
    </row>
    <row r="79" spans="2:6">
      <c r="B79" s="151"/>
      <c r="C79" s="151"/>
      <c r="D79" s="151"/>
      <c r="E79" s="149"/>
      <c r="F79" s="4"/>
    </row>
    <row r="80" spans="2:6">
      <c r="B80" s="151"/>
      <c r="C80" s="151"/>
      <c r="D80" s="151"/>
      <c r="E80" s="149"/>
      <c r="F80" s="4"/>
    </row>
    <row r="81" spans="2:6">
      <c r="B81" s="151"/>
      <c r="C81" s="151"/>
      <c r="D81" s="151"/>
      <c r="E81" s="149"/>
      <c r="F81" s="4"/>
    </row>
    <row r="82" spans="2:6">
      <c r="B82" s="151"/>
      <c r="C82" s="151"/>
      <c r="D82" s="151"/>
      <c r="E82" s="149"/>
      <c r="F82" s="4"/>
    </row>
    <row r="83" spans="2:6">
      <c r="B83" s="151"/>
      <c r="C83" s="151"/>
      <c r="D83" s="151"/>
      <c r="E83" s="149"/>
      <c r="F83" s="4"/>
    </row>
  </sheetData>
  <mergeCells count="31">
    <mergeCell ref="A1:N2"/>
    <mergeCell ref="B8:T9"/>
    <mergeCell ref="C22:S22"/>
    <mergeCell ref="C24:S24"/>
    <mergeCell ref="C26:S26"/>
    <mergeCell ref="C12:S12"/>
    <mergeCell ref="C14:S14"/>
    <mergeCell ref="B5:AB5"/>
    <mergeCell ref="B6:AB6"/>
    <mergeCell ref="B57:AB57"/>
    <mergeCell ref="C52:S52"/>
    <mergeCell ref="B55:D55"/>
    <mergeCell ref="W8:X8"/>
    <mergeCell ref="C46:S46"/>
    <mergeCell ref="C28:S28"/>
    <mergeCell ref="C30:S30"/>
    <mergeCell ref="C18:S18"/>
    <mergeCell ref="C20:S20"/>
    <mergeCell ref="C16:S16"/>
    <mergeCell ref="C44:S44"/>
    <mergeCell ref="C40:S40"/>
    <mergeCell ref="C34:S34"/>
    <mergeCell ref="C36:S36"/>
    <mergeCell ref="C48:S48"/>
    <mergeCell ref="C50:S50"/>
    <mergeCell ref="C54:D54"/>
    <mergeCell ref="C32:S32"/>
    <mergeCell ref="C42:S42"/>
    <mergeCell ref="AA8:AB8"/>
    <mergeCell ref="C38:S38"/>
    <mergeCell ref="Y8:Z8"/>
  </mergeCells>
  <phoneticPr fontId="24"/>
  <pageMargins left="0.39370078740157483" right="0.47244094488188981" top="0.31496062992125984" bottom="0.39370078740157483" header="0" footer="0"/>
  <pageSetup paperSize="9" scale="9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D51"/>
  <sheetViews>
    <sheetView view="pageBreakPreview" zoomScaleNormal="100" zoomScaleSheetLayoutView="100" workbookViewId="0"/>
  </sheetViews>
  <sheetFormatPr defaultRowHeight="13.5"/>
  <cols>
    <col min="1" max="1" width="1" customWidth="1"/>
    <col min="2" max="20" width="1.625" customWidth="1"/>
    <col min="21" max="22" width="13.875" hidden="1" customWidth="1"/>
    <col min="23" max="23" width="16" customWidth="1"/>
    <col min="24" max="24" width="7.125" customWidth="1"/>
    <col min="25" max="25" width="16" customWidth="1"/>
    <col min="26" max="26" width="7.125" customWidth="1"/>
    <col min="27" max="27" width="16" customWidth="1"/>
    <col min="28" max="28" width="7.125" customWidth="1"/>
    <col min="29" max="29" width="1.625" customWidth="1"/>
  </cols>
  <sheetData>
    <row r="1" spans="2:56" ht="11.1" customHeight="1">
      <c r="AA1" s="498">
        <f>'144'!A1+1</f>
        <v>145</v>
      </c>
      <c r="AB1" s="498"/>
      <c r="AC1" s="498"/>
    </row>
    <row r="2" spans="2:56" ht="9" customHeight="1">
      <c r="AA2" s="498"/>
      <c r="AB2" s="498"/>
      <c r="AC2" s="498"/>
    </row>
    <row r="3" spans="2:56"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</row>
    <row r="4" spans="2:56"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</row>
    <row r="5" spans="2:56" ht="15" customHeight="1"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</row>
    <row r="6" spans="2:56" ht="15" customHeight="1">
      <c r="B6" s="612" t="s">
        <v>123</v>
      </c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</row>
    <row r="7" spans="2:56" ht="9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2:56" ht="18" customHeight="1">
      <c r="B8" s="564" t="s">
        <v>124</v>
      </c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5"/>
      <c r="Q8" s="565"/>
      <c r="R8" s="565"/>
      <c r="S8" s="565"/>
      <c r="T8" s="565"/>
      <c r="U8" s="315" t="s">
        <v>149</v>
      </c>
      <c r="V8" s="315" t="s">
        <v>79</v>
      </c>
      <c r="W8" s="565" t="s">
        <v>78</v>
      </c>
      <c r="X8" s="536"/>
      <c r="Y8" s="565" t="s">
        <v>77</v>
      </c>
      <c r="Z8" s="536"/>
      <c r="AA8" s="607" t="s">
        <v>76</v>
      </c>
      <c r="AB8" s="608"/>
    </row>
    <row r="9" spans="2:56" ht="18" customHeight="1">
      <c r="B9" s="566"/>
      <c r="C9" s="567"/>
      <c r="D9" s="567"/>
      <c r="E9" s="567"/>
      <c r="F9" s="567"/>
      <c r="G9" s="567"/>
      <c r="H9" s="567"/>
      <c r="I9" s="567"/>
      <c r="J9" s="567"/>
      <c r="K9" s="567"/>
      <c r="L9" s="567"/>
      <c r="M9" s="567"/>
      <c r="N9" s="567"/>
      <c r="O9" s="567"/>
      <c r="P9" s="567"/>
      <c r="Q9" s="567"/>
      <c r="R9" s="567"/>
      <c r="S9" s="567"/>
      <c r="T9" s="567"/>
      <c r="U9" s="311" t="s">
        <v>152</v>
      </c>
      <c r="V9" s="311" t="s">
        <v>152</v>
      </c>
      <c r="W9" s="311" t="s">
        <v>152</v>
      </c>
      <c r="X9" s="312" t="s">
        <v>151</v>
      </c>
      <c r="Y9" s="311" t="s">
        <v>152</v>
      </c>
      <c r="Z9" s="312" t="s">
        <v>151</v>
      </c>
      <c r="AA9" s="324" t="s">
        <v>152</v>
      </c>
      <c r="AB9" s="323" t="s">
        <v>151</v>
      </c>
    </row>
    <row r="10" spans="2:56" ht="12" customHeight="1"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33"/>
      <c r="U10" s="1" t="s">
        <v>146</v>
      </c>
      <c r="V10" s="1" t="s">
        <v>146</v>
      </c>
      <c r="W10" s="1" t="s">
        <v>146</v>
      </c>
      <c r="X10" s="1" t="s">
        <v>162</v>
      </c>
      <c r="Y10" s="1" t="s">
        <v>146</v>
      </c>
      <c r="Z10" s="1" t="s">
        <v>162</v>
      </c>
      <c r="AA10" s="1" t="s">
        <v>146</v>
      </c>
      <c r="AB10" s="1" t="s">
        <v>162</v>
      </c>
    </row>
    <row r="11" spans="2:56" ht="6.95" customHeight="1"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304"/>
      <c r="U11" s="122"/>
      <c r="V11" s="122"/>
      <c r="W11" s="122"/>
      <c r="X11" s="122"/>
      <c r="Y11" s="122"/>
      <c r="Z11" s="122"/>
    </row>
    <row r="12" spans="2:56">
      <c r="B12" s="122"/>
      <c r="C12" s="611" t="s">
        <v>6</v>
      </c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P12" s="611"/>
      <c r="Q12" s="611"/>
      <c r="R12" s="611"/>
      <c r="S12" s="611"/>
      <c r="T12" s="116"/>
      <c r="U12" s="126">
        <v>229606691095</v>
      </c>
      <c r="V12" s="126">
        <v>221137909865</v>
      </c>
      <c r="W12" s="126">
        <v>221401586025</v>
      </c>
      <c r="X12" s="125">
        <v>96.870097515068338</v>
      </c>
      <c r="Y12" s="126">
        <f>SUM(Y14,Y16,Y18,Y22,Y24,Y26,Y28,Y30,Y32,Y34,Y36,Y38,Y40,Y42,Y44)</f>
        <v>223789082747</v>
      </c>
      <c r="Z12" s="125">
        <v>95.59234467361135</v>
      </c>
      <c r="AA12" s="64">
        <v>227005670304</v>
      </c>
      <c r="AB12" s="65">
        <v>95.7</v>
      </c>
    </row>
    <row r="13" spans="2:56" ht="6.95" customHeight="1"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304"/>
      <c r="U13" s="122"/>
      <c r="V13" s="122"/>
      <c r="W13" s="122"/>
      <c r="X13" s="122"/>
      <c r="Y13" s="122"/>
      <c r="Z13" s="122"/>
      <c r="AA13" s="303"/>
      <c r="AB13" s="303"/>
    </row>
    <row r="14" spans="2:56">
      <c r="B14" s="122"/>
      <c r="C14" s="560" t="s">
        <v>85</v>
      </c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84"/>
      <c r="U14" s="83">
        <v>963303084</v>
      </c>
      <c r="V14" s="83">
        <v>956210368</v>
      </c>
      <c r="W14" s="83">
        <v>1223758528</v>
      </c>
      <c r="X14" s="82">
        <v>97.038514446842697</v>
      </c>
      <c r="Y14" s="83">
        <v>1100753200</v>
      </c>
      <c r="Z14" s="82">
        <v>98.302512768349672</v>
      </c>
      <c r="AA14" s="128">
        <v>1074053932</v>
      </c>
      <c r="AB14" s="129">
        <v>97.6</v>
      </c>
    </row>
    <row r="15" spans="2:56" ht="7.5" customHeight="1">
      <c r="B15" s="122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20"/>
      <c r="U15" s="119"/>
      <c r="V15" s="83">
        <v>2970</v>
      </c>
      <c r="W15" s="119"/>
      <c r="X15" s="119"/>
      <c r="Y15" s="119"/>
      <c r="Z15" s="119"/>
      <c r="AA15" s="294"/>
      <c r="AB15" s="294"/>
    </row>
    <row r="16" spans="2:56">
      <c r="B16" s="122"/>
      <c r="C16" s="560" t="s">
        <v>86</v>
      </c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84"/>
      <c r="U16" s="83">
        <v>15800141909</v>
      </c>
      <c r="V16" s="83">
        <v>15751030861</v>
      </c>
      <c r="W16" s="83">
        <v>15396358230</v>
      </c>
      <c r="X16" s="82">
        <v>96.141660841643329</v>
      </c>
      <c r="Y16" s="83">
        <v>14519256204</v>
      </c>
      <c r="Z16" s="82">
        <v>96.458023456577607</v>
      </c>
      <c r="AA16" s="128">
        <v>16420861328</v>
      </c>
      <c r="AB16" s="129">
        <v>95.6</v>
      </c>
    </row>
    <row r="17" spans="2:28" ht="7.5" customHeight="1">
      <c r="B17" s="122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20"/>
      <c r="U17" s="119"/>
      <c r="V17" s="119"/>
      <c r="W17" s="119"/>
      <c r="X17" s="119"/>
      <c r="Y17" s="119"/>
      <c r="Z17" s="119"/>
      <c r="AA17" s="294"/>
      <c r="AB17" s="294"/>
    </row>
    <row r="18" spans="2:28">
      <c r="B18" s="122"/>
      <c r="C18" s="560" t="s">
        <v>87</v>
      </c>
      <c r="D18" s="560"/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560"/>
      <c r="Q18" s="560"/>
      <c r="R18" s="560"/>
      <c r="S18" s="560"/>
      <c r="T18" s="84"/>
      <c r="U18" s="83">
        <v>21553409721</v>
      </c>
      <c r="V18" s="83">
        <v>20153195536</v>
      </c>
      <c r="W18" s="83">
        <v>18670170765</v>
      </c>
      <c r="X18" s="82">
        <v>90.175660604328854</v>
      </c>
      <c r="Y18" s="83">
        <v>18788253852</v>
      </c>
      <c r="Z18" s="82">
        <v>87.195284037074103</v>
      </c>
      <c r="AA18" s="128">
        <v>18598493460</v>
      </c>
      <c r="AB18" s="129">
        <v>90.6</v>
      </c>
    </row>
    <row r="19" spans="2:28" ht="7.5" customHeight="1">
      <c r="B19" s="122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20"/>
      <c r="U19" s="119"/>
      <c r="V19" s="119"/>
      <c r="W19" s="119"/>
      <c r="X19" s="119"/>
      <c r="Y19" s="119"/>
      <c r="Z19" s="119"/>
      <c r="AA19" s="294"/>
      <c r="AB19" s="294"/>
    </row>
    <row r="20" spans="2:28">
      <c r="B20" s="122"/>
      <c r="C20" s="613" t="s">
        <v>88</v>
      </c>
      <c r="D20" s="613"/>
      <c r="E20" s="613"/>
      <c r="F20" s="613"/>
      <c r="G20" s="613"/>
      <c r="H20" s="613"/>
      <c r="I20" s="613"/>
      <c r="J20" s="613"/>
      <c r="K20" s="613"/>
      <c r="L20" s="613"/>
      <c r="M20" s="613"/>
      <c r="N20" s="613"/>
      <c r="O20" s="613"/>
      <c r="P20" s="613"/>
      <c r="Q20" s="613"/>
      <c r="R20" s="613"/>
      <c r="S20" s="613"/>
      <c r="T20" s="120"/>
      <c r="U20" s="83">
        <v>5456751386</v>
      </c>
      <c r="V20" s="83">
        <v>5898302261</v>
      </c>
      <c r="W20" s="83">
        <v>5335808215</v>
      </c>
      <c r="X20" s="82">
        <v>94.067342632513501</v>
      </c>
      <c r="Y20" s="83">
        <v>0</v>
      </c>
      <c r="Z20" s="83">
        <v>0</v>
      </c>
      <c r="AA20" s="128">
        <v>0</v>
      </c>
      <c r="AB20" s="128">
        <v>0</v>
      </c>
    </row>
    <row r="21" spans="2:28" ht="7.5" customHeight="1">
      <c r="B21" s="122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20"/>
      <c r="U21" s="119"/>
      <c r="V21" s="119"/>
      <c r="W21" s="119"/>
      <c r="X21" s="119"/>
      <c r="Y21" s="119"/>
      <c r="Z21" s="119"/>
      <c r="AA21" s="294"/>
      <c r="AB21" s="294"/>
    </row>
    <row r="22" spans="2:28">
      <c r="B22" s="122"/>
      <c r="C22" s="560" t="s">
        <v>89</v>
      </c>
      <c r="D22" s="560"/>
      <c r="E22" s="560"/>
      <c r="F22" s="560"/>
      <c r="G22" s="560"/>
      <c r="H22" s="560"/>
      <c r="I22" s="560"/>
      <c r="J22" s="560"/>
      <c r="K22" s="560"/>
      <c r="L22" s="560"/>
      <c r="M22" s="560"/>
      <c r="N22" s="560"/>
      <c r="O22" s="560"/>
      <c r="P22" s="560"/>
      <c r="Q22" s="560"/>
      <c r="R22" s="560"/>
      <c r="S22" s="560"/>
      <c r="T22" s="84"/>
      <c r="U22" s="83">
        <v>0</v>
      </c>
      <c r="V22" s="83">
        <v>0</v>
      </c>
      <c r="W22" s="83">
        <v>0</v>
      </c>
      <c r="X22" s="83">
        <v>0</v>
      </c>
      <c r="Y22" s="83">
        <v>2727450712</v>
      </c>
      <c r="Z22" s="82">
        <v>92.667174672032118</v>
      </c>
      <c r="AA22" s="128">
        <v>3505908957</v>
      </c>
      <c r="AB22" s="129">
        <v>96.1</v>
      </c>
    </row>
    <row r="23" spans="2:28" ht="7.5" customHeight="1">
      <c r="B23" s="122"/>
      <c r="C23" s="119"/>
      <c r="D23" s="316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120"/>
      <c r="U23" s="83"/>
      <c r="V23" s="83"/>
      <c r="W23" s="83"/>
      <c r="X23" s="82"/>
      <c r="Y23" s="83"/>
      <c r="Z23" s="82"/>
      <c r="AA23" s="128"/>
      <c r="AB23" s="129"/>
    </row>
    <row r="24" spans="2:28" ht="13.5" customHeight="1">
      <c r="B24" s="122"/>
      <c r="C24" s="560" t="s">
        <v>90</v>
      </c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120"/>
      <c r="U24" s="83">
        <v>0</v>
      </c>
      <c r="V24" s="83">
        <v>0</v>
      </c>
      <c r="W24" s="83">
        <v>0</v>
      </c>
      <c r="X24" s="83">
        <v>0</v>
      </c>
      <c r="Y24" s="83">
        <v>5430126966</v>
      </c>
      <c r="Z24" s="82">
        <v>85.674500772314687</v>
      </c>
      <c r="AA24" s="128">
        <v>5699639941</v>
      </c>
      <c r="AB24" s="129">
        <v>95.8</v>
      </c>
    </row>
    <row r="25" spans="2:28" ht="7.5" customHeight="1">
      <c r="B25" s="122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20"/>
      <c r="U25" s="119"/>
      <c r="V25" s="119"/>
      <c r="W25" s="119"/>
      <c r="X25" s="119"/>
      <c r="Y25" s="119"/>
      <c r="Z25" s="119"/>
      <c r="AA25" s="294"/>
      <c r="AB25" s="294"/>
    </row>
    <row r="26" spans="2:28">
      <c r="B26" s="122"/>
      <c r="C26" s="560" t="s">
        <v>91</v>
      </c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0"/>
      <c r="P26" s="560"/>
      <c r="Q26" s="560"/>
      <c r="R26" s="560"/>
      <c r="S26" s="560"/>
      <c r="T26" s="84"/>
      <c r="U26" s="83">
        <v>60652711815</v>
      </c>
      <c r="V26" s="83">
        <v>60173995489</v>
      </c>
      <c r="W26" s="83">
        <v>62158796269</v>
      </c>
      <c r="X26" s="82">
        <v>97.850754196616919</v>
      </c>
      <c r="Y26" s="83">
        <v>68112151943</v>
      </c>
      <c r="Z26" s="82">
        <v>97.690970157147547</v>
      </c>
      <c r="AA26" s="128">
        <v>68659128636</v>
      </c>
      <c r="AB26" s="129">
        <v>94.7</v>
      </c>
    </row>
    <row r="27" spans="2:28" ht="7.5" customHeight="1">
      <c r="B27" s="122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20"/>
      <c r="U27" s="119"/>
      <c r="V27" s="119"/>
      <c r="W27" s="119"/>
      <c r="X27" s="119"/>
      <c r="Y27" s="119"/>
      <c r="Z27" s="119"/>
      <c r="AA27" s="294"/>
      <c r="AB27" s="294"/>
    </row>
    <row r="28" spans="2:28">
      <c r="B28" s="122"/>
      <c r="C28" s="560" t="s">
        <v>92</v>
      </c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84"/>
      <c r="U28" s="83">
        <v>35160507968</v>
      </c>
      <c r="V28" s="83">
        <v>42717167938</v>
      </c>
      <c r="W28" s="83">
        <v>45327407760</v>
      </c>
      <c r="X28" s="82">
        <v>98.16104963356743</v>
      </c>
      <c r="Y28" s="83">
        <v>7245000</v>
      </c>
      <c r="Z28" s="359">
        <v>100</v>
      </c>
      <c r="AA28" s="128">
        <v>0</v>
      </c>
      <c r="AB28" s="128">
        <v>0</v>
      </c>
    </row>
    <row r="29" spans="2:28" ht="7.5" customHeight="1">
      <c r="B29" s="122"/>
      <c r="C29" s="119"/>
      <c r="D29" s="316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120"/>
      <c r="U29" s="83"/>
      <c r="V29" s="83"/>
      <c r="W29" s="83"/>
      <c r="X29" s="82"/>
      <c r="Y29" s="83"/>
      <c r="Z29" s="82"/>
      <c r="AA29" s="128"/>
      <c r="AB29" s="129"/>
    </row>
    <row r="30" spans="2:28">
      <c r="B30" s="122"/>
      <c r="C30" s="560" t="s">
        <v>93</v>
      </c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84"/>
      <c r="U30" s="83">
        <v>11441437093</v>
      </c>
      <c r="V30" s="83">
        <v>11993332582</v>
      </c>
      <c r="W30" s="83">
        <v>11819834014</v>
      </c>
      <c r="X30" s="82">
        <v>97.189074988755678</v>
      </c>
      <c r="Y30" s="83">
        <v>11466157778</v>
      </c>
      <c r="Z30" s="82">
        <v>97.478389467650004</v>
      </c>
      <c r="AA30" s="128">
        <v>11270729148</v>
      </c>
      <c r="AB30" s="129">
        <v>97.8</v>
      </c>
    </row>
    <row r="31" spans="2:28" ht="7.5" customHeight="1">
      <c r="B31" s="122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20"/>
      <c r="U31" s="119"/>
      <c r="V31" s="119"/>
      <c r="W31" s="119"/>
      <c r="X31" s="119"/>
      <c r="Y31" s="119"/>
      <c r="Z31" s="119"/>
      <c r="AA31" s="294"/>
      <c r="AB31" s="294"/>
    </row>
    <row r="32" spans="2:28">
      <c r="B32" s="122"/>
      <c r="C32" s="560" t="s">
        <v>94</v>
      </c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84"/>
      <c r="U32" s="83">
        <v>6402001022</v>
      </c>
      <c r="V32" s="83">
        <v>6884998410</v>
      </c>
      <c r="W32" s="83">
        <v>6917251429</v>
      </c>
      <c r="X32" s="82">
        <v>97.309538013840609</v>
      </c>
      <c r="Y32" s="83">
        <v>8437604681</v>
      </c>
      <c r="Z32" s="82">
        <v>95.743369886516433</v>
      </c>
      <c r="AA32" s="128">
        <v>5422306581</v>
      </c>
      <c r="AB32" s="129">
        <v>90.2</v>
      </c>
    </row>
    <row r="33" spans="1:28" ht="7.5" customHeight="1">
      <c r="B33" s="122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20"/>
      <c r="U33" s="119"/>
      <c r="V33" s="119"/>
      <c r="W33" s="119"/>
      <c r="X33" s="119"/>
      <c r="Y33" s="119"/>
      <c r="Z33" s="119"/>
      <c r="AA33" s="294"/>
      <c r="AB33" s="294"/>
    </row>
    <row r="34" spans="1:28">
      <c r="B34" s="122"/>
      <c r="C34" s="560" t="s">
        <v>95</v>
      </c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560"/>
      <c r="O34" s="560"/>
      <c r="P34" s="560"/>
      <c r="Q34" s="560"/>
      <c r="R34" s="560"/>
      <c r="S34" s="560"/>
      <c r="T34" s="84"/>
      <c r="U34" s="83">
        <v>28863568455</v>
      </c>
      <c r="V34" s="83">
        <v>17703506139</v>
      </c>
      <c r="W34" s="83">
        <v>16009122712</v>
      </c>
      <c r="X34" s="82">
        <v>97.57945031172278</v>
      </c>
      <c r="Y34" s="83">
        <v>12324286915</v>
      </c>
      <c r="Z34" s="82">
        <v>90.608763752927032</v>
      </c>
      <c r="AA34" s="128">
        <v>12807286746</v>
      </c>
      <c r="AB34" s="129">
        <v>97.5</v>
      </c>
    </row>
    <row r="35" spans="1:28" ht="7.5" customHeight="1">
      <c r="B35" s="122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20"/>
      <c r="U35" s="119"/>
      <c r="V35" s="119"/>
      <c r="W35" s="119"/>
      <c r="X35" s="119"/>
      <c r="Y35" s="119"/>
      <c r="Z35" s="119"/>
      <c r="AA35" s="294"/>
      <c r="AB35" s="294"/>
    </row>
    <row r="36" spans="1:28">
      <c r="B36" s="122"/>
      <c r="C36" s="560" t="s">
        <v>96</v>
      </c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84"/>
      <c r="U36" s="83">
        <v>30260687263</v>
      </c>
      <c r="V36" s="83">
        <v>27721708685</v>
      </c>
      <c r="W36" s="83">
        <v>25279550055</v>
      </c>
      <c r="X36" s="82">
        <v>96.8445249363958</v>
      </c>
      <c r="Y36" s="83">
        <v>22377576669</v>
      </c>
      <c r="Z36" s="82">
        <v>97.080827875479315</v>
      </c>
      <c r="AA36" s="128">
        <v>23967483487</v>
      </c>
      <c r="AB36" s="129">
        <v>97.3</v>
      </c>
    </row>
    <row r="37" spans="1:28" ht="7.5" customHeight="1">
      <c r="A37" s="6"/>
      <c r="B37" s="123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69"/>
      <c r="X37" s="352"/>
      <c r="Y37" s="352"/>
      <c r="Z37" s="352"/>
      <c r="AA37" s="295"/>
      <c r="AB37" s="295"/>
    </row>
    <row r="38" spans="1:28">
      <c r="B38" s="122"/>
      <c r="C38" s="560" t="s">
        <v>97</v>
      </c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120"/>
      <c r="U38" s="83">
        <v>0</v>
      </c>
      <c r="V38" s="83">
        <v>0</v>
      </c>
      <c r="W38" s="83">
        <v>0</v>
      </c>
      <c r="X38" s="83">
        <v>0</v>
      </c>
      <c r="Y38" s="83">
        <v>46589915530</v>
      </c>
      <c r="Z38" s="82">
        <v>96.782208082498556</v>
      </c>
      <c r="AA38" s="128">
        <v>47848651217</v>
      </c>
      <c r="AB38" s="129">
        <v>97.6</v>
      </c>
    </row>
    <row r="39" spans="1:28" ht="7.5" customHeight="1">
      <c r="B39" s="122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20"/>
      <c r="U39" s="119"/>
      <c r="V39" s="119"/>
      <c r="W39" s="119"/>
      <c r="X39" s="119"/>
      <c r="Y39" s="119"/>
      <c r="Z39" s="119"/>
      <c r="AA39" s="294"/>
      <c r="AB39" s="294"/>
    </row>
    <row r="40" spans="1:28">
      <c r="B40" s="122"/>
      <c r="C40" s="560" t="s">
        <v>98</v>
      </c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84"/>
      <c r="U40" s="83">
        <v>11513580941</v>
      </c>
      <c r="V40" s="83">
        <v>9559265117</v>
      </c>
      <c r="W40" s="83">
        <v>9979200138</v>
      </c>
      <c r="X40" s="82">
        <v>99.413652899793973</v>
      </c>
      <c r="Y40" s="83">
        <v>8613191046</v>
      </c>
      <c r="Z40" s="367">
        <v>99.994927178187865</v>
      </c>
      <c r="AA40" s="128">
        <v>10117772761</v>
      </c>
      <c r="AB40" s="368">
        <v>100</v>
      </c>
    </row>
    <row r="41" spans="1:28" ht="7.5" customHeight="1">
      <c r="B41" s="122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20"/>
      <c r="U41" s="119"/>
      <c r="V41" s="119"/>
      <c r="W41" s="119"/>
      <c r="X41" s="119"/>
      <c r="Y41" s="119"/>
      <c r="Z41" s="119"/>
      <c r="AA41" s="294"/>
      <c r="AB41" s="294"/>
    </row>
    <row r="42" spans="1:28">
      <c r="B42" s="122"/>
      <c r="C42" s="560" t="s">
        <v>150</v>
      </c>
      <c r="D42" s="560"/>
      <c r="E42" s="560"/>
      <c r="F42" s="560"/>
      <c r="G42" s="560"/>
      <c r="H42" s="560"/>
      <c r="I42" s="560"/>
      <c r="J42" s="560"/>
      <c r="K42" s="560"/>
      <c r="L42" s="560"/>
      <c r="M42" s="560"/>
      <c r="N42" s="560"/>
      <c r="O42" s="560"/>
      <c r="P42" s="560"/>
      <c r="Q42" s="560"/>
      <c r="R42" s="560"/>
      <c r="S42" s="560"/>
      <c r="T42" s="84"/>
      <c r="U42" s="83">
        <v>1538590438</v>
      </c>
      <c r="V42" s="83">
        <v>1625196479</v>
      </c>
      <c r="W42" s="83">
        <v>3284327910</v>
      </c>
      <c r="X42" s="367">
        <v>99.994927178187865</v>
      </c>
      <c r="Y42" s="83">
        <v>3295112251</v>
      </c>
      <c r="Z42" s="82">
        <v>99.930043800924295</v>
      </c>
      <c r="AA42" s="128">
        <v>1613354110</v>
      </c>
      <c r="AB42" s="129">
        <v>97.7</v>
      </c>
    </row>
    <row r="43" spans="1:28" ht="7.5" customHeight="1">
      <c r="B43" s="122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20"/>
      <c r="U43" s="119"/>
      <c r="V43" s="119"/>
      <c r="W43" s="119"/>
      <c r="X43" s="119"/>
      <c r="Y43" s="119"/>
      <c r="Z43" s="119"/>
      <c r="AA43" s="294"/>
      <c r="AB43" s="294"/>
    </row>
    <row r="44" spans="1:28">
      <c r="B44" s="122"/>
      <c r="C44" s="560" t="s">
        <v>100</v>
      </c>
      <c r="D44" s="560"/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560"/>
      <c r="Q44" s="560"/>
      <c r="R44" s="560"/>
      <c r="S44" s="560"/>
      <c r="T44" s="84"/>
      <c r="U44" s="83">
        <v>0</v>
      </c>
      <c r="V44" s="83">
        <v>0</v>
      </c>
      <c r="W44" s="365">
        <v>0</v>
      </c>
      <c r="X44" s="365">
        <v>0</v>
      </c>
      <c r="Y44" s="365">
        <v>0</v>
      </c>
      <c r="Z44" s="365">
        <v>0</v>
      </c>
      <c r="AA44" s="366">
        <v>0</v>
      </c>
      <c r="AB44" s="366">
        <v>0</v>
      </c>
    </row>
    <row r="45" spans="1:28" ht="6.7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9"/>
      <c r="U45" s="2"/>
      <c r="V45" s="2"/>
      <c r="W45" s="2"/>
      <c r="X45" s="2"/>
      <c r="Y45" s="2"/>
      <c r="Z45" s="2"/>
      <c r="AA45" s="351"/>
      <c r="AB45" s="351"/>
    </row>
    <row r="46" spans="1:28" s="185" customFormat="1" ht="12" customHeight="1">
      <c r="C46" s="561" t="s">
        <v>19</v>
      </c>
      <c r="D46" s="561"/>
      <c r="E46" s="392" t="s">
        <v>2</v>
      </c>
      <c r="F46" s="614" t="s">
        <v>167</v>
      </c>
      <c r="G46" s="614"/>
      <c r="H46" s="202" t="s">
        <v>690</v>
      </c>
      <c r="J46" s="202"/>
    </row>
    <row r="47" spans="1:28" s="185" customFormat="1" ht="12" customHeight="1">
      <c r="C47" s="391"/>
      <c r="D47" s="391"/>
      <c r="E47" s="392"/>
      <c r="F47" s="577" t="s">
        <v>43</v>
      </c>
      <c r="G47" s="577"/>
      <c r="H47" s="202" t="s">
        <v>691</v>
      </c>
      <c r="J47" s="202"/>
    </row>
    <row r="48" spans="1:28" ht="12" customHeight="1">
      <c r="B48" s="551" t="s">
        <v>1</v>
      </c>
      <c r="C48" s="551"/>
      <c r="D48" s="551"/>
      <c r="E48" s="373" t="s">
        <v>2</v>
      </c>
      <c r="F48" s="4" t="s">
        <v>35</v>
      </c>
    </row>
    <row r="49" spans="2:28" ht="12" customHeight="1">
      <c r="B49" s="372"/>
      <c r="C49" s="372"/>
      <c r="D49" s="372"/>
      <c r="E49" s="373"/>
      <c r="F49" s="4"/>
    </row>
    <row r="50" spans="2:28" ht="15" customHeight="1">
      <c r="B50" s="526" t="s">
        <v>672</v>
      </c>
      <c r="C50" s="526"/>
      <c r="D50" s="526"/>
      <c r="E50" s="526"/>
      <c r="F50" s="526"/>
      <c r="G50" s="526"/>
      <c r="H50" s="526"/>
      <c r="I50" s="526"/>
      <c r="J50" s="526"/>
      <c r="K50" s="526"/>
      <c r="L50" s="526"/>
      <c r="M50" s="526"/>
      <c r="N50" s="526"/>
      <c r="O50" s="526"/>
      <c r="P50" s="526"/>
      <c r="Q50" s="526"/>
      <c r="R50" s="526"/>
      <c r="S50" s="526"/>
      <c r="T50" s="526"/>
      <c r="U50" s="526"/>
      <c r="V50" s="526"/>
      <c r="W50" s="526"/>
      <c r="X50" s="526"/>
      <c r="Y50" s="526"/>
      <c r="Z50" s="526"/>
      <c r="AA50" s="526"/>
      <c r="AB50" s="526"/>
    </row>
    <row r="51" spans="2:28">
      <c r="B51" s="151"/>
      <c r="C51" s="151"/>
      <c r="D51" s="151"/>
      <c r="E51" s="149"/>
      <c r="F51" s="4"/>
    </row>
  </sheetData>
  <mergeCells count="29">
    <mergeCell ref="B50:AB50"/>
    <mergeCell ref="C44:S44"/>
    <mergeCell ref="C28:S28"/>
    <mergeCell ref="C38:S38"/>
    <mergeCell ref="C40:S40"/>
    <mergeCell ref="C42:S42"/>
    <mergeCell ref="C36:S36"/>
    <mergeCell ref="C32:S32"/>
    <mergeCell ref="C34:S34"/>
    <mergeCell ref="C30:S30"/>
    <mergeCell ref="B48:D48"/>
    <mergeCell ref="C46:D46"/>
    <mergeCell ref="F46:G46"/>
    <mergeCell ref="F47:G47"/>
    <mergeCell ref="AA1:AC2"/>
    <mergeCell ref="C24:S24"/>
    <mergeCell ref="C26:S26"/>
    <mergeCell ref="AA8:AB8"/>
    <mergeCell ref="B5:AB5"/>
    <mergeCell ref="C18:S18"/>
    <mergeCell ref="C22:S22"/>
    <mergeCell ref="C20:S20"/>
    <mergeCell ref="B6:AB6"/>
    <mergeCell ref="C16:S16"/>
    <mergeCell ref="B8:T9"/>
    <mergeCell ref="Y8:Z8"/>
    <mergeCell ref="C12:S12"/>
    <mergeCell ref="C14:S14"/>
    <mergeCell ref="W8:X8"/>
  </mergeCells>
  <phoneticPr fontId="24"/>
  <printOptions horizontalCentered="1"/>
  <pageMargins left="0.39370078740157483" right="0.47244094488188981" top="0.31496062992125984" bottom="0.39370078740157483" header="0" footer="0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28</vt:i4>
      </vt:variant>
    </vt:vector>
  </HeadingPairs>
  <TitlesOfParts>
    <vt:vector size="57" baseType="lpstr">
      <vt:lpstr>137</vt:lpstr>
      <vt:lpstr>138</vt:lpstr>
      <vt:lpstr>139</vt:lpstr>
      <vt:lpstr>140</vt:lpstr>
      <vt:lpstr>141</vt:lpstr>
      <vt:lpstr>142</vt:lpstr>
      <vt:lpstr>143</vt:lpstr>
      <vt:lpstr>144</vt:lpstr>
      <vt:lpstr>145</vt:lpstr>
      <vt:lpstr>146</vt:lpstr>
      <vt:lpstr>147</vt:lpstr>
      <vt:lpstr>148</vt:lpstr>
      <vt:lpstr>149</vt:lpstr>
      <vt:lpstr>150</vt:lpstr>
      <vt:lpstr>151</vt:lpstr>
      <vt:lpstr>152</vt:lpstr>
      <vt:lpstr>153</vt:lpstr>
      <vt:lpstr>154</vt:lpstr>
      <vt:lpstr>155</vt:lpstr>
      <vt:lpstr>156</vt:lpstr>
      <vt:lpstr>157</vt:lpstr>
      <vt:lpstr>158</vt:lpstr>
      <vt:lpstr>159</vt:lpstr>
      <vt:lpstr>160</vt:lpstr>
      <vt:lpstr>161</vt:lpstr>
      <vt:lpstr>162</vt:lpstr>
      <vt:lpstr>163</vt:lpstr>
      <vt:lpstr>164</vt:lpstr>
      <vt:lpstr>Sheet1</vt:lpstr>
      <vt:lpstr>'137'!Print_Area</vt:lpstr>
      <vt:lpstr>'138'!Print_Area</vt:lpstr>
      <vt:lpstr>'139'!Print_Area</vt:lpstr>
      <vt:lpstr>'140'!Print_Area</vt:lpstr>
      <vt:lpstr>'141'!Print_Area</vt:lpstr>
      <vt:lpstr>'142'!Print_Area</vt:lpstr>
      <vt:lpstr>'143'!Print_Area</vt:lpstr>
      <vt:lpstr>'144'!Print_Area</vt:lpstr>
      <vt:lpstr>'145'!Print_Area</vt:lpstr>
      <vt:lpstr>'146'!Print_Area</vt:lpstr>
      <vt:lpstr>'147'!Print_Area</vt:lpstr>
      <vt:lpstr>'148'!Print_Area</vt:lpstr>
      <vt:lpstr>'149'!Print_Area</vt:lpstr>
      <vt:lpstr>'150'!Print_Area</vt:lpstr>
      <vt:lpstr>'151'!Print_Area</vt:lpstr>
      <vt:lpstr>'152'!Print_Area</vt:lpstr>
      <vt:lpstr>'153'!Print_Area</vt:lpstr>
      <vt:lpstr>'154'!Print_Area</vt:lpstr>
      <vt:lpstr>'155'!Print_Area</vt:lpstr>
      <vt:lpstr>'156'!Print_Area</vt:lpstr>
      <vt:lpstr>'157'!Print_Area</vt:lpstr>
      <vt:lpstr>'158'!Print_Area</vt:lpstr>
      <vt:lpstr>'159'!Print_Area</vt:lpstr>
      <vt:lpstr>'160'!Print_Area</vt:lpstr>
      <vt:lpstr>'161'!Print_Area</vt:lpstr>
      <vt:lpstr>'162'!Print_Area</vt:lpstr>
      <vt:lpstr>'163'!Print_Area</vt:lpstr>
      <vt:lpstr>'164'!Print_Area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2016-12-14T04:26:26Z</dcterms:modified>
</cp:coreProperties>
</file>