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0520" windowHeight="4125"/>
  </bookViews>
  <sheets>
    <sheet name="165" sheetId="34" r:id="rId1"/>
    <sheet name="166" sheetId="25" r:id="rId2"/>
    <sheet name="167" sheetId="4" r:id="rId3"/>
    <sheet name="168" sheetId="5" r:id="rId4"/>
    <sheet name="169" sheetId="27" r:id="rId5"/>
    <sheet name="170" sheetId="11" r:id="rId6"/>
    <sheet name="171" sheetId="39" r:id="rId7"/>
    <sheet name="172" sheetId="40" r:id="rId8"/>
    <sheet name="173" sheetId="12" r:id="rId9"/>
    <sheet name="174" sheetId="6" r:id="rId10"/>
    <sheet name="175" sheetId="21" r:id="rId11"/>
    <sheet name="176" sheetId="29" r:id="rId12"/>
    <sheet name="177" sheetId="23" r:id="rId13"/>
    <sheet name="178" sheetId="13" r:id="rId14"/>
    <sheet name="179" sheetId="14" r:id="rId15"/>
    <sheet name="180" sheetId="15" r:id="rId16"/>
    <sheet name="181" sheetId="26" r:id="rId17"/>
    <sheet name="182" sheetId="9" r:id="rId18"/>
    <sheet name="183" sheetId="8" r:id="rId19"/>
    <sheet name="184" sheetId="31" r:id="rId20"/>
    <sheet name="185" sheetId="32" r:id="rId21"/>
    <sheet name="186" sheetId="38" r:id="rId22"/>
  </sheets>
  <definedNames>
    <definedName name="_xlnm.Print_Area" localSheetId="0">'165'!$A$1:$BJ$69</definedName>
    <definedName name="_xlnm.Print_Area" localSheetId="1">'166'!$A$1:$BK$50</definedName>
    <definedName name="_xlnm.Print_Area" localSheetId="2">'167'!$A$1:$BK$65</definedName>
    <definedName name="_xlnm.Print_Area" localSheetId="3">'168'!$A$1:$BK$68</definedName>
    <definedName name="_xlnm.Print_Area" localSheetId="4">'169'!$A$1:$BK$78</definedName>
    <definedName name="_xlnm.Print_Area" localSheetId="5">'170'!$A$1:$BK$66</definedName>
    <definedName name="_xlnm.Print_Area" localSheetId="6">'171'!$A$1:$BK$59</definedName>
    <definedName name="_xlnm.Print_Area" localSheetId="7">'172'!$A$1:$BK$71</definedName>
    <definedName name="_xlnm.Print_Area" localSheetId="8">'173'!$A$1:$BK$68</definedName>
    <definedName name="_xlnm.Print_Area" localSheetId="9">'174'!$A$1:$BK$79</definedName>
    <definedName name="_xlnm.Print_Area" localSheetId="10">'175'!$A$1:$BK$77</definedName>
    <definedName name="_xlnm.Print_Area" localSheetId="11">'176'!$A$1:$BK$76</definedName>
    <definedName name="_xlnm.Print_Area" localSheetId="12">'177'!$A$1:$BK$76</definedName>
    <definedName name="_xlnm.Print_Area" localSheetId="13">'178'!$A$1:$BK$85</definedName>
    <definedName name="_xlnm.Print_Area" localSheetId="14">'179'!$A$1:$BK$82</definedName>
    <definedName name="_xlnm.Print_Area" localSheetId="15">'180'!$A$1:$BK$90</definedName>
    <definedName name="_xlnm.Print_Area" localSheetId="16">'181'!$A$1:$BK$82</definedName>
    <definedName name="_xlnm.Print_Area" localSheetId="17">'182'!$A$1:$BK$80</definedName>
    <definedName name="_xlnm.Print_Area" localSheetId="18">'183'!$A$1:$BK$72</definedName>
    <definedName name="_xlnm.Print_Area" localSheetId="19">'184'!$A$1:$BL$81</definedName>
    <definedName name="_xlnm.Print_Area" localSheetId="20">'185'!$A$1:$BK$62</definedName>
    <definedName name="_xlnm.Print_Area" localSheetId="21">'186'!$A$1:$BK$66</definedName>
  </definedNames>
  <calcPr calcId="145621"/>
</workbook>
</file>

<file path=xl/calcChain.xml><?xml version="1.0" encoding="utf-8"?>
<calcChain xmlns="http://schemas.openxmlformats.org/spreadsheetml/2006/main">
  <c r="R34" i="32" l="1"/>
  <c r="W34" i="32"/>
  <c r="AB34" i="32"/>
  <c r="AG34" i="32"/>
  <c r="AL34" i="32"/>
  <c r="AQ34" i="32"/>
  <c r="AV34" i="32"/>
  <c r="BA34" i="32"/>
  <c r="BF34" i="32"/>
  <c r="O41" i="31"/>
  <c r="R62" i="8"/>
  <c r="R61" i="8"/>
  <c r="R60" i="8"/>
  <c r="R59" i="8"/>
  <c r="R58" i="8"/>
  <c r="R57" i="8"/>
  <c r="R56" i="8"/>
  <c r="R55" i="8"/>
  <c r="R54" i="8"/>
  <c r="R53" i="8"/>
  <c r="R52" i="8"/>
  <c r="R51" i="8"/>
  <c r="AV48" i="8"/>
  <c r="AG48" i="8"/>
  <c r="M14" i="9"/>
  <c r="R36" i="9"/>
  <c r="R37" i="9"/>
  <c r="R38" i="9"/>
  <c r="R39" i="9"/>
  <c r="M39" i="9" s="1"/>
  <c r="R40" i="9"/>
  <c r="AP46" i="9"/>
  <c r="AP47" i="9"/>
  <c r="AP48" i="9"/>
  <c r="AP49" i="9"/>
  <c r="AP50" i="9"/>
  <c r="W14" i="15"/>
  <c r="AE14" i="15"/>
  <c r="AM14" i="15"/>
  <c r="AU14" i="15"/>
  <c r="O23" i="15"/>
  <c r="AA23" i="15"/>
  <c r="AM23" i="15"/>
  <c r="AY23" i="15"/>
  <c r="O36" i="15"/>
  <c r="O58" i="15"/>
  <c r="W80" i="15"/>
  <c r="AE80" i="15"/>
  <c r="AM80" i="15"/>
  <c r="AU80" i="15"/>
  <c r="BC80" i="15"/>
  <c r="O52" i="14"/>
  <c r="N38" i="14"/>
  <c r="O15" i="14"/>
  <c r="O10" i="23"/>
  <c r="U27" i="23"/>
  <c r="U28" i="23"/>
  <c r="U29" i="23"/>
  <c r="U30" i="23"/>
  <c r="U3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O14" i="29"/>
  <c r="O48" i="29"/>
  <c r="U28" i="21"/>
  <c r="O28" i="21"/>
  <c r="AV55" i="12"/>
  <c r="AQ55" i="12"/>
  <c r="O55" i="12"/>
  <c r="AV54" i="12"/>
  <c r="AQ54" i="12"/>
  <c r="O54" i="12"/>
  <c r="AV53" i="12"/>
  <c r="AQ53" i="12"/>
  <c r="O53" i="12"/>
  <c r="AV52" i="12"/>
  <c r="AQ52" i="12"/>
  <c r="O52" i="12"/>
  <c r="AV51" i="12"/>
  <c r="AQ51" i="12"/>
  <c r="O51" i="12"/>
  <c r="P37" i="12"/>
  <c r="P36" i="12"/>
  <c r="P34" i="12"/>
  <c r="P33" i="12"/>
  <c r="P32" i="12"/>
  <c r="P31" i="12"/>
  <c r="P30" i="12"/>
  <c r="P28" i="12"/>
  <c r="P27" i="12"/>
  <c r="P26" i="12"/>
  <c r="P25" i="12"/>
  <c r="P24" i="12"/>
  <c r="P22" i="12"/>
  <c r="P21" i="12"/>
  <c r="P20" i="12"/>
  <c r="P19" i="12"/>
  <c r="P18" i="12"/>
  <c r="P16" i="12"/>
  <c r="P15" i="12"/>
  <c r="P14" i="12"/>
  <c r="P13" i="12"/>
  <c r="P12" i="12"/>
  <c r="BF10" i="12"/>
  <c r="AY10" i="12"/>
  <c r="AR10" i="12"/>
  <c r="AK10" i="12"/>
  <c r="AD10" i="12"/>
  <c r="W10" i="12"/>
  <c r="O62" i="40"/>
  <c r="O48" i="40"/>
  <c r="S48" i="40"/>
  <c r="R48" i="8" l="1"/>
  <c r="M37" i="9"/>
  <c r="M40" i="9"/>
  <c r="M38" i="9"/>
  <c r="M36" i="9"/>
  <c r="P10" i="12"/>
  <c r="O14" i="15"/>
  <c r="O80" i="15"/>
  <c r="O30" i="40" l="1"/>
  <c r="S16" i="40"/>
  <c r="O16" i="40"/>
  <c r="O44" i="27" l="1"/>
  <c r="Q64" i="5" l="1"/>
  <c r="M64" i="5"/>
  <c r="AG54" i="5"/>
  <c r="AA54" i="5"/>
  <c r="T54" i="5"/>
  <c r="M54" i="5"/>
  <c r="T15" i="5"/>
  <c r="M15" i="5"/>
  <c r="A1" i="25" l="1"/>
  <c r="AS1" i="4" l="1"/>
  <c r="A1" i="5" s="1"/>
  <c r="AS1" i="27" s="1"/>
  <c r="A1" i="11" l="1"/>
  <c r="AS1" i="39" l="1"/>
  <c r="A1" i="40" s="1"/>
  <c r="AS1" i="12" l="1"/>
  <c r="A1" i="6" s="1"/>
  <c r="AS1" i="21" s="1"/>
  <c r="A1" i="29" s="1"/>
  <c r="AS1" i="23" s="1"/>
  <c r="AS1" i="14" s="1"/>
  <c r="A1" i="15" s="1"/>
  <c r="AS1" i="26" s="1"/>
  <c r="A1" i="9" s="1"/>
</calcChain>
</file>

<file path=xl/sharedStrings.xml><?xml version="1.0" encoding="utf-8"?>
<sst xmlns="http://schemas.openxmlformats.org/spreadsheetml/2006/main" count="1799" uniqueCount="823">
  <si>
    <t>(1)　部　屋　別　利　用　状　況</t>
    <rPh sb="4" eb="5">
      <t>ブ</t>
    </rPh>
    <rPh sb="6" eb="7">
      <t>ヤ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4"/>
  </si>
  <si>
    <t>年度</t>
    <rPh sb="0" eb="2">
      <t>ネンド</t>
    </rPh>
    <phoneticPr fontId="4"/>
  </si>
  <si>
    <t>会議室</t>
    <rPh sb="0" eb="3">
      <t>カイギシツ</t>
    </rPh>
    <phoneticPr fontId="4"/>
  </si>
  <si>
    <t>団体数</t>
    <rPh sb="0" eb="2">
      <t>ダンタイ</t>
    </rPh>
    <rPh sb="2" eb="3">
      <t>スウ</t>
    </rPh>
    <phoneticPr fontId="4"/>
  </si>
  <si>
    <t>人数</t>
    <rPh sb="0" eb="2">
      <t>ニンズウ</t>
    </rPh>
    <phoneticPr fontId="4"/>
  </si>
  <si>
    <t>視聴覚室</t>
    <rPh sb="0" eb="3">
      <t>シチョウカク</t>
    </rPh>
    <rPh sb="3" eb="4">
      <t>シツ</t>
    </rPh>
    <phoneticPr fontId="4"/>
  </si>
  <si>
    <t>録音室</t>
    <rPh sb="0" eb="2">
      <t>ロクオン</t>
    </rPh>
    <rPh sb="2" eb="3">
      <t>シツ</t>
    </rPh>
    <phoneticPr fontId="4"/>
  </si>
  <si>
    <t>和室（大）</t>
    <rPh sb="0" eb="2">
      <t>ワシツ</t>
    </rPh>
    <rPh sb="3" eb="4">
      <t>ダイ</t>
    </rPh>
    <phoneticPr fontId="4"/>
  </si>
  <si>
    <t>和室（小）</t>
    <rPh sb="0" eb="2">
      <t>ワシツ</t>
    </rPh>
    <rPh sb="3" eb="4">
      <t>ショウ</t>
    </rPh>
    <phoneticPr fontId="4"/>
  </si>
  <si>
    <t>平成</t>
    <rPh sb="0" eb="2">
      <t>ヘイセイ</t>
    </rPh>
    <phoneticPr fontId="4"/>
  </si>
  <si>
    <t>第１研修室</t>
    <rPh sb="0" eb="1">
      <t>ダイ</t>
    </rPh>
    <rPh sb="2" eb="5">
      <t>ケンシュウシツ</t>
    </rPh>
    <phoneticPr fontId="4"/>
  </si>
  <si>
    <t>第２研修室</t>
    <rPh sb="0" eb="1">
      <t>ダイ</t>
    </rPh>
    <rPh sb="2" eb="5">
      <t>ケンシュウシツ</t>
    </rPh>
    <phoneticPr fontId="4"/>
  </si>
  <si>
    <t>第３研修室</t>
    <rPh sb="0" eb="1">
      <t>ダイ</t>
    </rPh>
    <rPh sb="2" eb="5">
      <t>ケンシュウシツ</t>
    </rPh>
    <phoneticPr fontId="4"/>
  </si>
  <si>
    <t>保育室</t>
    <rPh sb="0" eb="3">
      <t>ホイクシツ</t>
    </rPh>
    <phoneticPr fontId="4"/>
  </si>
  <si>
    <t>相談室</t>
    <rPh sb="0" eb="3">
      <t>ソウダンシツ</t>
    </rPh>
    <phoneticPr fontId="4"/>
  </si>
  <si>
    <t>人数</t>
    <rPh sb="0" eb="2">
      <t>ニンズ</t>
    </rPh>
    <phoneticPr fontId="4"/>
  </si>
  <si>
    <t>注</t>
    <rPh sb="0" eb="1">
      <t>チュウ</t>
    </rPh>
    <phoneticPr fontId="4"/>
  </si>
  <si>
    <t>：</t>
    <phoneticPr fontId="4"/>
  </si>
  <si>
    <t>資料</t>
    <rPh sb="0" eb="2">
      <t>シリョウ</t>
    </rPh>
    <phoneticPr fontId="4"/>
  </si>
  <si>
    <t>総務部人権・男女共同参画課</t>
    <rPh sb="0" eb="2">
      <t>ソウム</t>
    </rPh>
    <rPh sb="2" eb="3">
      <t>ブ</t>
    </rPh>
    <rPh sb="3" eb="5">
      <t>ジンケン</t>
    </rPh>
    <rPh sb="6" eb="8">
      <t>ダンジョ</t>
    </rPh>
    <rPh sb="8" eb="10">
      <t>キョウドウ</t>
    </rPh>
    <rPh sb="10" eb="12">
      <t>サンカク</t>
    </rPh>
    <rPh sb="12" eb="13">
      <t>カ</t>
    </rPh>
    <phoneticPr fontId="4"/>
  </si>
  <si>
    <t>(2)　図　書　・　資　料　室　利　用　状　況</t>
    <rPh sb="4" eb="5">
      <t>ズ</t>
    </rPh>
    <rPh sb="6" eb="7">
      <t>ショ</t>
    </rPh>
    <rPh sb="10" eb="11">
      <t>シ</t>
    </rPh>
    <rPh sb="12" eb="13">
      <t>リョウ</t>
    </rPh>
    <rPh sb="14" eb="15">
      <t>シツ</t>
    </rPh>
    <rPh sb="16" eb="17">
      <t>リ</t>
    </rPh>
    <rPh sb="18" eb="19">
      <t>ヨウ</t>
    </rPh>
    <rPh sb="20" eb="21">
      <t>ジョウ</t>
    </rPh>
    <rPh sb="22" eb="23">
      <t>キョウ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</si>
  <si>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</si>
  <si>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貸出冊数</t>
    <rPh sb="0" eb="2">
      <t>カシダシ</t>
    </rPh>
    <rPh sb="2" eb="4">
      <t>サツスウ</t>
    </rPh>
    <phoneticPr fontId="4"/>
  </si>
  <si>
    <t>総数</t>
    <rPh sb="0" eb="2">
      <t>ソウスウ</t>
    </rPh>
    <phoneticPr fontId="4"/>
  </si>
  <si>
    <t>展示室兼集会室
(集　会　利　用)</t>
    <rPh sb="0" eb="3">
      <t>テンジシツ</t>
    </rPh>
    <rPh sb="3" eb="4">
      <t>ケン</t>
    </rPh>
    <rPh sb="4" eb="7">
      <t>シュウカイシツ</t>
    </rPh>
    <rPh sb="9" eb="10">
      <t>シュウ</t>
    </rPh>
    <rPh sb="11" eb="12">
      <t>カイ</t>
    </rPh>
    <rPh sb="13" eb="14">
      <t>リ</t>
    </rPh>
    <rPh sb="15" eb="16">
      <t>ヨウ</t>
    </rPh>
    <phoneticPr fontId="4"/>
  </si>
  <si>
    <t>展示室兼集会室
(展　示　利　用)</t>
    <rPh sb="0" eb="3">
      <t>テンジシツ</t>
    </rPh>
    <rPh sb="3" eb="4">
      <t>ケン</t>
    </rPh>
    <rPh sb="4" eb="7">
      <t>シュウカイシツ</t>
    </rPh>
    <rPh sb="9" eb="10">
      <t>テン</t>
    </rPh>
    <rPh sb="11" eb="12">
      <t>シメス</t>
    </rPh>
    <rPh sb="13" eb="14">
      <t>リ</t>
    </rPh>
    <rPh sb="15" eb="16">
      <t>ヨウ</t>
    </rPh>
    <phoneticPr fontId="4"/>
  </si>
  <si>
    <t>大会議室
(全面利用)</t>
    <rPh sb="0" eb="4">
      <t>ダイカイギシツ</t>
    </rPh>
    <rPh sb="6" eb="8">
      <t>ゼンメン</t>
    </rPh>
    <rPh sb="8" eb="10">
      <t>リヨウ</t>
    </rPh>
    <phoneticPr fontId="4"/>
  </si>
  <si>
    <t>消費生活相談件数およびワークサポートねりま相談件数は、総数に含まない。</t>
    <rPh sb="0" eb="2">
      <t>ショウヒ</t>
    </rPh>
    <rPh sb="2" eb="4">
      <t>セイカツ</t>
    </rPh>
    <rPh sb="4" eb="6">
      <t>ソウダン</t>
    </rPh>
    <rPh sb="6" eb="8">
      <t>ケンスウ</t>
    </rPh>
    <rPh sb="21" eb="23">
      <t>ソウダン</t>
    </rPh>
    <rPh sb="23" eb="25">
      <t>ケンスウ</t>
    </rPh>
    <rPh sb="27" eb="29">
      <t>ソウスウ</t>
    </rPh>
    <rPh sb="30" eb="31">
      <t>フク</t>
    </rPh>
    <phoneticPr fontId="4"/>
  </si>
  <si>
    <t>産業経済部経済課</t>
    <rPh sb="0" eb="2">
      <t>サンギョウ</t>
    </rPh>
    <rPh sb="2" eb="4">
      <t>ケイザイ</t>
    </rPh>
    <rPh sb="4" eb="5">
      <t>ブ</t>
    </rPh>
    <rPh sb="5" eb="8">
      <t>ケイザイカ</t>
    </rPh>
    <phoneticPr fontId="4"/>
  </si>
  <si>
    <t>大会議室（１）</t>
    <rPh sb="0" eb="4">
      <t>ダイカイギシツ</t>
    </rPh>
    <phoneticPr fontId="4"/>
  </si>
  <si>
    <t>大会議室（２）</t>
    <rPh sb="0" eb="4">
      <t>ダイカイギシツ</t>
    </rPh>
    <phoneticPr fontId="4"/>
  </si>
  <si>
    <t>会議室（１）</t>
    <rPh sb="0" eb="3">
      <t>カイギシツ</t>
    </rPh>
    <phoneticPr fontId="4"/>
  </si>
  <si>
    <t>会議室（２）</t>
    <rPh sb="0" eb="3">
      <t>カイギシツ</t>
    </rPh>
    <phoneticPr fontId="4"/>
  </si>
  <si>
    <t>会議室（３）</t>
    <rPh sb="0" eb="3">
      <t>カイギシツ</t>
    </rPh>
    <phoneticPr fontId="4"/>
  </si>
  <si>
    <t>和室（１）</t>
    <rPh sb="0" eb="2">
      <t>ワシツ</t>
    </rPh>
    <phoneticPr fontId="4"/>
  </si>
  <si>
    <t>和室（２）</t>
    <rPh sb="0" eb="2">
      <t>ワシツ</t>
    </rPh>
    <phoneticPr fontId="4"/>
  </si>
  <si>
    <t>研修室</t>
    <rPh sb="0" eb="3">
      <t>ケンシュウシツ</t>
    </rPh>
    <phoneticPr fontId="4"/>
  </si>
  <si>
    <t>テスト室</t>
    <rPh sb="3" eb="4">
      <t>シツ</t>
    </rPh>
    <phoneticPr fontId="4"/>
  </si>
  <si>
    <t>料理実習室</t>
    <rPh sb="0" eb="2">
      <t>リョウリ</t>
    </rPh>
    <rPh sb="2" eb="5">
      <t>ジッシュウシツ</t>
    </rPh>
    <phoneticPr fontId="4"/>
  </si>
  <si>
    <t>消費生活
相談件数</t>
    <rPh sb="0" eb="2">
      <t>ショウヒ</t>
    </rPh>
    <rPh sb="2" eb="4">
      <t>セイカツ</t>
    </rPh>
    <rPh sb="5" eb="7">
      <t>ソウダン</t>
    </rPh>
    <rPh sb="7" eb="9">
      <t>ケンスウ</t>
    </rPh>
    <phoneticPr fontId="4"/>
  </si>
  <si>
    <t>ワークサポート
ねりま相談件数</t>
    <rPh sb="11" eb="13">
      <t>ソウダン</t>
    </rPh>
    <rPh sb="13" eb="15">
      <t>ケンスウ</t>
    </rPh>
    <phoneticPr fontId="4"/>
  </si>
  <si>
    <t>利用者総数</t>
    <rPh sb="0" eb="3">
      <t>リヨウシャ</t>
    </rPh>
    <rPh sb="3" eb="5">
      <t>ソウスウ</t>
    </rPh>
    <phoneticPr fontId="4"/>
  </si>
  <si>
    <t>集会室</t>
    <rPh sb="0" eb="3">
      <t>シュウカイシツ</t>
    </rPh>
    <phoneticPr fontId="4"/>
  </si>
  <si>
    <t>会議室（小）</t>
    <rPh sb="0" eb="3">
      <t>カイギシツ</t>
    </rPh>
    <rPh sb="4" eb="5">
      <t>ショウ</t>
    </rPh>
    <phoneticPr fontId="4"/>
  </si>
  <si>
    <t>会議室（中）</t>
    <rPh sb="0" eb="3">
      <t>カイギシツ</t>
    </rPh>
    <rPh sb="4" eb="5">
      <t>チュウ</t>
    </rPh>
    <phoneticPr fontId="4"/>
  </si>
  <si>
    <t>件数</t>
    <rPh sb="0" eb="2">
      <t>ケンスウ</t>
    </rPh>
    <phoneticPr fontId="4"/>
  </si>
  <si>
    <t>職業講習室兼会議室</t>
    <rPh sb="0" eb="2">
      <t>ショクギョウ</t>
    </rPh>
    <rPh sb="2" eb="4">
      <t>コウシュウ</t>
    </rPh>
    <rPh sb="4" eb="5">
      <t>シツ</t>
    </rPh>
    <rPh sb="5" eb="6">
      <t>ケン</t>
    </rPh>
    <rPh sb="6" eb="9">
      <t>カイギシツ</t>
    </rPh>
    <phoneticPr fontId="4"/>
  </si>
  <si>
    <t>音楽室</t>
    <rPh sb="0" eb="3">
      <t>オンガクシツ</t>
    </rPh>
    <phoneticPr fontId="4"/>
  </si>
  <si>
    <t>料理室</t>
    <rPh sb="0" eb="2">
      <t>リョウリ</t>
    </rPh>
    <rPh sb="2" eb="3">
      <t>シツ</t>
    </rPh>
    <phoneticPr fontId="4"/>
  </si>
  <si>
    <t>ト レ ー
ニング室</t>
    <rPh sb="9" eb="10">
      <t>シツ</t>
    </rPh>
    <phoneticPr fontId="4"/>
  </si>
  <si>
    <t>卓球開放</t>
    <rPh sb="0" eb="2">
      <t>タッキュウ</t>
    </rPh>
    <rPh sb="2" eb="4">
      <t>カイホウ</t>
    </rPh>
    <phoneticPr fontId="4"/>
  </si>
  <si>
    <t>会議室（大）</t>
    <rPh sb="0" eb="3">
      <t>カイギシツ</t>
    </rPh>
    <rPh sb="4" eb="5">
      <t>ダイ</t>
    </rPh>
    <phoneticPr fontId="4"/>
  </si>
  <si>
    <t>展　　示
コーナー</t>
    <rPh sb="0" eb="1">
      <t>テン</t>
    </rPh>
    <rPh sb="3" eb="4">
      <t>シメ</t>
    </rPh>
    <phoneticPr fontId="4"/>
  </si>
  <si>
    <t>囲碁・将棋
コ ー ナ ー</t>
    <rPh sb="0" eb="2">
      <t>イゴ</t>
    </rPh>
    <rPh sb="3" eb="5">
      <t>ショウギ</t>
    </rPh>
    <phoneticPr fontId="4"/>
  </si>
  <si>
    <t>体育室</t>
    <rPh sb="0" eb="3">
      <t>タイイクシツ</t>
    </rPh>
    <phoneticPr fontId="4"/>
  </si>
  <si>
    <t>トレーニング室</t>
    <rPh sb="6" eb="7">
      <t>シツ</t>
    </rPh>
    <phoneticPr fontId="4"/>
  </si>
  <si>
    <t>和室第一</t>
    <rPh sb="0" eb="2">
      <t>ワシツ</t>
    </rPh>
    <rPh sb="2" eb="4">
      <t>ダイイチ</t>
    </rPh>
    <phoneticPr fontId="4"/>
  </si>
  <si>
    <t>和室第二</t>
    <rPh sb="0" eb="2">
      <t>ワシツ</t>
    </rPh>
    <rPh sb="2" eb="4">
      <t>ダイニ</t>
    </rPh>
    <phoneticPr fontId="4"/>
  </si>
  <si>
    <t>研修室第一</t>
    <rPh sb="0" eb="3">
      <t>ケンシュウシツ</t>
    </rPh>
    <rPh sb="3" eb="5">
      <t>ダイイチ</t>
    </rPh>
    <phoneticPr fontId="4"/>
  </si>
  <si>
    <t>研修室第二</t>
    <rPh sb="0" eb="3">
      <t>ケンシュウシツ</t>
    </rPh>
    <rPh sb="3" eb="5">
      <t>ダイニ</t>
    </rPh>
    <phoneticPr fontId="4"/>
  </si>
  <si>
    <t>クラブ室</t>
    <rPh sb="3" eb="4">
      <t>シツ</t>
    </rPh>
    <phoneticPr fontId="4"/>
  </si>
  <si>
    <t>職業講習室</t>
    <rPh sb="0" eb="2">
      <t>ショクギョウ</t>
    </rPh>
    <rPh sb="2" eb="4">
      <t>コウシュウ</t>
    </rPh>
    <rPh sb="4" eb="5">
      <t>シツ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</si>
  <si>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</si>
  <si>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計</t>
    <rPh sb="0" eb="1">
      <t>ケイ</t>
    </rPh>
    <phoneticPr fontId="4"/>
  </si>
  <si>
    <t>和室第三</t>
    <rPh sb="0" eb="2">
      <t>ワシツ</t>
    </rPh>
    <rPh sb="2" eb="3">
      <t>ダイ</t>
    </rPh>
    <rPh sb="3" eb="4">
      <t>サン</t>
    </rPh>
    <phoneticPr fontId="4"/>
  </si>
  <si>
    <t>茶室</t>
    <rPh sb="0" eb="2">
      <t>チャシツ</t>
    </rPh>
    <phoneticPr fontId="4"/>
  </si>
  <si>
    <t>年度</t>
    <rPh sb="0" eb="2">
      <t>ネンド</t>
    </rPh>
    <phoneticPr fontId="9"/>
  </si>
  <si>
    <t>件数</t>
    <rPh sb="0" eb="2">
      <t>ケンスウ</t>
    </rPh>
    <phoneticPr fontId="9"/>
  </si>
  <si>
    <t>人数</t>
    <rPh sb="0" eb="2">
      <t>ニンズウ</t>
    </rPh>
    <phoneticPr fontId="9"/>
  </si>
  <si>
    <t>総数</t>
    <rPh sb="0" eb="2">
      <t>ソウスウ</t>
    </rPh>
    <phoneticPr fontId="9"/>
  </si>
  <si>
    <t>大ホール</t>
    <rPh sb="0" eb="1">
      <t>ダイ</t>
    </rPh>
    <phoneticPr fontId="9"/>
  </si>
  <si>
    <t>小ホール</t>
    <rPh sb="0" eb="1">
      <t>ショウ</t>
    </rPh>
    <phoneticPr fontId="9"/>
  </si>
  <si>
    <t>ギャラリー</t>
    <phoneticPr fontId="9"/>
  </si>
  <si>
    <t>第１リハーサル室</t>
    <rPh sb="0" eb="1">
      <t>ダイ</t>
    </rPh>
    <rPh sb="7" eb="8">
      <t>シツ</t>
    </rPh>
    <phoneticPr fontId="9"/>
  </si>
  <si>
    <t>平成</t>
    <rPh sb="0" eb="2">
      <t>ヘイセイ</t>
    </rPh>
    <phoneticPr fontId="9"/>
  </si>
  <si>
    <t>第２リハーサル室</t>
    <rPh sb="0" eb="1">
      <t>ダイ</t>
    </rPh>
    <rPh sb="7" eb="8">
      <t>シツ</t>
    </rPh>
    <phoneticPr fontId="9"/>
  </si>
  <si>
    <t>第３リハーサル室</t>
    <rPh sb="0" eb="1">
      <t>ダイ</t>
    </rPh>
    <rPh sb="7" eb="8">
      <t>シツ</t>
    </rPh>
    <phoneticPr fontId="9"/>
  </si>
  <si>
    <t>集会室(洋室)</t>
    <rPh sb="0" eb="3">
      <t>シュウカイシツ</t>
    </rPh>
    <rPh sb="4" eb="6">
      <t>ヨウシツ</t>
    </rPh>
    <phoneticPr fontId="9"/>
  </si>
  <si>
    <t>集会室(和室)</t>
    <rPh sb="0" eb="3">
      <t>シュウカイシツ</t>
    </rPh>
    <rPh sb="4" eb="6">
      <t>ワシツ</t>
    </rPh>
    <phoneticPr fontId="9"/>
  </si>
  <si>
    <t>注</t>
    <rPh sb="0" eb="1">
      <t>チュウ</t>
    </rPh>
    <phoneticPr fontId="9"/>
  </si>
  <si>
    <t>：</t>
    <phoneticPr fontId="9"/>
  </si>
  <si>
    <t>資料</t>
    <rPh sb="0" eb="2">
      <t>シリョウ</t>
    </rPh>
    <phoneticPr fontId="9"/>
  </si>
  <si>
    <t>ホール</t>
    <phoneticPr fontId="9"/>
  </si>
  <si>
    <t>：</t>
    <phoneticPr fontId="9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</si>
  <si>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9"/>
  </si>
  <si>
    <t>多目的ホール</t>
    <rPh sb="0" eb="3">
      <t>タモクテキ</t>
    </rPh>
    <phoneticPr fontId="9"/>
  </si>
  <si>
    <t>集会室（２）</t>
    <rPh sb="0" eb="3">
      <t>シュウカイシツ</t>
    </rPh>
    <phoneticPr fontId="9"/>
  </si>
  <si>
    <t>集会室（１）</t>
    <rPh sb="0" eb="3">
      <t>シュウカイシツ</t>
    </rPh>
    <phoneticPr fontId="9"/>
  </si>
  <si>
    <t>(１)(２)を併せて利用</t>
    <rPh sb="7" eb="8">
      <t>アワ</t>
    </rPh>
    <rPh sb="10" eb="12">
      <t>リヨウ</t>
    </rPh>
    <phoneticPr fontId="9"/>
  </si>
  <si>
    <t>音楽室</t>
    <rPh sb="0" eb="3">
      <t>オンガクシツ</t>
    </rPh>
    <phoneticPr fontId="9"/>
  </si>
  <si>
    <t>美術工芸室</t>
    <rPh sb="0" eb="2">
      <t>ビジュツ</t>
    </rPh>
    <rPh sb="2" eb="4">
      <t>コウゲイ</t>
    </rPh>
    <rPh sb="4" eb="5">
      <t>シツ</t>
    </rPh>
    <phoneticPr fontId="9"/>
  </si>
  <si>
    <t>和室</t>
    <rPh sb="0" eb="2">
      <t>ワシツ</t>
    </rPh>
    <phoneticPr fontId="9"/>
  </si>
  <si>
    <t>会議室（１）</t>
    <rPh sb="0" eb="3">
      <t>カイギシツ</t>
    </rPh>
    <phoneticPr fontId="9"/>
  </si>
  <si>
    <t>会議室（２）</t>
    <rPh sb="0" eb="3">
      <t>カイギシツ</t>
    </rPh>
    <phoneticPr fontId="9"/>
  </si>
  <si>
    <t>心身障害者福祉集会所</t>
    <rPh sb="0" eb="2">
      <t>シンシン</t>
    </rPh>
    <rPh sb="2" eb="5">
      <t>ショウガイシャ</t>
    </rPh>
    <rPh sb="5" eb="7">
      <t>フクシ</t>
    </rPh>
    <rPh sb="7" eb="10">
      <t>シュウカイジョ</t>
    </rPh>
    <phoneticPr fontId="9"/>
  </si>
  <si>
    <t>集会室(洋室)(1)</t>
    <rPh sb="0" eb="3">
      <t>シュウカイシツ</t>
    </rPh>
    <rPh sb="4" eb="6">
      <t>ヨウシツ</t>
    </rPh>
    <phoneticPr fontId="9"/>
  </si>
  <si>
    <t>集会室(洋室)(2)</t>
    <rPh sb="0" eb="3">
      <t>シュウカイシツ</t>
    </rPh>
    <rPh sb="4" eb="6">
      <t>ヨウシツ</t>
    </rPh>
    <phoneticPr fontId="9"/>
  </si>
  <si>
    <t>集会室(洋室)(3)</t>
    <rPh sb="0" eb="3">
      <t>シュウカイシツ</t>
    </rPh>
    <rPh sb="4" eb="6">
      <t>ヨウシツ</t>
    </rPh>
    <phoneticPr fontId="9"/>
  </si>
  <si>
    <t>(2)(3)を併せて利用</t>
    <rPh sb="7" eb="8">
      <t>アワ</t>
    </rPh>
    <rPh sb="10" eb="12">
      <t>リヨウ</t>
    </rPh>
    <phoneticPr fontId="9"/>
  </si>
  <si>
    <t>(1)(2)を併せて利用</t>
    <rPh sb="7" eb="8">
      <t>アワ</t>
    </rPh>
    <rPh sb="10" eb="12">
      <t>リヨウ</t>
    </rPh>
    <phoneticPr fontId="9"/>
  </si>
  <si>
    <t>(1)(2)(3)を併せて利用</t>
    <rPh sb="10" eb="11">
      <t>アワ</t>
    </rPh>
    <rPh sb="13" eb="15">
      <t>リヨウ</t>
    </rPh>
    <phoneticPr fontId="9"/>
  </si>
  <si>
    <t>集会室(和室)(1)</t>
    <rPh sb="0" eb="3">
      <t>シュウカイシツ</t>
    </rPh>
    <rPh sb="4" eb="6">
      <t>ワシツ</t>
    </rPh>
    <phoneticPr fontId="9"/>
  </si>
  <si>
    <t>集会室(和室)(2)</t>
    <rPh sb="0" eb="3">
      <t>シュウカイシツ</t>
    </rPh>
    <rPh sb="4" eb="6">
      <t>ワシツ</t>
    </rPh>
    <phoneticPr fontId="9"/>
  </si>
  <si>
    <t>光が丘高齢者センター</t>
    <rPh sb="0" eb="1">
      <t>ヒカリ</t>
    </rPh>
    <rPh sb="2" eb="3">
      <t>オカ</t>
    </rPh>
    <rPh sb="3" eb="6">
      <t>コウレイシャ</t>
    </rPh>
    <phoneticPr fontId="9"/>
  </si>
  <si>
    <t>視聴覚室</t>
    <rPh sb="0" eb="3">
      <t>シチョウカク</t>
    </rPh>
    <rPh sb="3" eb="4">
      <t>シツ</t>
    </rPh>
    <phoneticPr fontId="9"/>
  </si>
  <si>
    <t>調理室</t>
    <rPh sb="0" eb="3">
      <t>チョウリシツ</t>
    </rPh>
    <phoneticPr fontId="9"/>
  </si>
  <si>
    <t>集会室</t>
    <rPh sb="0" eb="3">
      <t>シュウカイシツ</t>
    </rPh>
    <phoneticPr fontId="9"/>
  </si>
  <si>
    <t>関区民ホール</t>
    <rPh sb="0" eb="1">
      <t>セキ</t>
    </rPh>
    <rPh sb="1" eb="3">
      <t>クミン</t>
    </rPh>
    <phoneticPr fontId="9"/>
  </si>
  <si>
    <t>計</t>
    <rPh sb="0" eb="1">
      <t>ケイ</t>
    </rPh>
    <phoneticPr fontId="9"/>
  </si>
  <si>
    <t>リハーサル室</t>
    <rPh sb="5" eb="6">
      <t>シツ</t>
    </rPh>
    <phoneticPr fontId="9"/>
  </si>
  <si>
    <t>関高齢者センター</t>
    <rPh sb="0" eb="1">
      <t>セキ</t>
    </rPh>
    <rPh sb="1" eb="4">
      <t>コウレイシャ</t>
    </rPh>
    <phoneticPr fontId="9"/>
  </si>
  <si>
    <t>娯楽室</t>
    <rPh sb="0" eb="3">
      <t>ゴラクシツ</t>
    </rPh>
    <phoneticPr fontId="9"/>
  </si>
  <si>
    <t>洋室(多目的室)</t>
    <rPh sb="0" eb="2">
      <t>ヨウシツ</t>
    </rPh>
    <rPh sb="3" eb="6">
      <t>タモクテキ</t>
    </rPh>
    <rPh sb="6" eb="7">
      <t>シツ</t>
    </rPh>
    <phoneticPr fontId="9"/>
  </si>
  <si>
    <t>講習室</t>
    <rPh sb="0" eb="2">
      <t>コウシュウ</t>
    </rPh>
    <rPh sb="2" eb="3">
      <t>シツ</t>
    </rPh>
    <phoneticPr fontId="9"/>
  </si>
  <si>
    <t>相談室</t>
    <rPh sb="0" eb="3">
      <t>ソウダンシツ</t>
    </rPh>
    <phoneticPr fontId="9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</si>
  <si>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9">
      <t>シンコウ</t>
    </rPh>
    <rPh sb="9" eb="10">
      <t>カ</t>
    </rPh>
    <phoneticPr fontId="9"/>
  </si>
  <si>
    <t>個人利用</t>
    <rPh sb="0" eb="2">
      <t>コジン</t>
    </rPh>
    <rPh sb="2" eb="4">
      <t>リヨウ</t>
    </rPh>
    <phoneticPr fontId="9"/>
  </si>
  <si>
    <t>団体利用</t>
    <rPh sb="0" eb="2">
      <t>ダンタイ</t>
    </rPh>
    <rPh sb="2" eb="4">
      <t>リヨウ</t>
    </rPh>
    <phoneticPr fontId="9"/>
  </si>
  <si>
    <t>特別施設</t>
    <rPh sb="0" eb="2">
      <t>トクベツ</t>
    </rPh>
    <rPh sb="2" eb="4">
      <t>シセツ</t>
    </rPh>
    <phoneticPr fontId="9"/>
  </si>
  <si>
    <t>児童</t>
    <rPh sb="0" eb="2">
      <t>ジドウ</t>
    </rPh>
    <phoneticPr fontId="9"/>
  </si>
  <si>
    <t>学童クラブ室</t>
    <rPh sb="0" eb="2">
      <t>ガクドウ</t>
    </rPh>
    <rPh sb="5" eb="6">
      <t>シツ</t>
    </rPh>
    <phoneticPr fontId="9"/>
  </si>
  <si>
    <t>一般</t>
    <rPh sb="0" eb="2">
      <t>イッパン</t>
    </rPh>
    <phoneticPr fontId="9"/>
  </si>
  <si>
    <t>豊玉北</t>
    <rPh sb="0" eb="3">
      <t>トヨタマキタ</t>
    </rPh>
    <phoneticPr fontId="9"/>
  </si>
  <si>
    <t>桜台</t>
    <rPh sb="0" eb="2">
      <t>サクラダイ</t>
    </rPh>
    <phoneticPr fontId="9"/>
  </si>
  <si>
    <t>北町</t>
    <rPh sb="0" eb="2">
      <t>キタマチ</t>
    </rPh>
    <phoneticPr fontId="9"/>
  </si>
  <si>
    <t>早宮</t>
    <rPh sb="0" eb="2">
      <t>ハヤミヤ</t>
    </rPh>
    <phoneticPr fontId="9"/>
  </si>
  <si>
    <t>下石神井</t>
    <rPh sb="0" eb="4">
      <t>シモシャクジイ</t>
    </rPh>
    <phoneticPr fontId="9"/>
  </si>
  <si>
    <t>大泉学園</t>
    <rPh sb="0" eb="2">
      <t>オオイズミ</t>
    </rPh>
    <rPh sb="2" eb="4">
      <t>ガクエン</t>
    </rPh>
    <phoneticPr fontId="9"/>
  </si>
  <si>
    <t>東大泉</t>
    <rPh sb="0" eb="1">
      <t>ヒガシ</t>
    </rPh>
    <rPh sb="1" eb="3">
      <t>オオイズミ</t>
    </rPh>
    <phoneticPr fontId="9"/>
  </si>
  <si>
    <t>田柄</t>
    <rPh sb="0" eb="2">
      <t>タガラ</t>
    </rPh>
    <phoneticPr fontId="9"/>
  </si>
  <si>
    <t>西大泉</t>
    <rPh sb="0" eb="3">
      <t>ニシオオイズミ</t>
    </rPh>
    <phoneticPr fontId="9"/>
  </si>
  <si>
    <t>南大泉</t>
    <rPh sb="0" eb="1">
      <t>ミナミ</t>
    </rPh>
    <rPh sb="1" eb="3">
      <t>オオイズミ</t>
    </rPh>
    <phoneticPr fontId="9"/>
  </si>
  <si>
    <t>旭町北</t>
    <rPh sb="0" eb="1">
      <t>アサヒ</t>
    </rPh>
    <rPh sb="1" eb="2">
      <t>マチ</t>
    </rPh>
    <rPh sb="2" eb="3">
      <t>キタ</t>
    </rPh>
    <phoneticPr fontId="9"/>
  </si>
  <si>
    <t>石神井台</t>
    <rPh sb="0" eb="3">
      <t>シャクジイ</t>
    </rPh>
    <rPh sb="3" eb="4">
      <t>ダイ</t>
    </rPh>
    <phoneticPr fontId="9"/>
  </si>
  <si>
    <t>上石神井</t>
    <rPh sb="0" eb="4">
      <t>カミシャクジイ</t>
    </rPh>
    <phoneticPr fontId="9"/>
  </si>
  <si>
    <t>南田中</t>
    <rPh sb="0" eb="3">
      <t>ミナミタナカ</t>
    </rPh>
    <phoneticPr fontId="9"/>
  </si>
  <si>
    <t>谷原</t>
    <rPh sb="0" eb="2">
      <t>ヤハラ</t>
    </rPh>
    <phoneticPr fontId="9"/>
  </si>
  <si>
    <t>旭丘</t>
    <rPh sb="0" eb="2">
      <t>アサヒガオカ</t>
    </rPh>
    <phoneticPr fontId="9"/>
  </si>
  <si>
    <t>中村</t>
    <rPh sb="0" eb="2">
      <t>ナカムラ</t>
    </rPh>
    <phoneticPr fontId="9"/>
  </si>
  <si>
    <t>向山</t>
    <rPh sb="0" eb="2">
      <t>コウヤマ</t>
    </rPh>
    <phoneticPr fontId="9"/>
  </si>
  <si>
    <t>土支田</t>
    <rPh sb="0" eb="3">
      <t>ドシダ</t>
    </rPh>
    <phoneticPr fontId="9"/>
  </si>
  <si>
    <t>大泉町</t>
    <rPh sb="0" eb="3">
      <t>オオイズミマチ</t>
    </rPh>
    <phoneticPr fontId="9"/>
  </si>
  <si>
    <t>高野台</t>
    <rPh sb="0" eb="3">
      <t>タカノダイ</t>
    </rPh>
    <phoneticPr fontId="9"/>
  </si>
  <si>
    <t>大泉学園町</t>
    <rPh sb="0" eb="2">
      <t>オオイズミ</t>
    </rPh>
    <rPh sb="2" eb="4">
      <t>ガクエン</t>
    </rPh>
    <rPh sb="4" eb="5">
      <t>マチ</t>
    </rPh>
    <phoneticPr fontId="9"/>
  </si>
  <si>
    <t>三原台</t>
    <rPh sb="0" eb="3">
      <t>ミハラダイ</t>
    </rPh>
    <phoneticPr fontId="9"/>
  </si>
  <si>
    <t>小竹</t>
    <rPh sb="0" eb="2">
      <t>コタケ</t>
    </rPh>
    <phoneticPr fontId="9"/>
  </si>
  <si>
    <t>石神井台みどり</t>
    <rPh sb="0" eb="3">
      <t>シャクジイ</t>
    </rPh>
    <rPh sb="3" eb="4">
      <t>ダイ</t>
    </rPh>
    <phoneticPr fontId="9"/>
  </si>
  <si>
    <t>関町</t>
    <rPh sb="0" eb="1">
      <t>セキ</t>
    </rPh>
    <rPh sb="1" eb="2">
      <t>マチ</t>
    </rPh>
    <phoneticPr fontId="9"/>
  </si>
  <si>
    <t>大泉北</t>
    <rPh sb="0" eb="2">
      <t>オオイズミ</t>
    </rPh>
    <rPh sb="2" eb="3">
      <t>キタ</t>
    </rPh>
    <phoneticPr fontId="9"/>
  </si>
  <si>
    <t>旭町</t>
    <rPh sb="0" eb="1">
      <t>アサヒ</t>
    </rPh>
    <rPh sb="1" eb="2">
      <t>マチ</t>
    </rPh>
    <phoneticPr fontId="9"/>
  </si>
  <si>
    <t>上石神井区民</t>
    <rPh sb="0" eb="4">
      <t>カミシャクジイ</t>
    </rPh>
    <rPh sb="4" eb="6">
      <t>クミン</t>
    </rPh>
    <phoneticPr fontId="9"/>
  </si>
  <si>
    <t>土支田中央</t>
    <rPh sb="0" eb="3">
      <t>ドシダ</t>
    </rPh>
    <rPh sb="3" eb="5">
      <t>チュウオウ</t>
    </rPh>
    <phoneticPr fontId="9"/>
  </si>
  <si>
    <t>東大泉中央</t>
    <rPh sb="0" eb="1">
      <t>ヒガシ</t>
    </rPh>
    <rPh sb="1" eb="3">
      <t>オオイズミ</t>
    </rPh>
    <rPh sb="3" eb="5">
      <t>チュウオウ</t>
    </rPh>
    <phoneticPr fontId="9"/>
  </si>
  <si>
    <t>春日町</t>
    <rPh sb="0" eb="3">
      <t>カスガチョウ</t>
    </rPh>
    <phoneticPr fontId="9"/>
  </si>
  <si>
    <t>年度</t>
    <rPh sb="0" eb="2">
      <t>ネンド</t>
    </rPh>
    <phoneticPr fontId="10"/>
  </si>
  <si>
    <t>平成</t>
    <rPh sb="0" eb="2">
      <t>ヘイセイ</t>
    </rPh>
    <phoneticPr fontId="10"/>
  </si>
  <si>
    <t>注</t>
    <rPh sb="0" eb="1">
      <t>チュウ</t>
    </rPh>
    <phoneticPr fontId="10"/>
  </si>
  <si>
    <t>資料</t>
    <rPh sb="0" eb="2">
      <t>シリョウ</t>
    </rPh>
    <phoneticPr fontId="10"/>
  </si>
  <si>
    <t>：</t>
    <phoneticPr fontId="10"/>
  </si>
  <si>
    <t>軽井沢少年自然の家</t>
    <rPh sb="0" eb="3">
      <t>カルイザワ</t>
    </rPh>
    <rPh sb="3" eb="5">
      <t>ショウネン</t>
    </rPh>
    <rPh sb="5" eb="7">
      <t>シゼン</t>
    </rPh>
    <rPh sb="8" eb="9">
      <t>イエ</t>
    </rPh>
    <phoneticPr fontId="10"/>
  </si>
  <si>
    <t>下田少年自然の家</t>
    <rPh sb="0" eb="2">
      <t>シモダ</t>
    </rPh>
    <rPh sb="2" eb="4">
      <t>ショウネン</t>
    </rPh>
    <rPh sb="4" eb="6">
      <t>シゼン</t>
    </rPh>
    <rPh sb="7" eb="8">
      <t>イエ</t>
    </rPh>
    <phoneticPr fontId="10"/>
  </si>
  <si>
    <t>武石少年自然の家</t>
    <rPh sb="0" eb="2">
      <t>タケイシ</t>
    </rPh>
    <rPh sb="2" eb="4">
      <t>ショウネン</t>
    </rPh>
    <rPh sb="4" eb="6">
      <t>シゼン</t>
    </rPh>
    <rPh sb="7" eb="8">
      <t>イエ</t>
    </rPh>
    <phoneticPr fontId="10"/>
  </si>
  <si>
    <t>岩井少年自然の家</t>
    <rPh sb="0" eb="2">
      <t>イワイ</t>
    </rPh>
    <rPh sb="2" eb="4">
      <t>ショウネン</t>
    </rPh>
    <rPh sb="4" eb="6">
      <t>シゼン</t>
    </rPh>
    <rPh sb="7" eb="8">
      <t>イエ</t>
    </rPh>
    <phoneticPr fontId="10"/>
  </si>
  <si>
    <t>年度および月次</t>
    <rPh sb="0" eb="2">
      <t>ネンド</t>
    </rPh>
    <rPh sb="5" eb="7">
      <t>ゲツジ</t>
    </rPh>
    <phoneticPr fontId="10"/>
  </si>
  <si>
    <t>総数</t>
    <rPh sb="0" eb="2">
      <t>ソウスウ</t>
    </rPh>
    <phoneticPr fontId="10"/>
  </si>
  <si>
    <t>大人</t>
    <rPh sb="0" eb="2">
      <t>オトナ</t>
    </rPh>
    <phoneticPr fontId="10"/>
  </si>
  <si>
    <t>子供</t>
    <rPh sb="0" eb="2">
      <t>コドモ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</si>
  <si>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</si>
  <si>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</si>
  <si>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４</t>
    <phoneticPr fontId="10"/>
  </si>
  <si>
    <t>５</t>
  </si>
  <si>
    <t>６</t>
  </si>
  <si>
    <t>７</t>
  </si>
  <si>
    <t>８</t>
  </si>
  <si>
    <t>９</t>
  </si>
  <si>
    <t>１</t>
    <phoneticPr fontId="10"/>
  </si>
  <si>
    <t>２</t>
  </si>
  <si>
    <t>３</t>
  </si>
  <si>
    <t>(　)内の数値は施設数を示す。</t>
    <rPh sb="3" eb="4">
      <t>ナイ</t>
    </rPh>
    <rPh sb="5" eb="7">
      <t>スウチ</t>
    </rPh>
    <rPh sb="8" eb="10">
      <t>シセツ</t>
    </rPh>
    <rPh sb="10" eb="11">
      <t>スウ</t>
    </rPh>
    <rPh sb="12" eb="13">
      <t>シメ</t>
    </rPh>
    <phoneticPr fontId="10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</si>
  <si>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10"/>
  </si>
  <si>
    <t>関町</t>
    <rPh sb="0" eb="1">
      <t>セキ</t>
    </rPh>
    <rPh sb="1" eb="2">
      <t>マチ</t>
    </rPh>
    <phoneticPr fontId="10"/>
  </si>
  <si>
    <t>大型木製家具等の展示販売</t>
    <rPh sb="0" eb="2">
      <t>オオガタ</t>
    </rPh>
    <rPh sb="2" eb="4">
      <t>モクセイ</t>
    </rPh>
    <rPh sb="4" eb="6">
      <t>カグ</t>
    </rPh>
    <rPh sb="6" eb="7">
      <t>トウ</t>
    </rPh>
    <rPh sb="8" eb="10">
      <t>テンジ</t>
    </rPh>
    <rPh sb="10" eb="12">
      <t>ハンバイ</t>
    </rPh>
    <phoneticPr fontId="10"/>
  </si>
  <si>
    <t>実習室</t>
    <rPh sb="0" eb="3">
      <t>ジッシュウシツ</t>
    </rPh>
    <phoneticPr fontId="10"/>
  </si>
  <si>
    <t>講座等の開催</t>
    <rPh sb="0" eb="2">
      <t>コウザ</t>
    </rPh>
    <rPh sb="2" eb="3">
      <t>トウ</t>
    </rPh>
    <rPh sb="4" eb="6">
      <t>カイサイ</t>
    </rPh>
    <phoneticPr fontId="10"/>
  </si>
  <si>
    <t>販売点数</t>
    <rPh sb="0" eb="2">
      <t>ハンバイ</t>
    </rPh>
    <rPh sb="2" eb="4">
      <t>テンスウ</t>
    </rPh>
    <phoneticPr fontId="10"/>
  </si>
  <si>
    <t>展示品</t>
    <rPh sb="0" eb="2">
      <t>テンジ</t>
    </rPh>
    <rPh sb="2" eb="3">
      <t>ヒン</t>
    </rPh>
    <phoneticPr fontId="10"/>
  </si>
  <si>
    <t>即売品</t>
    <rPh sb="0" eb="2">
      <t>ソクバイ</t>
    </rPh>
    <rPh sb="2" eb="3">
      <t>ヒン</t>
    </rPh>
    <phoneticPr fontId="10"/>
  </si>
  <si>
    <t>利用件数</t>
    <rPh sb="0" eb="2">
      <t>リヨウ</t>
    </rPh>
    <rPh sb="2" eb="4">
      <t>ケンスウ</t>
    </rPh>
    <phoneticPr fontId="10"/>
  </si>
  <si>
    <t>登録団体</t>
    <rPh sb="0" eb="2">
      <t>トウロク</t>
    </rPh>
    <rPh sb="2" eb="4">
      <t>ダンタイ</t>
    </rPh>
    <phoneticPr fontId="10"/>
  </si>
  <si>
    <t>実施回数</t>
    <rPh sb="0" eb="2">
      <t>ジッシ</t>
    </rPh>
    <rPh sb="2" eb="4">
      <t>カイスウ</t>
    </rPh>
    <phoneticPr fontId="10"/>
  </si>
  <si>
    <t>人数</t>
    <rPh sb="0" eb="2">
      <t>ニンズウ</t>
    </rPh>
    <phoneticPr fontId="10"/>
  </si>
  <si>
    <t>春日町</t>
    <rPh sb="0" eb="3">
      <t>カスガチョウ</t>
    </rPh>
    <phoneticPr fontId="10"/>
  </si>
  <si>
    <t>多目的室</t>
    <rPh sb="0" eb="3">
      <t>タモクテキ</t>
    </rPh>
    <rPh sb="3" eb="4">
      <t>シツ</t>
    </rPh>
    <phoneticPr fontId="10"/>
  </si>
  <si>
    <t>豊玉</t>
    <rPh sb="0" eb="2">
      <t>トヨタマ</t>
    </rPh>
    <phoneticPr fontId="10"/>
  </si>
  <si>
    <t>環境部清掃リサイクル課</t>
    <rPh sb="0" eb="3">
      <t>カンキョウブ</t>
    </rPh>
    <rPh sb="3" eb="5">
      <t>セイソウ</t>
    </rPh>
    <rPh sb="10" eb="11">
      <t>カ</t>
    </rPh>
    <phoneticPr fontId="10"/>
  </si>
  <si>
    <t>(単位：人)</t>
    <rPh sb="1" eb="3">
      <t>タンイ</t>
    </rPh>
    <rPh sb="4" eb="5">
      <t>ヒト</t>
    </rPh>
    <phoneticPr fontId="10"/>
  </si>
  <si>
    <t>午前・午後・夜間の一区分の利用を１件とし、ギャラリーについては１日を１件とする。</t>
    <rPh sb="0" eb="2">
      <t>ゴゼン</t>
    </rPh>
    <rPh sb="3" eb="5">
      <t>ゴゴ</t>
    </rPh>
    <rPh sb="6" eb="8">
      <t>ヤカン</t>
    </rPh>
    <rPh sb="9" eb="12">
      <t>イチクブン</t>
    </rPh>
    <rPh sb="13" eb="15">
      <t>リヨウ</t>
    </rPh>
    <rPh sb="17" eb="18">
      <t>ケン</t>
    </rPh>
    <rPh sb="32" eb="33">
      <t>ニチ</t>
    </rPh>
    <rPh sb="35" eb="36">
      <t>ケン</t>
    </rPh>
    <phoneticPr fontId="9"/>
  </si>
  <si>
    <t>地域文化部文化・生涯学習課</t>
    <rPh sb="0" eb="2">
      <t>チイキ</t>
    </rPh>
    <rPh sb="2" eb="4">
      <t>ブンカ</t>
    </rPh>
    <rPh sb="4" eb="5">
      <t>ブ</t>
    </rPh>
    <rPh sb="5" eb="7">
      <t>ブンカ</t>
    </rPh>
    <rPh sb="8" eb="13">
      <t>ショウガイガクシュウカ</t>
    </rPh>
    <phoneticPr fontId="9"/>
  </si>
  <si>
    <t>(1)　観　覧　人　員　等</t>
    <rPh sb="4" eb="5">
      <t>ミ</t>
    </rPh>
    <rPh sb="6" eb="7">
      <t>ラン</t>
    </rPh>
    <rPh sb="8" eb="9">
      <t>ニン</t>
    </rPh>
    <rPh sb="10" eb="11">
      <t>イン</t>
    </rPh>
    <rPh sb="12" eb="13">
      <t>トウ</t>
    </rPh>
    <phoneticPr fontId="11"/>
  </si>
  <si>
    <t>年度</t>
    <rPh sb="0" eb="2">
      <t>ネンド</t>
    </rPh>
    <phoneticPr fontId="11"/>
  </si>
  <si>
    <t>開館日数</t>
    <rPh sb="0" eb="2">
      <t>カイカン</t>
    </rPh>
    <rPh sb="2" eb="4">
      <t>ニッスウ</t>
    </rPh>
    <phoneticPr fontId="11"/>
  </si>
  <si>
    <t>観覧人員</t>
    <rPh sb="0" eb="2">
      <t>カンラン</t>
    </rPh>
    <rPh sb="2" eb="4">
      <t>ジンイン</t>
    </rPh>
    <phoneticPr fontId="11"/>
  </si>
  <si>
    <t>うち企画展</t>
    <rPh sb="2" eb="5">
      <t>キカクテン</t>
    </rPh>
    <phoneticPr fontId="11"/>
  </si>
  <si>
    <t>１日平均</t>
    <rPh sb="1" eb="2">
      <t>ニチ</t>
    </rPh>
    <rPh sb="2" eb="4">
      <t>ヘイキン</t>
    </rPh>
    <phoneticPr fontId="11"/>
  </si>
  <si>
    <t>展示回数</t>
    <rPh sb="0" eb="2">
      <t>テンジ</t>
    </rPh>
    <rPh sb="2" eb="4">
      <t>カイスウ</t>
    </rPh>
    <phoneticPr fontId="11"/>
  </si>
  <si>
    <t>日数</t>
    <rPh sb="0" eb="2">
      <t>ニッスウ</t>
    </rPh>
    <phoneticPr fontId="11"/>
  </si>
  <si>
    <t>平成</t>
    <rPh sb="0" eb="2">
      <t>ヘイセイ</t>
    </rPh>
    <phoneticPr fontId="11"/>
  </si>
  <si>
    <t>資料</t>
    <rPh sb="0" eb="2">
      <t>シリョウ</t>
    </rPh>
    <phoneticPr fontId="11"/>
  </si>
  <si>
    <t>：</t>
    <phoneticPr fontId="11"/>
  </si>
  <si>
    <t>(2)　収　蔵　作　品　数</t>
    <rPh sb="4" eb="5">
      <t>オサム</t>
    </rPh>
    <rPh sb="6" eb="7">
      <t>クラ</t>
    </rPh>
    <rPh sb="8" eb="9">
      <t>サク</t>
    </rPh>
    <rPh sb="10" eb="11">
      <t>ヒン</t>
    </rPh>
    <rPh sb="12" eb="13">
      <t>スウ</t>
    </rPh>
    <phoneticPr fontId="11"/>
  </si>
  <si>
    <t>(各年度末現在)</t>
    <rPh sb="1" eb="5">
      <t>カクネンドマツ</t>
    </rPh>
    <rPh sb="5" eb="7">
      <t>ゲンザイ</t>
    </rPh>
    <phoneticPr fontId="11"/>
  </si>
  <si>
    <t>作品数</t>
    <rPh sb="0" eb="3">
      <t>サクヒンスウ</t>
    </rPh>
    <phoneticPr fontId="11"/>
  </si>
  <si>
    <t>絵画</t>
    <rPh sb="0" eb="2">
      <t>カイガ</t>
    </rPh>
    <phoneticPr fontId="11"/>
  </si>
  <si>
    <t>版画</t>
    <rPh sb="0" eb="2">
      <t>ハンガ</t>
    </rPh>
    <phoneticPr fontId="11"/>
  </si>
  <si>
    <t>書</t>
    <rPh sb="0" eb="1">
      <t>ショ</t>
    </rPh>
    <phoneticPr fontId="11"/>
  </si>
  <si>
    <t>彫塑</t>
    <rPh sb="0" eb="2">
      <t>チョウソ</t>
    </rPh>
    <phoneticPr fontId="11"/>
  </si>
  <si>
    <t>工芸</t>
    <rPh sb="0" eb="2">
      <t>コウゲイ</t>
    </rPh>
    <phoneticPr fontId="11"/>
  </si>
  <si>
    <t>その他</t>
    <rPh sb="2" eb="3">
      <t>タ</t>
    </rPh>
    <phoneticPr fontId="11"/>
  </si>
  <si>
    <t>地域文化部文化・生涯学習課</t>
    <rPh sb="0" eb="2">
      <t>チイキ</t>
    </rPh>
    <rPh sb="2" eb="4">
      <t>ブンカ</t>
    </rPh>
    <rPh sb="4" eb="5">
      <t>ブ</t>
    </rPh>
    <rPh sb="5" eb="7">
      <t>ブンカ</t>
    </rPh>
    <rPh sb="8" eb="13">
      <t>ショウガイガクシュウカ</t>
    </rPh>
    <phoneticPr fontId="11"/>
  </si>
  <si>
    <t>注</t>
    <rPh sb="0" eb="1">
      <t>チュウ</t>
    </rPh>
    <phoneticPr fontId="11"/>
  </si>
  <si>
    <t>人数</t>
    <rPh sb="0" eb="2">
      <t>ニンズウ</t>
    </rPh>
    <phoneticPr fontId="11"/>
  </si>
  <si>
    <t>件数</t>
    <rPh sb="0" eb="2">
      <t>ケンスウ</t>
    </rPh>
    <phoneticPr fontId="11"/>
  </si>
  <si>
    <t>ホール</t>
    <phoneticPr fontId="11"/>
  </si>
  <si>
    <t>第一会議室</t>
    <rPh sb="0" eb="2">
      <t>ダイイチ</t>
    </rPh>
    <rPh sb="2" eb="5">
      <t>カイギシツ</t>
    </rPh>
    <phoneticPr fontId="11"/>
  </si>
  <si>
    <t>第二会議室</t>
    <rPh sb="0" eb="2">
      <t>ダイニ</t>
    </rPh>
    <rPh sb="2" eb="5">
      <t>カイギシツ</t>
    </rPh>
    <phoneticPr fontId="11"/>
  </si>
  <si>
    <t>第一教室</t>
    <rPh sb="0" eb="2">
      <t>ダイイチ</t>
    </rPh>
    <rPh sb="2" eb="4">
      <t>キョウシツ</t>
    </rPh>
    <phoneticPr fontId="11"/>
  </si>
  <si>
    <t>第二教室</t>
    <rPh sb="0" eb="2">
      <t>ダイニ</t>
    </rPh>
    <rPh sb="2" eb="4">
      <t>キョウシツ</t>
    </rPh>
    <phoneticPr fontId="11"/>
  </si>
  <si>
    <t>第三教室</t>
    <rPh sb="0" eb="1">
      <t>ダイ</t>
    </rPh>
    <rPh sb="1" eb="2">
      <t>サン</t>
    </rPh>
    <rPh sb="2" eb="4">
      <t>キョウシツ</t>
    </rPh>
    <phoneticPr fontId="11"/>
  </si>
  <si>
    <t>和室(大)</t>
    <rPh sb="0" eb="2">
      <t>ワシツ</t>
    </rPh>
    <rPh sb="3" eb="4">
      <t>ダイ</t>
    </rPh>
    <phoneticPr fontId="11"/>
  </si>
  <si>
    <t>和室(中)</t>
    <rPh sb="0" eb="2">
      <t>ワシツ</t>
    </rPh>
    <rPh sb="3" eb="4">
      <t>ナカ</t>
    </rPh>
    <phoneticPr fontId="11"/>
  </si>
  <si>
    <t>和室(小)</t>
    <rPh sb="0" eb="2">
      <t>ワシツ</t>
    </rPh>
    <rPh sb="3" eb="4">
      <t>ショウ</t>
    </rPh>
    <phoneticPr fontId="11"/>
  </si>
  <si>
    <t>美術工芸室</t>
    <rPh sb="0" eb="2">
      <t>ビジュツ</t>
    </rPh>
    <rPh sb="2" eb="4">
      <t>コウゲイ</t>
    </rPh>
    <rPh sb="4" eb="5">
      <t>シツ</t>
    </rPh>
    <phoneticPr fontId="11"/>
  </si>
  <si>
    <t>視聴覚室</t>
    <rPh sb="0" eb="3">
      <t>シチョウカク</t>
    </rPh>
    <rPh sb="3" eb="4">
      <t>シツ</t>
    </rPh>
    <phoneticPr fontId="11"/>
  </si>
  <si>
    <t>調理実習室</t>
    <rPh sb="0" eb="2">
      <t>チョウリ</t>
    </rPh>
    <rPh sb="2" eb="5">
      <t>ジッシュウシツ</t>
    </rPh>
    <phoneticPr fontId="11"/>
  </si>
  <si>
    <t>陶芸室</t>
    <rPh sb="0" eb="2">
      <t>トウゲイ</t>
    </rPh>
    <rPh sb="2" eb="3">
      <t>シツ</t>
    </rPh>
    <phoneticPr fontId="11"/>
  </si>
  <si>
    <t>保育室</t>
    <rPh sb="0" eb="3">
      <t>ホイクシツ</t>
    </rPh>
    <phoneticPr fontId="11"/>
  </si>
  <si>
    <t>(1)　団　体　別　利　用　状　況</t>
    <rPh sb="4" eb="5">
      <t>ダン</t>
    </rPh>
    <rPh sb="6" eb="7">
      <t>カラダ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12"/>
  </si>
  <si>
    <t>件数</t>
    <rPh sb="0" eb="2">
      <t>ケンスウ</t>
    </rPh>
    <phoneticPr fontId="12"/>
  </si>
  <si>
    <t>人数</t>
    <rPh sb="0" eb="2">
      <t>ニンズウ</t>
    </rPh>
    <phoneticPr fontId="12"/>
  </si>
  <si>
    <t>年度</t>
    <rPh sb="0" eb="2">
      <t>ネンド</t>
    </rPh>
    <phoneticPr fontId="12"/>
  </si>
  <si>
    <t>平成</t>
    <rPh sb="0" eb="2">
      <t>ヘイセイ</t>
    </rPh>
    <phoneticPr fontId="12"/>
  </si>
  <si>
    <t>資料</t>
    <rPh sb="0" eb="2">
      <t>シリョウ</t>
    </rPh>
    <phoneticPr fontId="12"/>
  </si>
  <si>
    <t>：</t>
    <phoneticPr fontId="12"/>
  </si>
  <si>
    <t>こども家庭部青少年課</t>
    <rPh sb="3" eb="5">
      <t>カテイ</t>
    </rPh>
    <rPh sb="5" eb="6">
      <t>ブ</t>
    </rPh>
    <rPh sb="6" eb="9">
      <t>セイショウネン</t>
    </rPh>
    <rPh sb="9" eb="10">
      <t>カ</t>
    </rPh>
    <phoneticPr fontId="12"/>
  </si>
  <si>
    <t>総数</t>
    <rPh sb="0" eb="2">
      <t>ソウスウ</t>
    </rPh>
    <phoneticPr fontId="12"/>
  </si>
  <si>
    <t>青少年団体</t>
    <rPh sb="0" eb="3">
      <t>セイショウネン</t>
    </rPh>
    <rPh sb="3" eb="5">
      <t>ダンタイ</t>
    </rPh>
    <phoneticPr fontId="12"/>
  </si>
  <si>
    <t>一般団体</t>
    <rPh sb="0" eb="2">
      <t>イッパン</t>
    </rPh>
    <rPh sb="2" eb="4">
      <t>ダンタイ</t>
    </rPh>
    <phoneticPr fontId="12"/>
  </si>
  <si>
    <t>官公署</t>
    <rPh sb="0" eb="3">
      <t>カンコウショ</t>
    </rPh>
    <phoneticPr fontId="12"/>
  </si>
  <si>
    <t>館主催事業</t>
    <rPh sb="0" eb="1">
      <t>カン</t>
    </rPh>
    <rPh sb="1" eb="3">
      <t>シュサイ</t>
    </rPh>
    <rPh sb="3" eb="5">
      <t>ジギョウ</t>
    </rPh>
    <phoneticPr fontId="12"/>
  </si>
  <si>
    <t>その他</t>
    <rPh sb="2" eb="3">
      <t>タ</t>
    </rPh>
    <phoneticPr fontId="12"/>
  </si>
  <si>
    <t>(2)　部　屋　別　利　用　者　数</t>
    <rPh sb="4" eb="5">
      <t>ブ</t>
    </rPh>
    <rPh sb="6" eb="7">
      <t>ヤ</t>
    </rPh>
    <rPh sb="8" eb="9">
      <t>ベツ</t>
    </rPh>
    <rPh sb="10" eb="11">
      <t>リ</t>
    </rPh>
    <rPh sb="12" eb="13">
      <t>ヨウ</t>
    </rPh>
    <rPh sb="14" eb="15">
      <t>シャ</t>
    </rPh>
    <rPh sb="16" eb="17">
      <t>スウ</t>
    </rPh>
    <phoneticPr fontId="12"/>
  </si>
  <si>
    <t>会議室</t>
    <rPh sb="0" eb="3">
      <t>カイギシツ</t>
    </rPh>
    <phoneticPr fontId="12"/>
  </si>
  <si>
    <t>料理室</t>
    <rPh sb="0" eb="2">
      <t>リョウリ</t>
    </rPh>
    <rPh sb="2" eb="3">
      <t>シツ</t>
    </rPh>
    <phoneticPr fontId="12"/>
  </si>
  <si>
    <t>和室</t>
    <rPh sb="0" eb="2">
      <t>ワシツ</t>
    </rPh>
    <phoneticPr fontId="12"/>
  </si>
  <si>
    <t>実習室</t>
    <rPh sb="0" eb="3">
      <t>ジッシュウシツ</t>
    </rPh>
    <phoneticPr fontId="12"/>
  </si>
  <si>
    <t>教室</t>
    <rPh sb="0" eb="2">
      <t>キョウシツ</t>
    </rPh>
    <phoneticPr fontId="12"/>
  </si>
  <si>
    <t>多目的室</t>
    <rPh sb="0" eb="3">
      <t>タモクテキ</t>
    </rPh>
    <rPh sb="3" eb="4">
      <t>シツ</t>
    </rPh>
    <phoneticPr fontId="12"/>
  </si>
  <si>
    <t>レク・
ホール</t>
    <phoneticPr fontId="12"/>
  </si>
  <si>
    <t>学習室</t>
    <rPh sb="0" eb="2">
      <t>ガクシュウ</t>
    </rPh>
    <rPh sb="2" eb="3">
      <t>シツ</t>
    </rPh>
    <phoneticPr fontId="12"/>
  </si>
  <si>
    <t>談話室</t>
    <rPh sb="0" eb="3">
      <t>ダンワシツ</t>
    </rPh>
    <phoneticPr fontId="12"/>
  </si>
  <si>
    <t>レク・ホール</t>
    <phoneticPr fontId="12"/>
  </si>
  <si>
    <t>音楽練習室</t>
    <rPh sb="0" eb="2">
      <t>オンガク</t>
    </rPh>
    <rPh sb="2" eb="5">
      <t>レンシュウシツ</t>
    </rPh>
    <phoneticPr fontId="12"/>
  </si>
  <si>
    <t>臨時学習室
（教　　室）</t>
    <rPh sb="0" eb="2">
      <t>リンジ</t>
    </rPh>
    <rPh sb="2" eb="5">
      <t>ガクシュウシツ</t>
    </rPh>
    <rPh sb="7" eb="8">
      <t>キョウ</t>
    </rPh>
    <rPh sb="10" eb="11">
      <t>シツ</t>
    </rPh>
    <phoneticPr fontId="12"/>
  </si>
  <si>
    <t>注</t>
    <rPh sb="0" eb="1">
      <t>チュウ</t>
    </rPh>
    <phoneticPr fontId="12"/>
  </si>
  <si>
    <t>(1)　所　蔵　資　料　数</t>
    <rPh sb="4" eb="5">
      <t>ショ</t>
    </rPh>
    <rPh sb="6" eb="7">
      <t>クラ</t>
    </rPh>
    <rPh sb="8" eb="9">
      <t>シ</t>
    </rPh>
    <rPh sb="10" eb="11">
      <t>リョウ</t>
    </rPh>
    <rPh sb="12" eb="13">
      <t>スウ</t>
    </rPh>
    <phoneticPr fontId="14"/>
  </si>
  <si>
    <t>区分</t>
    <rPh sb="0" eb="2">
      <t>クブン</t>
    </rPh>
    <phoneticPr fontId="14"/>
  </si>
  <si>
    <t>総数</t>
    <rPh sb="0" eb="2">
      <t>ソウスウ</t>
    </rPh>
    <phoneticPr fontId="14"/>
  </si>
  <si>
    <t>光が丘</t>
    <rPh sb="0" eb="1">
      <t>ヒカリ</t>
    </rPh>
    <rPh sb="2" eb="3">
      <t>オカ</t>
    </rPh>
    <phoneticPr fontId="14"/>
  </si>
  <si>
    <t>練馬</t>
    <rPh sb="0" eb="2">
      <t>ネリマ</t>
    </rPh>
    <phoneticPr fontId="14"/>
  </si>
  <si>
    <t>石神井</t>
    <rPh sb="0" eb="3">
      <t>シャクジイ</t>
    </rPh>
    <phoneticPr fontId="14"/>
  </si>
  <si>
    <t>平和台</t>
    <rPh sb="0" eb="3">
      <t>ヘイワダイ</t>
    </rPh>
    <phoneticPr fontId="14"/>
  </si>
  <si>
    <t>大泉</t>
    <rPh sb="0" eb="2">
      <t>オオイズミ</t>
    </rPh>
    <phoneticPr fontId="14"/>
  </si>
  <si>
    <t>関町</t>
    <rPh sb="0" eb="1">
      <t>セキ</t>
    </rPh>
    <rPh sb="1" eb="2">
      <t>マチ</t>
    </rPh>
    <phoneticPr fontId="14"/>
  </si>
  <si>
    <t>貫井</t>
    <rPh sb="0" eb="2">
      <t>ヌクイ</t>
    </rPh>
    <phoneticPr fontId="14"/>
  </si>
  <si>
    <t>稲荷山</t>
    <rPh sb="0" eb="3">
      <t>イナリヤマ</t>
    </rPh>
    <phoneticPr fontId="14"/>
  </si>
  <si>
    <t>小竹</t>
    <rPh sb="0" eb="2">
      <t>コタケ</t>
    </rPh>
    <phoneticPr fontId="14"/>
  </si>
  <si>
    <t>南大泉</t>
    <rPh sb="0" eb="1">
      <t>ミナミ</t>
    </rPh>
    <rPh sb="1" eb="3">
      <t>オオイズミ</t>
    </rPh>
    <phoneticPr fontId="14"/>
  </si>
  <si>
    <t>春日町</t>
    <rPh sb="0" eb="3">
      <t>カスガチョウ</t>
    </rPh>
    <phoneticPr fontId="14"/>
  </si>
  <si>
    <t>南田中</t>
    <rPh sb="0" eb="3">
      <t>ミナミタナカ</t>
    </rPh>
    <phoneticPr fontId="14"/>
  </si>
  <si>
    <t>資料</t>
    <rPh sb="0" eb="2">
      <t>シリョウ</t>
    </rPh>
    <phoneticPr fontId="14"/>
  </si>
  <si>
    <t>：</t>
    <phoneticPr fontId="14"/>
  </si>
  <si>
    <t>(2)　利　用　登　録　者　数</t>
    <rPh sb="4" eb="5">
      <t>リ</t>
    </rPh>
    <rPh sb="6" eb="7">
      <t>ヨウ</t>
    </rPh>
    <rPh sb="8" eb="9">
      <t>ノボル</t>
    </rPh>
    <rPh sb="10" eb="11">
      <t>ロク</t>
    </rPh>
    <rPh sb="12" eb="13">
      <t>シャ</t>
    </rPh>
    <rPh sb="14" eb="15">
      <t>スウ</t>
    </rPh>
    <phoneticPr fontId="14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</si>
  <si>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14"/>
  </si>
  <si>
    <t>平成</t>
    <rPh sb="0" eb="2">
      <t>ヘイセイ</t>
    </rPh>
    <phoneticPr fontId="14"/>
  </si>
  <si>
    <t>年</t>
    <rPh sb="0" eb="1">
      <t>ネン</t>
    </rPh>
    <phoneticPr fontId="14"/>
  </si>
  <si>
    <t>(3)　貸　　　　　出　　　　　数</t>
    <rPh sb="4" eb="5">
      <t>カシ</t>
    </rPh>
    <rPh sb="10" eb="11">
      <t>デ</t>
    </rPh>
    <rPh sb="16" eb="17">
      <t>スウ</t>
    </rPh>
    <phoneticPr fontId="15"/>
  </si>
  <si>
    <t>年　　　　　度
お　　よ　　び
図　書　館　名</t>
    <rPh sb="0" eb="1">
      <t>ネン</t>
    </rPh>
    <rPh sb="6" eb="7">
      <t>ド</t>
    </rPh>
    <rPh sb="16" eb="17">
      <t>ズ</t>
    </rPh>
    <rPh sb="18" eb="19">
      <t>ショ</t>
    </rPh>
    <rPh sb="20" eb="21">
      <t>カン</t>
    </rPh>
    <rPh sb="22" eb="23">
      <t>メイ</t>
    </rPh>
    <phoneticPr fontId="15"/>
  </si>
  <si>
    <t>個人貸出</t>
    <rPh sb="0" eb="2">
      <t>コジン</t>
    </rPh>
    <rPh sb="2" eb="4">
      <t>カシダシ</t>
    </rPh>
    <phoneticPr fontId="15"/>
  </si>
  <si>
    <t>図書・点字図書
・ 録 音 図 書</t>
    <rPh sb="0" eb="2">
      <t>トショ</t>
    </rPh>
    <rPh sb="3" eb="5">
      <t>テンジ</t>
    </rPh>
    <rPh sb="5" eb="7">
      <t>トショ</t>
    </rPh>
    <rPh sb="10" eb="11">
      <t>ロク</t>
    </rPh>
    <rPh sb="12" eb="13">
      <t>オト</t>
    </rPh>
    <rPh sb="14" eb="15">
      <t>ズ</t>
    </rPh>
    <rPh sb="16" eb="17">
      <t>ショ</t>
    </rPh>
    <phoneticPr fontId="15"/>
  </si>
  <si>
    <t>雑誌・点字雑誌
・ 録 音 雑 誌</t>
    <rPh sb="0" eb="2">
      <t>ザッシ</t>
    </rPh>
    <rPh sb="3" eb="5">
      <t>テンジ</t>
    </rPh>
    <rPh sb="5" eb="7">
      <t>ザッシ</t>
    </rPh>
    <rPh sb="10" eb="11">
      <t>ロク</t>
    </rPh>
    <rPh sb="12" eb="13">
      <t>オト</t>
    </rPh>
    <rPh sb="14" eb="15">
      <t>ザツ</t>
    </rPh>
    <rPh sb="16" eb="17">
      <t>シ</t>
    </rPh>
    <phoneticPr fontId="15"/>
  </si>
  <si>
    <t>団体貸出図書</t>
    <rPh sb="0" eb="2">
      <t>ダンタイ</t>
    </rPh>
    <rPh sb="2" eb="4">
      <t>カシダシ</t>
    </rPh>
    <rPh sb="4" eb="6">
      <t>トショ</t>
    </rPh>
    <phoneticPr fontId="15"/>
  </si>
  <si>
    <t>平成</t>
    <rPh sb="0" eb="2">
      <t>ヘイセイ</t>
    </rPh>
    <phoneticPr fontId="15"/>
  </si>
  <si>
    <t>年度</t>
    <rPh sb="0" eb="2">
      <t>ネンド</t>
    </rPh>
    <phoneticPr fontId="15"/>
  </si>
  <si>
    <t>光が丘</t>
    <rPh sb="0" eb="1">
      <t>ヒカリ</t>
    </rPh>
    <rPh sb="2" eb="3">
      <t>オカ</t>
    </rPh>
    <phoneticPr fontId="15"/>
  </si>
  <si>
    <t>練馬</t>
    <rPh sb="0" eb="2">
      <t>ネリマ</t>
    </rPh>
    <phoneticPr fontId="15"/>
  </si>
  <si>
    <t>石神井</t>
    <rPh sb="0" eb="3">
      <t>シャクジイ</t>
    </rPh>
    <phoneticPr fontId="15"/>
  </si>
  <si>
    <t>平和台</t>
    <rPh sb="0" eb="3">
      <t>ヘイワダイ</t>
    </rPh>
    <phoneticPr fontId="15"/>
  </si>
  <si>
    <t>大泉</t>
    <rPh sb="0" eb="2">
      <t>オオイズミ</t>
    </rPh>
    <phoneticPr fontId="15"/>
  </si>
  <si>
    <t>関町</t>
    <rPh sb="0" eb="1">
      <t>セキ</t>
    </rPh>
    <rPh sb="1" eb="2">
      <t>マチ</t>
    </rPh>
    <phoneticPr fontId="15"/>
  </si>
  <si>
    <t>貫井</t>
    <rPh sb="0" eb="2">
      <t>ヌクイ</t>
    </rPh>
    <phoneticPr fontId="15"/>
  </si>
  <si>
    <t>稲荷山</t>
    <rPh sb="0" eb="3">
      <t>イナリヤマ</t>
    </rPh>
    <phoneticPr fontId="15"/>
  </si>
  <si>
    <t>小竹</t>
    <rPh sb="0" eb="2">
      <t>コタケ</t>
    </rPh>
    <phoneticPr fontId="15"/>
  </si>
  <si>
    <t>南大泉</t>
    <rPh sb="0" eb="1">
      <t>ミナミ</t>
    </rPh>
    <rPh sb="1" eb="3">
      <t>オオイズミ</t>
    </rPh>
    <phoneticPr fontId="15"/>
  </si>
  <si>
    <t>春日町</t>
    <rPh sb="0" eb="3">
      <t>カスガチョウ</t>
    </rPh>
    <phoneticPr fontId="15"/>
  </si>
  <si>
    <t>南田中</t>
    <rPh sb="0" eb="3">
      <t>ミナミタナカ</t>
    </rPh>
    <phoneticPr fontId="15"/>
  </si>
  <si>
    <t>高野台受取窓口</t>
    <rPh sb="0" eb="3">
      <t>タカノダイ</t>
    </rPh>
    <rPh sb="3" eb="5">
      <t>ウケトリ</t>
    </rPh>
    <rPh sb="5" eb="7">
      <t>マドグチ</t>
    </rPh>
    <phoneticPr fontId="15"/>
  </si>
  <si>
    <t>資料</t>
    <rPh sb="0" eb="2">
      <t>シリョウ</t>
    </rPh>
    <phoneticPr fontId="15"/>
  </si>
  <si>
    <t>：</t>
    <phoneticPr fontId="15"/>
  </si>
  <si>
    <t>豊玉受取窓口</t>
    <rPh sb="0" eb="2">
      <t>トヨタマ</t>
    </rPh>
    <rPh sb="2" eb="4">
      <t>ウケトリ</t>
    </rPh>
    <rPh sb="4" eb="6">
      <t>マドグチ</t>
    </rPh>
    <phoneticPr fontId="15"/>
  </si>
  <si>
    <t>(4)　資　料　予　約　受　付　状　況　(個　人　予　約　数)</t>
    <rPh sb="4" eb="5">
      <t>シ</t>
    </rPh>
    <rPh sb="6" eb="7">
      <t>リョウ</t>
    </rPh>
    <rPh sb="8" eb="9">
      <t>ヨ</t>
    </rPh>
    <rPh sb="10" eb="11">
      <t>ヤク</t>
    </rPh>
    <rPh sb="12" eb="13">
      <t>ウケ</t>
    </rPh>
    <rPh sb="14" eb="15">
      <t>ツキ</t>
    </rPh>
    <rPh sb="16" eb="17">
      <t>ジョウ</t>
    </rPh>
    <rPh sb="18" eb="19">
      <t>キョウ</t>
    </rPh>
    <rPh sb="21" eb="22">
      <t>コ</t>
    </rPh>
    <rPh sb="23" eb="24">
      <t>ニン</t>
    </rPh>
    <rPh sb="25" eb="26">
      <t>ヨ</t>
    </rPh>
    <rPh sb="27" eb="28">
      <t>ヤク</t>
    </rPh>
    <rPh sb="29" eb="30">
      <t>スウ</t>
    </rPh>
    <phoneticPr fontId="15"/>
  </si>
  <si>
    <t>図書館名</t>
    <rPh sb="0" eb="3">
      <t>トショカン</t>
    </rPh>
    <rPh sb="3" eb="4">
      <t>メイ</t>
    </rPh>
    <phoneticPr fontId="15"/>
  </si>
  <si>
    <t>図書・点字図書・録音図書</t>
    <rPh sb="0" eb="2">
      <t>トショ</t>
    </rPh>
    <rPh sb="3" eb="5">
      <t>テンジ</t>
    </rPh>
    <rPh sb="5" eb="7">
      <t>トショ</t>
    </rPh>
    <rPh sb="8" eb="10">
      <t>ロクオン</t>
    </rPh>
    <rPh sb="10" eb="12">
      <t>トショ</t>
    </rPh>
    <phoneticPr fontId="15"/>
  </si>
  <si>
    <t>雑誌・点字雑誌・録音雑誌</t>
    <rPh sb="0" eb="2">
      <t>ザッシ</t>
    </rPh>
    <rPh sb="3" eb="5">
      <t>テンジ</t>
    </rPh>
    <rPh sb="5" eb="7">
      <t>ザッシ</t>
    </rPh>
    <rPh sb="8" eb="10">
      <t>ロクオン</t>
    </rPh>
    <rPh sb="10" eb="12">
      <t>ザッシ</t>
    </rPh>
    <phoneticPr fontId="15"/>
  </si>
  <si>
    <t>視　聴　覚　資　料
(視覚障害者用資料含む)</t>
    <rPh sb="0" eb="1">
      <t>シ</t>
    </rPh>
    <rPh sb="2" eb="3">
      <t>チョウ</t>
    </rPh>
    <rPh sb="4" eb="5">
      <t>サトル</t>
    </rPh>
    <rPh sb="6" eb="7">
      <t>シ</t>
    </rPh>
    <rPh sb="8" eb="9">
      <t>リョウ</t>
    </rPh>
    <rPh sb="11" eb="13">
      <t>シカク</t>
    </rPh>
    <rPh sb="13" eb="16">
      <t>ショウガイシャ</t>
    </rPh>
    <rPh sb="16" eb="17">
      <t>ヨウ</t>
    </rPh>
    <rPh sb="17" eb="19">
      <t>シリョウ</t>
    </rPh>
    <rPh sb="19" eb="20">
      <t>フク</t>
    </rPh>
    <phoneticPr fontId="15"/>
  </si>
  <si>
    <t>総数</t>
    <rPh sb="0" eb="2">
      <t>ソウスウ</t>
    </rPh>
    <phoneticPr fontId="15"/>
  </si>
  <si>
    <t>(単位：人)</t>
    <rPh sb="1" eb="3">
      <t>タンイ</t>
    </rPh>
    <rPh sb="4" eb="5">
      <t>ヒト</t>
    </rPh>
    <phoneticPr fontId="15"/>
  </si>
  <si>
    <t>競技場</t>
    <rPh sb="0" eb="3">
      <t>キョウギジョウ</t>
    </rPh>
    <phoneticPr fontId="15"/>
  </si>
  <si>
    <t>体操</t>
    <rPh sb="0" eb="2">
      <t>タイソウ</t>
    </rPh>
    <phoneticPr fontId="15"/>
  </si>
  <si>
    <t>バスケット</t>
    <phoneticPr fontId="15"/>
  </si>
  <si>
    <t>バレーボール</t>
    <phoneticPr fontId="15"/>
  </si>
  <si>
    <t>バドミントン</t>
    <phoneticPr fontId="15"/>
  </si>
  <si>
    <t>その他</t>
    <rPh sb="2" eb="3">
      <t>タ</t>
    </rPh>
    <phoneticPr fontId="15"/>
  </si>
  <si>
    <t>トレーニング室</t>
    <rPh sb="6" eb="7">
      <t>シツ</t>
    </rPh>
    <phoneticPr fontId="15"/>
  </si>
  <si>
    <t>卓球場</t>
    <rPh sb="0" eb="2">
      <t>タッキュウ</t>
    </rPh>
    <rPh sb="2" eb="3">
      <t>ジョウ</t>
    </rPh>
    <phoneticPr fontId="15"/>
  </si>
  <si>
    <t>柔道場</t>
    <rPh sb="0" eb="2">
      <t>ジュウドウ</t>
    </rPh>
    <rPh sb="2" eb="3">
      <t>ジョウ</t>
    </rPh>
    <phoneticPr fontId="15"/>
  </si>
  <si>
    <t>剣道場</t>
    <rPh sb="0" eb="2">
      <t>ケンドウ</t>
    </rPh>
    <rPh sb="2" eb="3">
      <t>ジョウ</t>
    </rPh>
    <phoneticPr fontId="15"/>
  </si>
  <si>
    <t>弓道場</t>
    <rPh sb="0" eb="2">
      <t>キュウドウ</t>
    </rPh>
    <rPh sb="2" eb="3">
      <t>ジョウ</t>
    </rPh>
    <phoneticPr fontId="15"/>
  </si>
  <si>
    <t>ライフル
射 撃 場</t>
    <rPh sb="5" eb="6">
      <t>イ</t>
    </rPh>
    <rPh sb="7" eb="8">
      <t>ゲキ</t>
    </rPh>
    <rPh sb="9" eb="10">
      <t>ジョウ</t>
    </rPh>
    <phoneticPr fontId="15"/>
  </si>
  <si>
    <t>相撲場</t>
    <rPh sb="0" eb="2">
      <t>スモウ</t>
    </rPh>
    <rPh sb="2" eb="3">
      <t>バ</t>
    </rPh>
    <phoneticPr fontId="15"/>
  </si>
  <si>
    <t>ロ ー ラ ー
スケート場</t>
    <rPh sb="12" eb="13">
      <t>バ</t>
    </rPh>
    <phoneticPr fontId="15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</si>
  <si>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15"/>
  </si>
  <si>
    <t>(単位：人)</t>
    <rPh sb="1" eb="3">
      <t>タンイ</t>
    </rPh>
    <rPh sb="4" eb="5">
      <t>ヒト</t>
    </rPh>
    <phoneticPr fontId="16"/>
  </si>
  <si>
    <t>年度</t>
    <rPh sb="0" eb="2">
      <t>ネンド</t>
    </rPh>
    <phoneticPr fontId="16"/>
  </si>
  <si>
    <t>競技場</t>
    <rPh sb="0" eb="3">
      <t>キョウギジョウ</t>
    </rPh>
    <phoneticPr fontId="16"/>
  </si>
  <si>
    <t>バレーボール</t>
    <phoneticPr fontId="16"/>
  </si>
  <si>
    <t>バドミントン</t>
    <phoneticPr fontId="16"/>
  </si>
  <si>
    <t>卓球</t>
    <rPh sb="0" eb="2">
      <t>タッキュウ</t>
    </rPh>
    <phoneticPr fontId="16"/>
  </si>
  <si>
    <t>その他</t>
    <rPh sb="2" eb="3">
      <t>タ</t>
    </rPh>
    <phoneticPr fontId="16"/>
  </si>
  <si>
    <t>剣道場兼
卓 球 場</t>
    <rPh sb="0" eb="2">
      <t>ケンドウ</t>
    </rPh>
    <rPh sb="2" eb="3">
      <t>ジョウ</t>
    </rPh>
    <rPh sb="3" eb="4">
      <t>ケン</t>
    </rPh>
    <rPh sb="5" eb="6">
      <t>スグル</t>
    </rPh>
    <rPh sb="7" eb="8">
      <t>タマ</t>
    </rPh>
    <rPh sb="9" eb="10">
      <t>ジョウ</t>
    </rPh>
    <phoneticPr fontId="16"/>
  </si>
  <si>
    <t>柔道場</t>
    <rPh sb="0" eb="2">
      <t>ジュウドウ</t>
    </rPh>
    <rPh sb="2" eb="3">
      <t>ジョウ</t>
    </rPh>
    <phoneticPr fontId="16"/>
  </si>
  <si>
    <t>平成</t>
    <rPh sb="0" eb="2">
      <t>ヘイセイ</t>
    </rPh>
    <phoneticPr fontId="16"/>
  </si>
  <si>
    <t>：</t>
    <phoneticPr fontId="16"/>
  </si>
  <si>
    <t>資料</t>
    <rPh sb="0" eb="2">
      <t>シリョウ</t>
    </rPh>
    <phoneticPr fontId="16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</si>
  <si>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16"/>
  </si>
  <si>
    <t>バスケット</t>
    <phoneticPr fontId="16"/>
  </si>
  <si>
    <t>第一武道場</t>
    <rPh sb="0" eb="2">
      <t>ダイイチ</t>
    </rPh>
    <rPh sb="2" eb="5">
      <t>ブドウジョウ</t>
    </rPh>
    <phoneticPr fontId="16"/>
  </si>
  <si>
    <t>第二武道場</t>
    <rPh sb="0" eb="2">
      <t>ダイニ</t>
    </rPh>
    <rPh sb="2" eb="5">
      <t>ブドウジョウ</t>
    </rPh>
    <phoneticPr fontId="16"/>
  </si>
  <si>
    <t>柔道等</t>
    <rPh sb="0" eb="2">
      <t>ジュウドウ</t>
    </rPh>
    <rPh sb="2" eb="3">
      <t>トウ</t>
    </rPh>
    <phoneticPr fontId="16"/>
  </si>
  <si>
    <t>卓球・剣道等</t>
    <rPh sb="0" eb="2">
      <t>タッキュウ</t>
    </rPh>
    <rPh sb="3" eb="5">
      <t>ケンドウ</t>
    </rPh>
    <rPh sb="5" eb="6">
      <t>トウ</t>
    </rPh>
    <phoneticPr fontId="16"/>
  </si>
  <si>
    <t>トレーニング室</t>
    <rPh sb="6" eb="7">
      <t>シツ</t>
    </rPh>
    <phoneticPr fontId="16"/>
  </si>
  <si>
    <t>温水プール</t>
    <rPh sb="0" eb="2">
      <t>オンスイ</t>
    </rPh>
    <phoneticPr fontId="16"/>
  </si>
  <si>
    <t>ランニングコース</t>
    <phoneticPr fontId="16"/>
  </si>
  <si>
    <t>体力測定・健康体力相談室</t>
    <rPh sb="0" eb="2">
      <t>タイリョク</t>
    </rPh>
    <rPh sb="2" eb="4">
      <t>ソクテイ</t>
    </rPh>
    <rPh sb="5" eb="7">
      <t>ケンコウ</t>
    </rPh>
    <rPh sb="7" eb="9">
      <t>タイリョク</t>
    </rPh>
    <rPh sb="9" eb="12">
      <t>ソウダンシツ</t>
    </rPh>
    <phoneticPr fontId="16"/>
  </si>
  <si>
    <t>多目的アリーナ</t>
    <rPh sb="0" eb="3">
      <t>タモクテキ</t>
    </rPh>
    <phoneticPr fontId="16"/>
  </si>
  <si>
    <t>武道場</t>
    <rPh sb="0" eb="3">
      <t>ブドウジョウ</t>
    </rPh>
    <phoneticPr fontId="16"/>
  </si>
  <si>
    <t>プレイルーム</t>
    <phoneticPr fontId="16"/>
  </si>
  <si>
    <t>プール</t>
    <phoneticPr fontId="16"/>
  </si>
  <si>
    <t>庭球場</t>
    <rPh sb="0" eb="2">
      <t>テイキュウ</t>
    </rPh>
    <rPh sb="2" eb="3">
      <t>ジョウ</t>
    </rPh>
    <phoneticPr fontId="16"/>
  </si>
  <si>
    <t>区立</t>
    <rPh sb="0" eb="2">
      <t>クリツ</t>
    </rPh>
    <phoneticPr fontId="16"/>
  </si>
  <si>
    <t>石神井プール</t>
    <rPh sb="0" eb="3">
      <t>シャクジイ</t>
    </rPh>
    <phoneticPr fontId="16"/>
  </si>
  <si>
    <t>(50m)</t>
    <phoneticPr fontId="16"/>
  </si>
  <si>
    <t>高野台運動場</t>
    <rPh sb="0" eb="3">
      <t>タカノダイ</t>
    </rPh>
    <rPh sb="3" eb="6">
      <t>ウンドウジョウ</t>
    </rPh>
    <phoneticPr fontId="16"/>
  </si>
  <si>
    <t>(4面)</t>
    <rPh sb="2" eb="3">
      <t>メン</t>
    </rPh>
    <phoneticPr fontId="16"/>
  </si>
  <si>
    <t>(2面)</t>
    <rPh sb="2" eb="3">
      <t>メン</t>
    </rPh>
    <phoneticPr fontId="16"/>
  </si>
  <si>
    <t>(7面)</t>
    <rPh sb="2" eb="3">
      <t>メン</t>
    </rPh>
    <phoneticPr fontId="16"/>
  </si>
  <si>
    <t>土支田庭球場</t>
    <rPh sb="0" eb="3">
      <t>ドシダ</t>
    </rPh>
    <rPh sb="3" eb="5">
      <t>テイキュウ</t>
    </rPh>
    <rPh sb="5" eb="6">
      <t>ジョウ</t>
    </rPh>
    <phoneticPr fontId="16"/>
  </si>
  <si>
    <t>大泉学園町希望が丘</t>
    <rPh sb="0" eb="2">
      <t>オオイズミ</t>
    </rPh>
    <rPh sb="2" eb="4">
      <t>ガクエン</t>
    </rPh>
    <rPh sb="4" eb="5">
      <t>マチ</t>
    </rPh>
    <rPh sb="5" eb="7">
      <t>キボウ</t>
    </rPh>
    <rPh sb="8" eb="9">
      <t>オカ</t>
    </rPh>
    <phoneticPr fontId="16"/>
  </si>
  <si>
    <t>成人用野球場</t>
    <rPh sb="0" eb="2">
      <t>セイジン</t>
    </rPh>
    <rPh sb="2" eb="3">
      <t>ヨウ</t>
    </rPh>
    <rPh sb="3" eb="6">
      <t>ヤキュウジョウ</t>
    </rPh>
    <phoneticPr fontId="16"/>
  </si>
  <si>
    <t>学田公園野球場</t>
    <rPh sb="0" eb="2">
      <t>ガクデン</t>
    </rPh>
    <rPh sb="2" eb="4">
      <t>コウエン</t>
    </rPh>
    <rPh sb="4" eb="7">
      <t>ヤキュウジョウ</t>
    </rPh>
    <phoneticPr fontId="16"/>
  </si>
  <si>
    <t>(1面)</t>
    <rPh sb="2" eb="3">
      <t>メン</t>
    </rPh>
    <phoneticPr fontId="16"/>
  </si>
  <si>
    <t>成人用野球場</t>
    <rPh sb="0" eb="3">
      <t>セイジンヨウ</t>
    </rPh>
    <rPh sb="3" eb="6">
      <t>ヤキュウジョウ</t>
    </rPh>
    <phoneticPr fontId="16"/>
  </si>
  <si>
    <t>北大泉野球場</t>
    <rPh sb="0" eb="1">
      <t>キタ</t>
    </rPh>
    <rPh sb="1" eb="3">
      <t>オオイズミ</t>
    </rPh>
    <rPh sb="3" eb="6">
      <t>ヤキュウジョウ</t>
    </rPh>
    <phoneticPr fontId="16"/>
  </si>
  <si>
    <t>東台野球場</t>
    <rPh sb="0" eb="2">
      <t>ヒガシダイ</t>
    </rPh>
    <rPh sb="2" eb="5">
      <t>ヤキュウジョウ</t>
    </rPh>
    <phoneticPr fontId="16"/>
  </si>
  <si>
    <t>運動場</t>
    <rPh sb="0" eb="3">
      <t>ウンドウジョウ</t>
    </rPh>
    <phoneticPr fontId="16"/>
  </si>
  <si>
    <t>暫定開放</t>
    <rPh sb="0" eb="2">
      <t>ザンテイ</t>
    </rPh>
    <rPh sb="2" eb="4">
      <t>カイホウ</t>
    </rPh>
    <phoneticPr fontId="16"/>
  </si>
  <si>
    <t>練馬総合運動場</t>
    <rPh sb="0" eb="2">
      <t>ネリマ</t>
    </rPh>
    <rPh sb="2" eb="4">
      <t>ソウゴウ</t>
    </rPh>
    <rPh sb="4" eb="7">
      <t>ウンドウジョウ</t>
    </rPh>
    <phoneticPr fontId="16"/>
  </si>
  <si>
    <t>庭球場・成人用野球場利用者数は、貸出枠単位の延べ人数である。</t>
    <rPh sb="0" eb="2">
      <t>テイキュウ</t>
    </rPh>
    <rPh sb="2" eb="3">
      <t>ジョウ</t>
    </rPh>
    <rPh sb="4" eb="7">
      <t>セイジンヨウ</t>
    </rPh>
    <rPh sb="7" eb="10">
      <t>ヤキュウジョウ</t>
    </rPh>
    <rPh sb="10" eb="12">
      <t>リヨウ</t>
    </rPh>
    <rPh sb="12" eb="13">
      <t>シャ</t>
    </rPh>
    <rPh sb="13" eb="14">
      <t>スウ</t>
    </rPh>
    <rPh sb="16" eb="18">
      <t>カシダシ</t>
    </rPh>
    <rPh sb="18" eb="19">
      <t>ワク</t>
    </rPh>
    <rPh sb="19" eb="21">
      <t>タンイ</t>
    </rPh>
    <rPh sb="22" eb="23">
      <t>ノ</t>
    </rPh>
    <rPh sb="24" eb="26">
      <t>ニンズウ</t>
    </rPh>
    <phoneticPr fontId="4"/>
  </si>
  <si>
    <t>地域文化部スポーツ振興課</t>
    <rPh sb="0" eb="2">
      <t>チイキ</t>
    </rPh>
    <rPh sb="2" eb="4">
      <t>ブンカ</t>
    </rPh>
    <rPh sb="4" eb="5">
      <t>ブ</t>
    </rPh>
    <rPh sb="9" eb="11">
      <t>シンコウ</t>
    </rPh>
    <rPh sb="11" eb="12">
      <t>カ</t>
    </rPh>
    <phoneticPr fontId="4"/>
  </si>
  <si>
    <t>(1)　団　体　別　利　用　状　況</t>
    <rPh sb="4" eb="5">
      <t>ダン</t>
    </rPh>
    <rPh sb="6" eb="7">
      <t>カラダ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11"/>
  </si>
  <si>
    <t>総数</t>
    <rPh sb="0" eb="2">
      <t>ソウスウ</t>
    </rPh>
    <phoneticPr fontId="11"/>
  </si>
  <si>
    <t>一般</t>
    <rPh sb="0" eb="2">
      <t>イッパン</t>
    </rPh>
    <phoneticPr fontId="11"/>
  </si>
  <si>
    <t>公用</t>
    <rPh sb="0" eb="2">
      <t>コウヨウ</t>
    </rPh>
    <phoneticPr fontId="11"/>
  </si>
  <si>
    <t>(2)　施　設　別　利　用　者　数</t>
    <rPh sb="4" eb="5">
      <t>シ</t>
    </rPh>
    <rPh sb="6" eb="7">
      <t>セツ</t>
    </rPh>
    <rPh sb="8" eb="9">
      <t>ベツ</t>
    </rPh>
    <rPh sb="10" eb="11">
      <t>リ</t>
    </rPh>
    <rPh sb="12" eb="13">
      <t>ヨウ</t>
    </rPh>
    <rPh sb="14" eb="15">
      <t>シャ</t>
    </rPh>
    <rPh sb="16" eb="17">
      <t>スウ</t>
    </rPh>
    <phoneticPr fontId="11"/>
  </si>
  <si>
    <t>講座室(1)</t>
    <rPh sb="0" eb="2">
      <t>コウザ</t>
    </rPh>
    <rPh sb="2" eb="3">
      <t>シツ</t>
    </rPh>
    <phoneticPr fontId="11"/>
  </si>
  <si>
    <t>講座室(2)</t>
    <rPh sb="0" eb="2">
      <t>コウザ</t>
    </rPh>
    <rPh sb="2" eb="3">
      <t>シツ</t>
    </rPh>
    <phoneticPr fontId="11"/>
  </si>
  <si>
    <t>講座室(3)</t>
    <rPh sb="0" eb="2">
      <t>コウザ</t>
    </rPh>
    <rPh sb="2" eb="3">
      <t>シツ</t>
    </rPh>
    <phoneticPr fontId="11"/>
  </si>
  <si>
    <t>講座室(4)</t>
    <rPh sb="0" eb="2">
      <t>コウザ</t>
    </rPh>
    <rPh sb="2" eb="3">
      <t>シツ</t>
    </rPh>
    <phoneticPr fontId="11"/>
  </si>
  <si>
    <t>講座室(5)</t>
    <rPh sb="0" eb="2">
      <t>コウザ</t>
    </rPh>
    <rPh sb="2" eb="3">
      <t>シツ</t>
    </rPh>
    <phoneticPr fontId="11"/>
  </si>
  <si>
    <t>講座室(6)</t>
    <rPh sb="0" eb="2">
      <t>コウザ</t>
    </rPh>
    <rPh sb="2" eb="3">
      <t>シツ</t>
    </rPh>
    <phoneticPr fontId="11"/>
  </si>
  <si>
    <t>講座室(7)</t>
    <rPh sb="0" eb="2">
      <t>コウザ</t>
    </rPh>
    <rPh sb="2" eb="3">
      <t>シツ</t>
    </rPh>
    <phoneticPr fontId="11"/>
  </si>
  <si>
    <t>和室</t>
    <rPh sb="0" eb="2">
      <t>ワシツ</t>
    </rPh>
    <phoneticPr fontId="11"/>
  </si>
  <si>
    <t>会議室</t>
    <rPh sb="0" eb="3">
      <t>カイギシツ</t>
    </rPh>
    <phoneticPr fontId="11"/>
  </si>
  <si>
    <t>料理室</t>
    <rPh sb="0" eb="2">
      <t>リョウリ</t>
    </rPh>
    <rPh sb="2" eb="3">
      <t>シツ</t>
    </rPh>
    <phoneticPr fontId="11"/>
  </si>
  <si>
    <t>工作室</t>
    <rPh sb="0" eb="2">
      <t>コウサク</t>
    </rPh>
    <rPh sb="2" eb="3">
      <t>シツ</t>
    </rPh>
    <phoneticPr fontId="11"/>
  </si>
  <si>
    <t>美術室</t>
    <rPh sb="0" eb="3">
      <t>ビジュツシツ</t>
    </rPh>
    <phoneticPr fontId="11"/>
  </si>
  <si>
    <t>音楽室(1)</t>
    <rPh sb="0" eb="3">
      <t>オンガクシツ</t>
    </rPh>
    <phoneticPr fontId="11"/>
  </si>
  <si>
    <t>音楽室(2)</t>
    <rPh sb="0" eb="3">
      <t>オンガクシツ</t>
    </rPh>
    <phoneticPr fontId="11"/>
  </si>
  <si>
    <t>学習室</t>
    <rPh sb="0" eb="3">
      <t>ガクシュウシツ</t>
    </rPh>
    <phoneticPr fontId="11"/>
  </si>
  <si>
    <t>白紙ページ</t>
    <rPh sb="0" eb="2">
      <t>ハクシ</t>
    </rPh>
    <phoneticPr fontId="18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</si>
  <si>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10"/>
  </si>
  <si>
    <t>三原台温水</t>
    <rPh sb="0" eb="3">
      <t>ミハラダイ</t>
    </rPh>
    <rPh sb="3" eb="5">
      <t>オンスイ</t>
    </rPh>
    <phoneticPr fontId="16"/>
  </si>
  <si>
    <t>プール(25m)</t>
    <phoneticPr fontId="16"/>
  </si>
  <si>
    <t>豊玉中公園</t>
    <rPh sb="0" eb="3">
      <t>トヨタマナカ</t>
    </rPh>
    <rPh sb="3" eb="5">
      <t>コウエン</t>
    </rPh>
    <phoneticPr fontId="16"/>
  </si>
  <si>
    <t>びくに公園</t>
    <rPh sb="3" eb="5">
      <t>コウエン</t>
    </rPh>
    <phoneticPr fontId="16"/>
  </si>
  <si>
    <t>夏の雲公園</t>
    <rPh sb="0" eb="1">
      <t>ナツ</t>
    </rPh>
    <rPh sb="2" eb="3">
      <t>クモ</t>
    </rPh>
    <rPh sb="3" eb="5">
      <t>コウエン</t>
    </rPh>
    <phoneticPr fontId="16"/>
  </si>
  <si>
    <t>公園運動場　(3面)</t>
    <rPh sb="0" eb="2">
      <t>コウエン</t>
    </rPh>
    <rPh sb="2" eb="5">
      <t>ウンドウジョウ</t>
    </rPh>
    <rPh sb="8" eb="9">
      <t>メン</t>
    </rPh>
    <phoneticPr fontId="16"/>
  </si>
  <si>
    <t>区立</t>
    <rPh sb="0" eb="2">
      <t>クリツ</t>
    </rPh>
    <phoneticPr fontId="19"/>
  </si>
  <si>
    <t>多目的運動場</t>
    <rPh sb="0" eb="3">
      <t>タモクテキ</t>
    </rPh>
    <rPh sb="3" eb="6">
      <t>ウンドウジョウ</t>
    </rPh>
    <phoneticPr fontId="19"/>
  </si>
  <si>
    <t>大泉さくら運動公園</t>
    <rPh sb="0" eb="2">
      <t>オオイズミ</t>
    </rPh>
    <rPh sb="5" eb="9">
      <t>ウンドウコウエン</t>
    </rPh>
    <phoneticPr fontId="19"/>
  </si>
  <si>
    <t>大泉学園町希望が丘</t>
    <rPh sb="0" eb="5">
      <t>オオイズミガクエンチョウ</t>
    </rPh>
    <rPh sb="5" eb="7">
      <t>キボウ</t>
    </rPh>
    <rPh sb="8" eb="9">
      <t>オカ</t>
    </rPh>
    <phoneticPr fontId="19"/>
  </si>
  <si>
    <t>公園運動場　(1面)</t>
    <rPh sb="0" eb="2">
      <t>コウエン</t>
    </rPh>
    <rPh sb="2" eb="5">
      <t>ウンドウジョウ</t>
    </rPh>
    <rPh sb="8" eb="9">
      <t>メン</t>
    </rPh>
    <phoneticPr fontId="19"/>
  </si>
  <si>
    <t>多目的運動場 (1面)</t>
    <rPh sb="0" eb="3">
      <t>タモクテキ</t>
    </rPh>
    <rPh sb="3" eb="6">
      <t>ウンドウジョウ</t>
    </rPh>
    <rPh sb="9" eb="10">
      <t>メン</t>
    </rPh>
    <phoneticPr fontId="19"/>
  </si>
  <si>
    <t>庭球場　(2面)</t>
    <rPh sb="0" eb="1">
      <t>ニワ</t>
    </rPh>
    <rPh sb="1" eb="2">
      <t>タマ</t>
    </rPh>
    <rPh sb="2" eb="3">
      <t>ジョウ</t>
    </rPh>
    <rPh sb="6" eb="7">
      <t>メン</t>
    </rPh>
    <phoneticPr fontId="16"/>
  </si>
  <si>
    <t>庭球場　(4面)</t>
    <rPh sb="0" eb="1">
      <t>ニワ</t>
    </rPh>
    <rPh sb="1" eb="2">
      <t>タマ</t>
    </rPh>
    <rPh sb="2" eb="3">
      <t>ジョウ</t>
    </rPh>
    <rPh sb="6" eb="7">
      <t>メン</t>
    </rPh>
    <phoneticPr fontId="16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</si>
  <si>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4"/>
  </si>
  <si>
    <t>多目的室等</t>
    <rPh sb="0" eb="3">
      <t>タモクテキ</t>
    </rPh>
    <rPh sb="3" eb="4">
      <t>シツ</t>
    </rPh>
    <rPh sb="4" eb="5">
      <t>トウ</t>
    </rPh>
    <phoneticPr fontId="10"/>
  </si>
  <si>
    <t>年  お よ び
図　書　館　名</t>
    <rPh sb="0" eb="1">
      <t>ネン</t>
    </rPh>
    <rPh sb="9" eb="10">
      <t>ズ</t>
    </rPh>
    <rPh sb="11" eb="12">
      <t>ショ</t>
    </rPh>
    <rPh sb="13" eb="14">
      <t>カン</t>
    </rPh>
    <rPh sb="15" eb="16">
      <t>メイ</t>
    </rPh>
    <phoneticPr fontId="14"/>
  </si>
  <si>
    <t>全館利用があるため、団体利用状況と部屋別利用者数の数値は一致しない。</t>
    <rPh sb="0" eb="2">
      <t>ゼンカン</t>
    </rPh>
    <rPh sb="2" eb="4">
      <t>リヨウ</t>
    </rPh>
    <rPh sb="10" eb="12">
      <t>ダンタイ</t>
    </rPh>
    <rPh sb="12" eb="14">
      <t>リヨウ</t>
    </rPh>
    <rPh sb="14" eb="16">
      <t>ジョウキョウ</t>
    </rPh>
    <rPh sb="17" eb="19">
      <t>ヘヤ</t>
    </rPh>
    <rPh sb="19" eb="20">
      <t>ベツ</t>
    </rPh>
    <rPh sb="20" eb="22">
      <t>リヨウ</t>
    </rPh>
    <rPh sb="22" eb="23">
      <t>シャ</t>
    </rPh>
    <rPh sb="23" eb="24">
      <t>スウ</t>
    </rPh>
    <rPh sb="25" eb="27">
      <t>スウチ</t>
    </rPh>
    <rPh sb="28" eb="30">
      <t>イッチ</t>
    </rPh>
    <phoneticPr fontId="12"/>
  </si>
  <si>
    <t>「相談室」の人数は、電話相談の人数を含む。</t>
    <rPh sb="1" eb="4">
      <t>ソウダンシツ</t>
    </rPh>
    <rPh sb="6" eb="8">
      <t>ニンズウ</t>
    </rPh>
    <rPh sb="10" eb="12">
      <t>デンワ</t>
    </rPh>
    <rPh sb="12" eb="14">
      <t>ソウダン</t>
    </rPh>
    <rPh sb="15" eb="17">
      <t>ニンズウ</t>
    </rPh>
    <rPh sb="18" eb="19">
      <t>フク</t>
    </rPh>
    <phoneticPr fontId="4"/>
  </si>
  <si>
    <t>注</t>
    <rPh sb="0" eb="1">
      <t>チュウ</t>
    </rPh>
    <phoneticPr fontId="14"/>
  </si>
  <si>
    <t>利用者総数</t>
    <rPh sb="0" eb="3">
      <t>リヨウシャ</t>
    </rPh>
    <rPh sb="3" eb="5">
      <t>ソウスウ</t>
    </rPh>
    <phoneticPr fontId="15"/>
  </si>
  <si>
    <t>利用者総数</t>
    <rPh sb="0" eb="3">
      <t>リヨウシャ</t>
    </rPh>
    <rPh sb="3" eb="5">
      <t>ソウスウ</t>
    </rPh>
    <phoneticPr fontId="16"/>
  </si>
  <si>
    <t>利用者総数</t>
    <rPh sb="0" eb="3">
      <t>リヨウシャ</t>
    </rPh>
    <rPh sb="3" eb="5">
      <t>ソウスウ</t>
    </rPh>
    <phoneticPr fontId="10"/>
  </si>
  <si>
    <t>％</t>
    <phoneticPr fontId="4"/>
  </si>
  <si>
    <t>その他</t>
    <rPh sb="2" eb="3">
      <t>タ</t>
    </rPh>
    <phoneticPr fontId="4"/>
  </si>
  <si>
    <t>労務</t>
    <rPh sb="0" eb="2">
      <t>ロウム</t>
    </rPh>
    <phoneticPr fontId="4"/>
  </si>
  <si>
    <t>店舗</t>
    <rPh sb="0" eb="2">
      <t>テンポ</t>
    </rPh>
    <phoneticPr fontId="4"/>
  </si>
  <si>
    <t>経理</t>
    <rPh sb="0" eb="2">
      <t>ケイリ</t>
    </rPh>
    <phoneticPr fontId="4"/>
  </si>
  <si>
    <t>税務</t>
    <rPh sb="0" eb="2">
      <t>ゼイム</t>
    </rPh>
    <phoneticPr fontId="4"/>
  </si>
  <si>
    <t>経営</t>
    <rPh sb="0" eb="2">
      <t>ケイエイ</t>
    </rPh>
    <phoneticPr fontId="4"/>
  </si>
  <si>
    <t>金融</t>
    <rPh sb="0" eb="2">
      <t>キンユウ</t>
    </rPh>
    <phoneticPr fontId="4"/>
  </si>
  <si>
    <t>（2）　構　　　成　　　比</t>
    <rPh sb="4" eb="5">
      <t>カマエ</t>
    </rPh>
    <rPh sb="8" eb="9">
      <t>シゲル</t>
    </rPh>
    <rPh sb="12" eb="13">
      <t>ヒ</t>
    </rPh>
    <phoneticPr fontId="4"/>
  </si>
  <si>
    <t>産業経済部経済課</t>
    <rPh sb="0" eb="2">
      <t>サンギョウ</t>
    </rPh>
    <rPh sb="2" eb="4">
      <t>ケイザイ</t>
    </rPh>
    <rPh sb="4" eb="5">
      <t>ブ</t>
    </rPh>
    <rPh sb="5" eb="7">
      <t>ケイザイ</t>
    </rPh>
    <rPh sb="7" eb="8">
      <t>カ</t>
    </rPh>
    <phoneticPr fontId="4"/>
  </si>
  <si>
    <t>（1）　件　　　　数</t>
    <rPh sb="4" eb="5">
      <t>ケン</t>
    </rPh>
    <rPh sb="9" eb="10">
      <t>スウ</t>
    </rPh>
    <phoneticPr fontId="4"/>
  </si>
  <si>
    <t>区長室広聴広報課</t>
    <rPh sb="0" eb="2">
      <t>クチョウ</t>
    </rPh>
    <rPh sb="2" eb="3">
      <t>シツ</t>
    </rPh>
    <rPh sb="3" eb="5">
      <t>コウチョウ</t>
    </rPh>
    <rPh sb="5" eb="7">
      <t>コウホウ</t>
    </rPh>
    <rPh sb="7" eb="8">
      <t>カ</t>
    </rPh>
    <phoneticPr fontId="4"/>
  </si>
  <si>
    <t>心の相談</t>
    <rPh sb="0" eb="1">
      <t>ココロ</t>
    </rPh>
    <rPh sb="2" eb="4">
      <t>ソウダン</t>
    </rPh>
    <phoneticPr fontId="4"/>
  </si>
  <si>
    <t>不動産取引
事 前 相 談</t>
    <rPh sb="0" eb="3">
      <t>フドウサン</t>
    </rPh>
    <rPh sb="3" eb="5">
      <t>トリヒキ</t>
    </rPh>
    <rPh sb="6" eb="7">
      <t>コト</t>
    </rPh>
    <rPh sb="8" eb="9">
      <t>マエ</t>
    </rPh>
    <rPh sb="10" eb="11">
      <t>ソウ</t>
    </rPh>
    <rPh sb="12" eb="13">
      <t>ダン</t>
    </rPh>
    <phoneticPr fontId="4"/>
  </si>
  <si>
    <t>行政相談</t>
    <rPh sb="0" eb="2">
      <t>ギョウセイ</t>
    </rPh>
    <rPh sb="2" eb="4">
      <t>ソウダン</t>
    </rPh>
    <phoneticPr fontId="4"/>
  </si>
  <si>
    <t>身の上相談</t>
    <rPh sb="0" eb="1">
      <t>ミ</t>
    </rPh>
    <rPh sb="2" eb="3">
      <t>ウエ</t>
    </rPh>
    <rPh sb="3" eb="5">
      <t>ソウダン</t>
    </rPh>
    <phoneticPr fontId="4"/>
  </si>
  <si>
    <t>交通事故相談</t>
    <rPh sb="0" eb="2">
      <t>コウツウ</t>
    </rPh>
    <rPh sb="2" eb="4">
      <t>ジコ</t>
    </rPh>
    <rPh sb="4" eb="6">
      <t>ソウダン</t>
    </rPh>
    <phoneticPr fontId="4"/>
  </si>
  <si>
    <t>法律相談</t>
    <rPh sb="0" eb="2">
      <t>ホウリツ</t>
    </rPh>
    <rPh sb="2" eb="4">
      <t>ソウダン</t>
    </rPh>
    <phoneticPr fontId="4"/>
  </si>
  <si>
    <t>一般区民相談</t>
    <rPh sb="0" eb="2">
      <t>イッパン</t>
    </rPh>
    <rPh sb="2" eb="4">
      <t>クミン</t>
    </rPh>
    <rPh sb="4" eb="6">
      <t>ソウダン</t>
    </rPh>
    <phoneticPr fontId="4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</si>
  <si>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4"/>
  </si>
  <si>
    <t>家庭相談</t>
    <rPh sb="0" eb="2">
      <t>カテイ</t>
    </rPh>
    <rPh sb="2" eb="4">
      <t>ソウダン</t>
    </rPh>
    <phoneticPr fontId="4"/>
  </si>
  <si>
    <t>婦人相談</t>
    <rPh sb="0" eb="2">
      <t>フジン</t>
    </rPh>
    <rPh sb="2" eb="4">
      <t>ソウダン</t>
    </rPh>
    <phoneticPr fontId="4"/>
  </si>
  <si>
    <t>(1)　件　　　　数</t>
    <rPh sb="4" eb="5">
      <t>ケン</t>
    </rPh>
    <rPh sb="9" eb="10">
      <t>スウ</t>
    </rPh>
    <phoneticPr fontId="4"/>
  </si>
  <si>
    <t>区施設の利用状況、区民相談取扱件数など</t>
    <rPh sb="0" eb="1">
      <t>ク</t>
    </rPh>
    <rPh sb="1" eb="3">
      <t>シセツ</t>
    </rPh>
    <rPh sb="4" eb="6">
      <t>リヨウ</t>
    </rPh>
    <rPh sb="6" eb="8">
      <t>ジョウキョウ</t>
    </rPh>
    <rPh sb="9" eb="11">
      <t>クミン</t>
    </rPh>
    <rPh sb="11" eb="13">
      <t>ソウダン</t>
    </rPh>
    <rPh sb="13" eb="15">
      <t>トリアツカイ</t>
    </rPh>
    <rPh sb="15" eb="17">
      <t>ケンスウ</t>
    </rPh>
    <phoneticPr fontId="4"/>
  </si>
  <si>
    <t>：</t>
    <phoneticPr fontId="4"/>
  </si>
  <si>
    <t>児童室</t>
    <rPh sb="0" eb="3">
      <t>ジドウシツ</t>
    </rPh>
    <phoneticPr fontId="4"/>
  </si>
  <si>
    <t>敬老室</t>
    <rPh sb="0" eb="2">
      <t>ケイロウ</t>
    </rPh>
    <rPh sb="2" eb="3">
      <t>シツ</t>
    </rPh>
    <phoneticPr fontId="4"/>
  </si>
  <si>
    <t>小会議室</t>
    <rPh sb="0" eb="4">
      <t>ショウカイギシツ</t>
    </rPh>
    <phoneticPr fontId="4"/>
  </si>
  <si>
    <t>和室(茶室)</t>
    <rPh sb="0" eb="2">
      <t>ワシツ</t>
    </rPh>
    <rPh sb="3" eb="5">
      <t>チャシツ</t>
    </rPh>
    <phoneticPr fontId="4"/>
  </si>
  <si>
    <t>一般書</t>
    <rPh sb="0" eb="3">
      <t>イッパンショ</t>
    </rPh>
    <phoneticPr fontId="7"/>
  </si>
  <si>
    <t>青少年向け</t>
    <rPh sb="0" eb="3">
      <t>セイショウネン</t>
    </rPh>
    <rPh sb="3" eb="4">
      <t>ム</t>
    </rPh>
    <phoneticPr fontId="7"/>
  </si>
  <si>
    <t>児童書</t>
    <rPh sb="0" eb="3">
      <t>ジドウショ</t>
    </rPh>
    <phoneticPr fontId="7"/>
  </si>
  <si>
    <t>その他図書</t>
    <rPh sb="2" eb="3">
      <t>タ</t>
    </rPh>
    <rPh sb="3" eb="5">
      <t>トショ</t>
    </rPh>
    <phoneticPr fontId="7"/>
  </si>
  <si>
    <t>点字図書</t>
    <rPh sb="0" eb="2">
      <t>テンジ</t>
    </rPh>
    <rPh sb="2" eb="4">
      <t>トショ</t>
    </rPh>
    <phoneticPr fontId="7"/>
  </si>
  <si>
    <t>雑誌</t>
    <rPh sb="0" eb="2">
      <t>ザッシ</t>
    </rPh>
    <phoneticPr fontId="7"/>
  </si>
  <si>
    <t>点字雑誌</t>
    <rPh sb="0" eb="2">
      <t>テンジ</t>
    </rPh>
    <rPh sb="2" eb="4">
      <t>ザッシ</t>
    </rPh>
    <phoneticPr fontId="7"/>
  </si>
  <si>
    <t>ＣＤ</t>
  </si>
  <si>
    <t>カセットテープ</t>
  </si>
  <si>
    <t>レコード</t>
  </si>
  <si>
    <t>公共ビデオ</t>
    <rPh sb="0" eb="2">
      <t>コウキョウ</t>
    </rPh>
    <phoneticPr fontId="7"/>
  </si>
  <si>
    <t>一般ビデオ</t>
    <rPh sb="0" eb="2">
      <t>イッパン</t>
    </rPh>
    <phoneticPr fontId="7"/>
  </si>
  <si>
    <t>その他視聴覚資料</t>
    <rPh sb="2" eb="3">
      <t>タ</t>
    </rPh>
    <rPh sb="3" eb="6">
      <t>シチョウカク</t>
    </rPh>
    <rPh sb="6" eb="8">
      <t>シリョウ</t>
    </rPh>
    <phoneticPr fontId="7"/>
  </si>
  <si>
    <t>視覚障害者用ＣＤ</t>
    <rPh sb="0" eb="2">
      <t>シカク</t>
    </rPh>
    <rPh sb="2" eb="5">
      <t>ショウガイシャ</t>
    </rPh>
    <rPh sb="5" eb="6">
      <t>ヨウ</t>
    </rPh>
    <phoneticPr fontId="7"/>
  </si>
  <si>
    <t>昆虫標本</t>
    <rPh sb="0" eb="2">
      <t>コンチュウ</t>
    </rPh>
    <rPh sb="2" eb="4">
      <t>ヒョウホン</t>
    </rPh>
    <phoneticPr fontId="7"/>
  </si>
  <si>
    <t>マイクロフィルム</t>
  </si>
  <si>
    <t>視覚障害者用録音図書</t>
    <rPh sb="6" eb="8">
      <t>ロクオン</t>
    </rPh>
    <rPh sb="8" eb="10">
      <t>トショ</t>
    </rPh>
    <phoneticPr fontId="7"/>
  </si>
  <si>
    <t>視覚障害者用録音雑誌</t>
    <rPh sb="6" eb="8">
      <t>ロクオン</t>
    </rPh>
    <rPh sb="8" eb="10">
      <t>ザッシ</t>
    </rPh>
    <phoneticPr fontId="7"/>
  </si>
  <si>
    <t>平成24年９月４日～平成25年３月８日まで工事のため休館した。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1" eb="23">
      <t>コウジ</t>
    </rPh>
    <rPh sb="26" eb="28">
      <t>キュウカン</t>
    </rPh>
    <phoneticPr fontId="4"/>
  </si>
  <si>
    <t>全館利用があるため、団体利用状況と部屋別利用者数の数値は一致しない場合がある。</t>
    <rPh sb="0" eb="2">
      <t>ゼンカン</t>
    </rPh>
    <rPh sb="1" eb="2">
      <t>ダイゼン</t>
    </rPh>
    <rPh sb="2" eb="4">
      <t>リヨウ</t>
    </rPh>
    <rPh sb="10" eb="12">
      <t>ダンタイ</t>
    </rPh>
    <rPh sb="12" eb="14">
      <t>リヨウ</t>
    </rPh>
    <rPh sb="14" eb="16">
      <t>ジョウキョウ</t>
    </rPh>
    <rPh sb="17" eb="19">
      <t>ヘヤ</t>
    </rPh>
    <rPh sb="19" eb="20">
      <t>ベツ</t>
    </rPh>
    <rPh sb="20" eb="22">
      <t>リヨウ</t>
    </rPh>
    <rPh sb="22" eb="23">
      <t>シャ</t>
    </rPh>
    <rPh sb="23" eb="24">
      <t>スウ</t>
    </rPh>
    <rPh sb="25" eb="27">
      <t>スウチ</t>
    </rPh>
    <rPh sb="28" eb="30">
      <t>イッチ</t>
    </rPh>
    <rPh sb="33" eb="35">
      <t>バアイ</t>
    </rPh>
    <phoneticPr fontId="12"/>
  </si>
  <si>
    <t>生活相談</t>
    <rPh sb="0" eb="2">
      <t>セイカツ</t>
    </rPh>
    <rPh sb="2" eb="4">
      <t>ソウダン</t>
    </rPh>
    <phoneticPr fontId="4"/>
  </si>
  <si>
    <t>児童相談</t>
    <rPh sb="0" eb="2">
      <t>ジドウ</t>
    </rPh>
    <rPh sb="2" eb="4">
      <t>ソウダン</t>
    </rPh>
    <phoneticPr fontId="4"/>
  </si>
  <si>
    <t>身体障害者相談</t>
    <rPh sb="0" eb="2">
      <t>シンタイ</t>
    </rPh>
    <rPh sb="2" eb="5">
      <t>ショウガイシャ</t>
    </rPh>
    <rPh sb="5" eb="7">
      <t>ソウダン</t>
    </rPh>
    <phoneticPr fontId="4"/>
  </si>
  <si>
    <t>知的障害者相談</t>
    <rPh sb="0" eb="2">
      <t>チテキ</t>
    </rPh>
    <rPh sb="2" eb="5">
      <t>ショウガイシャ</t>
    </rPh>
    <rPh sb="5" eb="7">
      <t>ソウダン</t>
    </rPh>
    <phoneticPr fontId="4"/>
  </si>
  <si>
    <t>それ以外の相談の件数は、各総合福祉事務所で受付した相談件数の合計である。</t>
    <rPh sb="2" eb="4">
      <t>イガイ</t>
    </rPh>
    <rPh sb="5" eb="7">
      <t>ソウダン</t>
    </rPh>
    <rPh sb="8" eb="10">
      <t>ケンスウ</t>
    </rPh>
    <rPh sb="12" eb="13">
      <t>カク</t>
    </rPh>
    <rPh sb="13" eb="15">
      <t>ソウゴウ</t>
    </rPh>
    <rPh sb="15" eb="17">
      <t>フクシ</t>
    </rPh>
    <rPh sb="17" eb="19">
      <t>ジム</t>
    </rPh>
    <rPh sb="19" eb="20">
      <t>ショ</t>
    </rPh>
    <rPh sb="21" eb="22">
      <t>ウ</t>
    </rPh>
    <rPh sb="22" eb="23">
      <t>ツ</t>
    </rPh>
    <rPh sb="25" eb="27">
      <t>ソウダン</t>
    </rPh>
    <rPh sb="27" eb="29">
      <t>ケンスウ</t>
    </rPh>
    <rPh sb="30" eb="32">
      <t>ゴウケイ</t>
    </rPh>
    <phoneticPr fontId="4"/>
  </si>
  <si>
    <t>いる）。</t>
    <phoneticPr fontId="4"/>
  </si>
  <si>
    <t>掲載している）。</t>
    <phoneticPr fontId="4"/>
  </si>
  <si>
    <t>平成24年４月１日に練馬公民館から生涯学習センターに名称を変更した。</t>
    <rPh sb="0" eb="2">
      <t>ヘイセイ</t>
    </rPh>
    <rPh sb="4" eb="5">
      <t>ネン</t>
    </rPh>
    <rPh sb="6" eb="7">
      <t>ガツ</t>
    </rPh>
    <rPh sb="8" eb="9">
      <t>ニチ</t>
    </rPh>
    <rPh sb="10" eb="12">
      <t>ネリマ</t>
    </rPh>
    <rPh sb="12" eb="15">
      <t>コウミンカン</t>
    </rPh>
    <rPh sb="17" eb="19">
      <t>ショウガイ</t>
    </rPh>
    <rPh sb="19" eb="21">
      <t>ガクシュウ</t>
    </rPh>
    <rPh sb="26" eb="28">
      <t>メイショウ</t>
    </rPh>
    <rPh sb="29" eb="31">
      <t>ヘンコウ</t>
    </rPh>
    <phoneticPr fontId="11"/>
  </si>
  <si>
    <t>区施設利用状況・区民相談</t>
    <phoneticPr fontId="29"/>
  </si>
  <si>
    <t>９</t>
    <phoneticPr fontId="29"/>
  </si>
  <si>
    <t>「特別施設」の数値は、旭町南はプールとトレーニング室、光が丘は音楽スタジオの利用者数である。</t>
    <rPh sb="1" eb="3">
      <t>トクベツ</t>
    </rPh>
    <rPh sb="3" eb="5">
      <t>シセツ</t>
    </rPh>
    <rPh sb="7" eb="9">
      <t>スウチ</t>
    </rPh>
    <rPh sb="11" eb="13">
      <t>アサヒチョウ</t>
    </rPh>
    <rPh sb="13" eb="14">
      <t>ミナミ</t>
    </rPh>
    <rPh sb="25" eb="26">
      <t>シツ</t>
    </rPh>
    <rPh sb="27" eb="28">
      <t>ヒカリ</t>
    </rPh>
    <rPh sb="29" eb="30">
      <t>オカ</t>
    </rPh>
    <rPh sb="31" eb="33">
      <t>オンガク</t>
    </rPh>
    <rPh sb="38" eb="40">
      <t>リヨウ</t>
    </rPh>
    <rPh sb="40" eb="41">
      <t>シャ</t>
    </rPh>
    <rPh sb="41" eb="42">
      <t>スウ</t>
    </rPh>
    <phoneticPr fontId="9"/>
  </si>
  <si>
    <t>高齢者
相談</t>
    <rPh sb="0" eb="3">
      <t>コウレイシャ</t>
    </rPh>
    <rPh sb="4" eb="6">
      <t>ソウダン</t>
    </rPh>
    <phoneticPr fontId="4"/>
  </si>
  <si>
    <t>身体障害者
相談</t>
    <rPh sb="0" eb="2">
      <t>シンタイ</t>
    </rPh>
    <rPh sb="2" eb="5">
      <t>ショウガイシャ</t>
    </rPh>
    <rPh sb="6" eb="7">
      <t>ショウ</t>
    </rPh>
    <rPh sb="7" eb="8">
      <t>ダン</t>
    </rPh>
    <phoneticPr fontId="4"/>
  </si>
  <si>
    <t>知的障害者
相談</t>
    <rPh sb="0" eb="2">
      <t>チテキ</t>
    </rPh>
    <rPh sb="2" eb="5">
      <t>ショウガイシャ</t>
    </rPh>
    <rPh sb="6" eb="7">
      <t>ショウ</t>
    </rPh>
    <rPh sb="7" eb="8">
      <t>ダン</t>
    </rPh>
    <phoneticPr fontId="4"/>
  </si>
  <si>
    <t>庭球場  (3面)</t>
    <rPh sb="0" eb="1">
      <t>ニワ</t>
    </rPh>
    <rPh sb="1" eb="2">
      <t>タマ</t>
    </rPh>
    <rPh sb="2" eb="3">
      <t>ジョウ</t>
    </rPh>
    <rPh sb="7" eb="8">
      <t>メン</t>
    </rPh>
    <phoneticPr fontId="16"/>
  </si>
  <si>
    <t>庭園鑑賞者数</t>
    <rPh sb="0" eb="2">
      <t>テイエン</t>
    </rPh>
    <rPh sb="2" eb="4">
      <t>カンショウ</t>
    </rPh>
    <rPh sb="4" eb="5">
      <t>シャ</t>
    </rPh>
    <rPh sb="5" eb="6">
      <t>スウ</t>
    </rPh>
    <phoneticPr fontId="2"/>
  </si>
  <si>
    <t>音楽練習室１</t>
    <rPh sb="0" eb="2">
      <t>オンガク</t>
    </rPh>
    <rPh sb="2" eb="5">
      <t>レンシュウシツ</t>
    </rPh>
    <phoneticPr fontId="4"/>
  </si>
  <si>
    <t>音楽練習室２</t>
    <rPh sb="0" eb="2">
      <t>オンガク</t>
    </rPh>
    <rPh sb="2" eb="5">
      <t>レンシュウシツ</t>
    </rPh>
    <phoneticPr fontId="4"/>
  </si>
  <si>
    <t>演劇練習室１</t>
    <rPh sb="0" eb="2">
      <t>エンゲキ</t>
    </rPh>
    <rPh sb="2" eb="5">
      <t>レンシュウシツ</t>
    </rPh>
    <phoneticPr fontId="4"/>
  </si>
  <si>
    <t>演劇練習室２</t>
    <rPh sb="0" eb="2">
      <t>エンゲキ</t>
    </rPh>
    <rPh sb="2" eb="5">
      <t>レンシュウシツ</t>
    </rPh>
    <phoneticPr fontId="4"/>
  </si>
  <si>
    <t>交流室１</t>
    <rPh sb="0" eb="2">
      <t>コウリュウ</t>
    </rPh>
    <rPh sb="2" eb="3">
      <t>シツ</t>
    </rPh>
    <phoneticPr fontId="4"/>
  </si>
  <si>
    <t>交流室２</t>
    <rPh sb="0" eb="2">
      <t>コウリュウ</t>
    </rPh>
    <rPh sb="2" eb="3">
      <t>シツ</t>
    </rPh>
    <phoneticPr fontId="4"/>
  </si>
  <si>
    <t>実習室</t>
    <rPh sb="0" eb="3">
      <t>ジッシュウシツ</t>
    </rPh>
    <phoneticPr fontId="4"/>
  </si>
  <si>
    <t>：</t>
    <phoneticPr fontId="4"/>
  </si>
  <si>
    <t>（単位：延べ人）</t>
    <rPh sb="1" eb="3">
      <t>タンイ</t>
    </rPh>
    <rPh sb="4" eb="5">
      <t>ノ</t>
    </rPh>
    <rPh sb="6" eb="7">
      <t>ニン</t>
    </rPh>
    <phoneticPr fontId="2"/>
  </si>
  <si>
    <t>南大泉分室</t>
    <rPh sb="0" eb="3">
      <t>ミナミオオイズミ</t>
    </rPh>
    <rPh sb="3" eb="5">
      <t>ブンシツ</t>
    </rPh>
    <phoneticPr fontId="4"/>
  </si>
  <si>
    <t>個　　　　　　　人</t>
    <rPh sb="0" eb="1">
      <t>コ</t>
    </rPh>
    <rPh sb="8" eb="9">
      <t>ヒト</t>
    </rPh>
    <phoneticPr fontId="4"/>
  </si>
  <si>
    <t>来館者数</t>
    <rPh sb="0" eb="2">
      <t>ライカン</t>
    </rPh>
    <rPh sb="2" eb="3">
      <t>シャ</t>
    </rPh>
    <rPh sb="3" eb="4">
      <t>スウ</t>
    </rPh>
    <phoneticPr fontId="4"/>
  </si>
  <si>
    <t>視覚障害者</t>
    <phoneticPr fontId="4"/>
  </si>
  <si>
    <t>南大泉分室</t>
    <rPh sb="0" eb="1">
      <t>ミナミ</t>
    </rPh>
    <rPh sb="1" eb="3">
      <t>オオイズミ</t>
    </rPh>
    <rPh sb="3" eb="5">
      <t>ブンシツ</t>
    </rPh>
    <phoneticPr fontId="14"/>
  </si>
  <si>
    <t>児童</t>
    <phoneticPr fontId="4"/>
  </si>
  <si>
    <t>南大泉分室</t>
    <rPh sb="0" eb="1">
      <t>ミナミ</t>
    </rPh>
    <rPh sb="1" eb="3">
      <t>オオイズミ</t>
    </rPh>
    <rPh sb="3" eb="5">
      <t>ブンシツ</t>
    </rPh>
    <phoneticPr fontId="15"/>
  </si>
  <si>
    <t>相談件数</t>
    <rPh sb="0" eb="2">
      <t>ソウダン</t>
    </rPh>
    <rPh sb="2" eb="4">
      <t>ケンスウ</t>
    </rPh>
    <phoneticPr fontId="4"/>
  </si>
  <si>
    <t>展示会開催数</t>
    <rPh sb="0" eb="3">
      <t>テンジカイ</t>
    </rPh>
    <rPh sb="3" eb="5">
      <t>カイサイ</t>
    </rPh>
    <rPh sb="5" eb="6">
      <t>スウ</t>
    </rPh>
    <phoneticPr fontId="4"/>
  </si>
  <si>
    <t>園芸教室</t>
    <rPh sb="0" eb="2">
      <t>エンゲイ</t>
    </rPh>
    <rPh sb="2" eb="4">
      <t>キョウシツ</t>
    </rPh>
    <phoneticPr fontId="4"/>
  </si>
  <si>
    <t>講座等</t>
    <rPh sb="0" eb="2">
      <t>コウザ</t>
    </rPh>
    <rPh sb="2" eb="3">
      <t>トウ</t>
    </rPh>
    <phoneticPr fontId="4"/>
  </si>
  <si>
    <t>回数</t>
    <rPh sb="0" eb="2">
      <t>カイスウ</t>
    </rPh>
    <phoneticPr fontId="4"/>
  </si>
  <si>
    <t>参加人数</t>
    <rPh sb="0" eb="2">
      <t>サンカ</t>
    </rPh>
    <rPh sb="2" eb="4">
      <t>ニンズウ</t>
    </rPh>
    <phoneticPr fontId="4"/>
  </si>
  <si>
    <t>環境部みどり推進課</t>
    <rPh sb="0" eb="3">
      <t>カンキョウブ</t>
    </rPh>
    <rPh sb="6" eb="9">
      <t>スイシンカ</t>
    </rPh>
    <phoneticPr fontId="4"/>
  </si>
  <si>
    <t>(　)内の数値は電話による相談で内数である。</t>
    <phoneticPr fontId="4"/>
  </si>
  <si>
    <t>入園者数</t>
    <rPh sb="0" eb="3">
      <t>ニュウエンシャ</t>
    </rPh>
    <rPh sb="3" eb="4">
      <t>スウ</t>
    </rPh>
    <phoneticPr fontId="4"/>
  </si>
  <si>
    <t>観察会</t>
    <rPh sb="0" eb="2">
      <t>カンサツ</t>
    </rPh>
    <rPh sb="2" eb="3">
      <t>カイ</t>
    </rPh>
    <phoneticPr fontId="4"/>
  </si>
  <si>
    <t>注</t>
    <rPh sb="0" eb="1">
      <t>チュウ</t>
    </rPh>
    <phoneticPr fontId="17"/>
  </si>
  <si>
    <t>平成24年４月１日～平成25年３月31日まで工事のため休館した。</t>
    <rPh sb="0" eb="2">
      <t>ヘイセイ</t>
    </rPh>
    <rPh sb="4" eb="5">
      <t>ネン</t>
    </rPh>
    <rPh sb="6" eb="7">
      <t>ガツ</t>
    </rPh>
    <rPh sb="8" eb="9">
      <t>ヒ</t>
    </rPh>
    <rPh sb="10" eb="12">
      <t>ヘイセイ</t>
    </rPh>
    <rPh sb="14" eb="15">
      <t>ネン</t>
    </rPh>
    <rPh sb="16" eb="17">
      <t>ガツ</t>
    </rPh>
    <rPh sb="19" eb="20">
      <t>ヒ</t>
    </rPh>
    <rPh sb="22" eb="24">
      <t>コウジ</t>
    </rPh>
    <rPh sb="27" eb="29">
      <t>キュウカン</t>
    </rPh>
    <phoneticPr fontId="17"/>
  </si>
  <si>
    <t>(　)内の数値は、小・中学校の校外授業利用者数で内数である。</t>
    <rPh sb="3" eb="4">
      <t>ナイ</t>
    </rPh>
    <rPh sb="9" eb="10">
      <t>ショウ</t>
    </rPh>
    <rPh sb="11" eb="14">
      <t>チュウガッコウ</t>
    </rPh>
    <rPh sb="15" eb="17">
      <t>コウガイ</t>
    </rPh>
    <rPh sb="17" eb="19">
      <t>ジュギョウ</t>
    </rPh>
    <rPh sb="19" eb="21">
      <t>リヨウ</t>
    </rPh>
    <rPh sb="21" eb="22">
      <t>シャ</t>
    </rPh>
    <rPh sb="22" eb="23">
      <t>スウ</t>
    </rPh>
    <rPh sb="24" eb="25">
      <t>ウチ</t>
    </rPh>
    <rPh sb="25" eb="26">
      <t>スウ</t>
    </rPh>
    <phoneticPr fontId="10"/>
  </si>
  <si>
    <t>総　数</t>
    <rPh sb="0" eb="1">
      <t>ソウ</t>
    </rPh>
    <rPh sb="2" eb="3">
      <t>カズ</t>
    </rPh>
    <phoneticPr fontId="9"/>
  </si>
  <si>
    <t>総　　数</t>
    <rPh sb="0" eb="1">
      <t>ソウ</t>
    </rPh>
    <rPh sb="3" eb="4">
      <t>スウ</t>
    </rPh>
    <phoneticPr fontId="20"/>
  </si>
  <si>
    <t>人　数</t>
    <rPh sb="0" eb="1">
      <t>ヒト</t>
    </rPh>
    <rPh sb="2" eb="3">
      <t>スウ</t>
    </rPh>
    <phoneticPr fontId="11"/>
  </si>
  <si>
    <t>件　数</t>
    <rPh sb="0" eb="1">
      <t>ケン</t>
    </rPh>
    <rPh sb="2" eb="3">
      <t>スウ</t>
    </rPh>
    <phoneticPr fontId="11"/>
  </si>
  <si>
    <t>件 数</t>
    <rPh sb="0" eb="1">
      <t>ケン</t>
    </rPh>
    <rPh sb="2" eb="3">
      <t>スウ</t>
    </rPh>
    <phoneticPr fontId="20"/>
  </si>
  <si>
    <t>人　数</t>
    <rPh sb="0" eb="1">
      <t>ヒト</t>
    </rPh>
    <rPh sb="2" eb="3">
      <t>スウ</t>
    </rPh>
    <phoneticPr fontId="20"/>
  </si>
  <si>
    <t>総数</t>
    <rPh sb="0" eb="2">
      <t>ソウスウ</t>
    </rPh>
    <phoneticPr fontId="9"/>
  </si>
  <si>
    <t>(昭和52年５月)</t>
    <rPh sb="1" eb="3">
      <t>ショウワ</t>
    </rPh>
    <rPh sb="5" eb="6">
      <t>ネン</t>
    </rPh>
    <rPh sb="7" eb="8">
      <t>ガツ</t>
    </rPh>
    <phoneticPr fontId="9"/>
  </si>
  <si>
    <t>(昭和54年５月)</t>
    <phoneticPr fontId="9"/>
  </si>
  <si>
    <t>(昭和56年３月)</t>
    <phoneticPr fontId="9"/>
  </si>
  <si>
    <t>(昭和59年４月)</t>
    <phoneticPr fontId="9"/>
  </si>
  <si>
    <t>(平成２年５月)</t>
    <rPh sb="1" eb="3">
      <t>ヘイセイ</t>
    </rPh>
    <phoneticPr fontId="9"/>
  </si>
  <si>
    <t>(昭和60年10月)</t>
    <rPh sb="1" eb="3">
      <t>ショウワ</t>
    </rPh>
    <rPh sb="5" eb="6">
      <t>ネン</t>
    </rPh>
    <rPh sb="8" eb="9">
      <t>ガツ</t>
    </rPh>
    <phoneticPr fontId="9"/>
  </si>
  <si>
    <t>(昭和62年４月)</t>
    <phoneticPr fontId="9"/>
  </si>
  <si>
    <t>(昭和63年２月)</t>
    <phoneticPr fontId="9"/>
  </si>
  <si>
    <t>(平成元年５月)</t>
    <rPh sb="1" eb="3">
      <t>ヘイセイ</t>
    </rPh>
    <rPh sb="3" eb="4">
      <t>モト</t>
    </rPh>
    <phoneticPr fontId="9"/>
  </si>
  <si>
    <t>(平成３年４月)</t>
    <phoneticPr fontId="9"/>
  </si>
  <si>
    <t>(平成４年３月)</t>
    <phoneticPr fontId="9"/>
  </si>
  <si>
    <t>(平成５年４月)</t>
    <phoneticPr fontId="9"/>
  </si>
  <si>
    <t>(平成５年４月)</t>
    <phoneticPr fontId="9"/>
  </si>
  <si>
    <t>(平成６年８月)</t>
    <phoneticPr fontId="9"/>
  </si>
  <si>
    <t>(平成６年８月)</t>
    <phoneticPr fontId="9"/>
  </si>
  <si>
    <t>(平成８年４月)</t>
    <phoneticPr fontId="9"/>
  </si>
  <si>
    <t>(平成９年11月)</t>
    <phoneticPr fontId="9"/>
  </si>
  <si>
    <t>(平成10年４月)</t>
    <phoneticPr fontId="9"/>
  </si>
  <si>
    <t>(平成15年２月)</t>
    <phoneticPr fontId="9"/>
  </si>
  <si>
    <t>(昭和45年12月)</t>
    <rPh sb="1" eb="3">
      <t>ショウワ</t>
    </rPh>
    <phoneticPr fontId="9"/>
  </si>
  <si>
    <t>(昭和46年３月)</t>
    <phoneticPr fontId="9"/>
  </si>
  <si>
    <t>(昭和47年12月)</t>
    <phoneticPr fontId="9"/>
  </si>
  <si>
    <t>(昭和47年12月)</t>
    <phoneticPr fontId="9"/>
  </si>
  <si>
    <t>(昭和48年８月)</t>
    <phoneticPr fontId="9"/>
  </si>
  <si>
    <t>(昭和48年11月)</t>
    <phoneticPr fontId="9"/>
  </si>
  <si>
    <t>(昭和50年５月)</t>
    <phoneticPr fontId="9"/>
  </si>
  <si>
    <t>(昭和50年６月)</t>
    <phoneticPr fontId="9"/>
  </si>
  <si>
    <t>(昭和51年１月)</t>
    <phoneticPr fontId="9"/>
  </si>
  <si>
    <t>(昭和52年８月)</t>
    <phoneticPr fontId="9"/>
  </si>
  <si>
    <t>総数</t>
    <rPh sb="0" eb="2">
      <t>ソウスウ</t>
    </rPh>
    <phoneticPr fontId="17"/>
  </si>
  <si>
    <t>団体数</t>
    <rPh sb="0" eb="2">
      <t>ダンタイ</t>
    </rPh>
    <rPh sb="2" eb="3">
      <t>スウ</t>
    </rPh>
    <phoneticPr fontId="17"/>
  </si>
  <si>
    <t>人数</t>
    <rPh sb="0" eb="2">
      <t>ニンズウ</t>
    </rPh>
    <phoneticPr fontId="17"/>
  </si>
  <si>
    <t>(平成元年２月)</t>
    <rPh sb="1" eb="3">
      <t>ヘイセイ</t>
    </rPh>
    <rPh sb="3" eb="4">
      <t>モト</t>
    </rPh>
    <phoneticPr fontId="9"/>
  </si>
  <si>
    <t>人権擁護　　　　　相談</t>
    <rPh sb="0" eb="2">
      <t>ジンケン</t>
    </rPh>
    <rPh sb="2" eb="4">
      <t>ヨウゴ</t>
    </rPh>
    <rPh sb="9" eb="11">
      <t>ソウダン</t>
    </rPh>
    <phoneticPr fontId="4"/>
  </si>
  <si>
    <t>(2)　光が丘区民センター（心身障害者福祉集会所、光が丘高齢者センター)　（平成元年７月開設）</t>
    <rPh sb="4" eb="5">
      <t>ヒカリ</t>
    </rPh>
    <rPh sb="6" eb="7">
      <t>オカ</t>
    </rPh>
    <rPh sb="7" eb="9">
      <t>クミン</t>
    </rPh>
    <rPh sb="14" eb="16">
      <t>シンシン</t>
    </rPh>
    <rPh sb="16" eb="19">
      <t>ショウガイシャ</t>
    </rPh>
    <rPh sb="19" eb="21">
      <t>フクシ</t>
    </rPh>
    <rPh sb="21" eb="24">
      <t>シュウカイジョ</t>
    </rPh>
    <rPh sb="25" eb="26">
      <t>ヒカリ</t>
    </rPh>
    <rPh sb="27" eb="28">
      <t>オカ</t>
    </rPh>
    <rPh sb="28" eb="31">
      <t>コウレイシャ</t>
    </rPh>
    <rPh sb="38" eb="40">
      <t>ヘイセイ</t>
    </rPh>
    <rPh sb="40" eb="42">
      <t>ガンネン</t>
    </rPh>
    <rPh sb="43" eb="44">
      <t>ツキ</t>
    </rPh>
    <rPh sb="44" eb="46">
      <t>カイセツ</t>
    </rPh>
    <phoneticPr fontId="9"/>
  </si>
  <si>
    <t>(1)　光　が　丘　区　民　ホ　ー　ル　（平成元年７月開設）</t>
    <rPh sb="4" eb="5">
      <t>ヒカリ</t>
    </rPh>
    <rPh sb="8" eb="9">
      <t>オカ</t>
    </rPh>
    <rPh sb="10" eb="11">
      <t>ク</t>
    </rPh>
    <rPh sb="12" eb="13">
      <t>タミ</t>
    </rPh>
    <phoneticPr fontId="9"/>
  </si>
  <si>
    <t>(平成7年2月）</t>
    <rPh sb="1" eb="3">
      <t>ヘイセイ</t>
    </rPh>
    <rPh sb="4" eb="5">
      <t>ネン</t>
    </rPh>
    <rPh sb="6" eb="7">
      <t>ガツ</t>
    </rPh>
    <phoneticPr fontId="14"/>
  </si>
  <si>
    <t>(昭和37年8月）</t>
    <rPh sb="1" eb="3">
      <t>ショウワ</t>
    </rPh>
    <rPh sb="5" eb="6">
      <t>ネン</t>
    </rPh>
    <rPh sb="7" eb="8">
      <t>ガツ</t>
    </rPh>
    <phoneticPr fontId="14"/>
  </si>
  <si>
    <t>(昭和45年12月）</t>
    <rPh sb="1" eb="3">
      <t>ショウワ</t>
    </rPh>
    <rPh sb="5" eb="6">
      <t>ネン</t>
    </rPh>
    <rPh sb="8" eb="9">
      <t>ガツ</t>
    </rPh>
    <phoneticPr fontId="14"/>
  </si>
  <si>
    <t>(昭和51年7月）</t>
    <rPh sb="1" eb="3">
      <t>ショウワ</t>
    </rPh>
    <rPh sb="5" eb="6">
      <t>ネン</t>
    </rPh>
    <rPh sb="7" eb="8">
      <t>ガツ</t>
    </rPh>
    <phoneticPr fontId="14"/>
  </si>
  <si>
    <t>(昭和55年2月）</t>
    <rPh sb="1" eb="3">
      <t>ショウワ</t>
    </rPh>
    <rPh sb="5" eb="6">
      <t>ネン</t>
    </rPh>
    <rPh sb="7" eb="8">
      <t>ガツ</t>
    </rPh>
    <phoneticPr fontId="14"/>
  </si>
  <si>
    <t>(昭和57年9月）</t>
    <rPh sb="1" eb="3">
      <t>ショウワ</t>
    </rPh>
    <rPh sb="5" eb="6">
      <t>ネン</t>
    </rPh>
    <rPh sb="7" eb="8">
      <t>ガツ</t>
    </rPh>
    <phoneticPr fontId="14"/>
  </si>
  <si>
    <t>(昭和60年7月）</t>
    <rPh sb="1" eb="3">
      <t>ショウワ</t>
    </rPh>
    <rPh sb="5" eb="6">
      <t>ネン</t>
    </rPh>
    <rPh sb="7" eb="8">
      <t>ガツ</t>
    </rPh>
    <phoneticPr fontId="14"/>
  </si>
  <si>
    <t>(昭和63年5月）</t>
    <rPh sb="1" eb="3">
      <t>ショウワ</t>
    </rPh>
    <rPh sb="5" eb="6">
      <t>ネン</t>
    </rPh>
    <rPh sb="7" eb="8">
      <t>ガツ</t>
    </rPh>
    <phoneticPr fontId="14"/>
  </si>
  <si>
    <t>(平成2年7月）</t>
    <rPh sb="1" eb="3">
      <t>ヘイセイ</t>
    </rPh>
    <rPh sb="4" eb="5">
      <t>ネン</t>
    </rPh>
    <rPh sb="6" eb="7">
      <t>ガツ</t>
    </rPh>
    <phoneticPr fontId="14"/>
  </si>
  <si>
    <t>(平成5年6月）</t>
    <rPh sb="1" eb="3">
      <t>ヘイセイ</t>
    </rPh>
    <rPh sb="4" eb="5">
      <t>ネン</t>
    </rPh>
    <rPh sb="6" eb="7">
      <t>ガツ</t>
    </rPh>
    <phoneticPr fontId="14"/>
  </si>
  <si>
    <t>(平成8年8月）</t>
    <rPh sb="1" eb="3">
      <t>ヘイセイ</t>
    </rPh>
    <rPh sb="4" eb="5">
      <t>ネン</t>
    </rPh>
    <rPh sb="6" eb="7">
      <t>ガツ</t>
    </rPh>
    <phoneticPr fontId="14"/>
  </si>
  <si>
    <t>(平成21年5月）</t>
    <rPh sb="1" eb="3">
      <t>ヘイセイ</t>
    </rPh>
    <rPh sb="5" eb="6">
      <t>ネン</t>
    </rPh>
    <rPh sb="7" eb="8">
      <t>ガツ</t>
    </rPh>
    <phoneticPr fontId="14"/>
  </si>
  <si>
    <t>(1)　総　合　体　育　館　（昭和47年６月開設）</t>
    <rPh sb="4" eb="5">
      <t>ソウ</t>
    </rPh>
    <rPh sb="6" eb="7">
      <t>ア</t>
    </rPh>
    <rPh sb="8" eb="9">
      <t>カラダ</t>
    </rPh>
    <rPh sb="10" eb="11">
      <t>イク</t>
    </rPh>
    <rPh sb="12" eb="13">
      <t>カン</t>
    </rPh>
    <rPh sb="15" eb="17">
      <t>ショウワ</t>
    </rPh>
    <rPh sb="19" eb="20">
      <t>ネン</t>
    </rPh>
    <rPh sb="21" eb="22">
      <t>ガツ</t>
    </rPh>
    <rPh sb="22" eb="24">
      <t>カイセツ</t>
    </rPh>
    <phoneticPr fontId="15"/>
  </si>
  <si>
    <t>(2)　桜　台　体　育　館　（昭和57年４月開設）</t>
    <rPh sb="4" eb="5">
      <t>サクラ</t>
    </rPh>
    <rPh sb="6" eb="7">
      <t>ダイ</t>
    </rPh>
    <rPh sb="8" eb="9">
      <t>カラダ</t>
    </rPh>
    <rPh sb="10" eb="11">
      <t>イク</t>
    </rPh>
    <rPh sb="12" eb="13">
      <t>カン</t>
    </rPh>
    <rPh sb="15" eb="17">
      <t>ショウワ</t>
    </rPh>
    <rPh sb="19" eb="20">
      <t>ネン</t>
    </rPh>
    <rPh sb="21" eb="22">
      <t>ガツ</t>
    </rPh>
    <rPh sb="22" eb="24">
      <t>カイセツ</t>
    </rPh>
    <phoneticPr fontId="16"/>
  </si>
  <si>
    <t>(3)　上　石　神　井　体　育　館　（平成３年１月開設）</t>
    <rPh sb="4" eb="5">
      <t>ウエ</t>
    </rPh>
    <rPh sb="6" eb="7">
      <t>イシ</t>
    </rPh>
    <rPh sb="8" eb="9">
      <t>カミ</t>
    </rPh>
    <rPh sb="10" eb="11">
      <t>イ</t>
    </rPh>
    <rPh sb="12" eb="13">
      <t>カラダ</t>
    </rPh>
    <rPh sb="14" eb="15">
      <t>イク</t>
    </rPh>
    <rPh sb="16" eb="17">
      <t>カン</t>
    </rPh>
    <rPh sb="19" eb="21">
      <t>ヘイセイ</t>
    </rPh>
    <rPh sb="22" eb="23">
      <t>ネン</t>
    </rPh>
    <rPh sb="24" eb="25">
      <t>ガツ</t>
    </rPh>
    <rPh sb="25" eb="27">
      <t>カイセツ</t>
    </rPh>
    <phoneticPr fontId="16"/>
  </si>
  <si>
    <t>(4)　平　和　台　体　育　館　（平成５年11月開設）</t>
    <rPh sb="4" eb="5">
      <t>ヒラ</t>
    </rPh>
    <rPh sb="6" eb="7">
      <t>ワ</t>
    </rPh>
    <rPh sb="8" eb="9">
      <t>ダイ</t>
    </rPh>
    <rPh sb="10" eb="11">
      <t>カラダ</t>
    </rPh>
    <rPh sb="12" eb="13">
      <t>イク</t>
    </rPh>
    <rPh sb="14" eb="15">
      <t>カン</t>
    </rPh>
    <rPh sb="17" eb="19">
      <t>ヘイセイ</t>
    </rPh>
    <rPh sb="20" eb="21">
      <t>ネン</t>
    </rPh>
    <rPh sb="23" eb="24">
      <t>ガツ</t>
    </rPh>
    <rPh sb="24" eb="26">
      <t>カイセツ</t>
    </rPh>
    <phoneticPr fontId="16"/>
  </si>
  <si>
    <t>(5)　光　が　丘　体　育　館　（平成６年５月開設）</t>
    <rPh sb="4" eb="5">
      <t>ヒカリ</t>
    </rPh>
    <rPh sb="8" eb="9">
      <t>オカ</t>
    </rPh>
    <rPh sb="10" eb="11">
      <t>カラダ</t>
    </rPh>
    <rPh sb="12" eb="13">
      <t>イク</t>
    </rPh>
    <rPh sb="14" eb="15">
      <t>カン</t>
    </rPh>
    <rPh sb="17" eb="19">
      <t>ヘイセイ</t>
    </rPh>
    <rPh sb="20" eb="21">
      <t>ネン</t>
    </rPh>
    <rPh sb="22" eb="23">
      <t>ガツ</t>
    </rPh>
    <rPh sb="23" eb="25">
      <t>カイセツ</t>
    </rPh>
    <phoneticPr fontId="16"/>
  </si>
  <si>
    <t>(6)　大　泉　学　園　町　体　育　館　（平成９年８月開設）</t>
    <rPh sb="4" eb="5">
      <t>ダイ</t>
    </rPh>
    <rPh sb="6" eb="7">
      <t>イズミ</t>
    </rPh>
    <rPh sb="8" eb="9">
      <t>ガク</t>
    </rPh>
    <rPh sb="10" eb="11">
      <t>エン</t>
    </rPh>
    <rPh sb="12" eb="13">
      <t>マチ</t>
    </rPh>
    <rPh sb="14" eb="15">
      <t>カラダ</t>
    </rPh>
    <rPh sb="16" eb="17">
      <t>イク</t>
    </rPh>
    <rPh sb="18" eb="19">
      <t>カン</t>
    </rPh>
    <rPh sb="21" eb="23">
      <t>ヘイセイ</t>
    </rPh>
    <rPh sb="24" eb="25">
      <t>ネン</t>
    </rPh>
    <rPh sb="26" eb="27">
      <t>ガツ</t>
    </rPh>
    <rPh sb="27" eb="29">
      <t>カイセツ</t>
    </rPh>
    <phoneticPr fontId="4"/>
  </si>
  <si>
    <t>(7)　中　村　南　ス　ポ　ー　ツ　交　流　セ　ン　タ　ー　（平成21年１月開設）</t>
    <rPh sb="4" eb="5">
      <t>ナカ</t>
    </rPh>
    <rPh sb="6" eb="7">
      <t>ムラ</t>
    </rPh>
    <rPh sb="8" eb="9">
      <t>ミナミ</t>
    </rPh>
    <rPh sb="18" eb="19">
      <t>コウ</t>
    </rPh>
    <rPh sb="20" eb="21">
      <t>リュウ</t>
    </rPh>
    <rPh sb="31" eb="33">
      <t>ヘイセイ</t>
    </rPh>
    <rPh sb="35" eb="36">
      <t>ネン</t>
    </rPh>
    <rPh sb="37" eb="38">
      <t>ガツ</t>
    </rPh>
    <rPh sb="38" eb="40">
      <t>カイセツ</t>
    </rPh>
    <phoneticPr fontId="16"/>
  </si>
  <si>
    <t>(昭和49年７月)</t>
    <rPh sb="1" eb="3">
      <t>ショウワ</t>
    </rPh>
    <rPh sb="5" eb="6">
      <t>ネン</t>
    </rPh>
    <rPh sb="7" eb="8">
      <t>ガツ</t>
    </rPh>
    <phoneticPr fontId="16"/>
  </si>
  <si>
    <t>(昭和53年４月)</t>
    <rPh sb="1" eb="3">
      <t>ショウワ</t>
    </rPh>
    <rPh sb="5" eb="6">
      <t>ネン</t>
    </rPh>
    <rPh sb="7" eb="8">
      <t>ガツ</t>
    </rPh>
    <phoneticPr fontId="16"/>
  </si>
  <si>
    <t>(昭和30年４月)</t>
    <rPh sb="1" eb="3">
      <t>ショウワ</t>
    </rPh>
    <rPh sb="5" eb="6">
      <t>ネン</t>
    </rPh>
    <rPh sb="7" eb="8">
      <t>ガツ</t>
    </rPh>
    <phoneticPr fontId="16"/>
  </si>
  <si>
    <t>(昭和51年７月)</t>
    <rPh sb="1" eb="3">
      <t>ショウワ</t>
    </rPh>
    <rPh sb="5" eb="6">
      <t>ネン</t>
    </rPh>
    <rPh sb="7" eb="8">
      <t>ガツ</t>
    </rPh>
    <phoneticPr fontId="16"/>
  </si>
  <si>
    <t>(昭和62年４月)</t>
    <rPh sb="1" eb="3">
      <t>ショウワ</t>
    </rPh>
    <rPh sb="5" eb="6">
      <t>ネン</t>
    </rPh>
    <rPh sb="7" eb="8">
      <t>ガツ</t>
    </rPh>
    <phoneticPr fontId="16"/>
  </si>
  <si>
    <t>(平成元年４月)</t>
    <rPh sb="1" eb="3">
      <t>ヘイセイ</t>
    </rPh>
    <rPh sb="3" eb="5">
      <t>ガンネン</t>
    </rPh>
    <rPh sb="6" eb="7">
      <t>ガツ</t>
    </rPh>
    <phoneticPr fontId="16"/>
  </si>
  <si>
    <t>(昭和30年３月)</t>
    <rPh sb="1" eb="3">
      <t>ショウワ</t>
    </rPh>
    <rPh sb="5" eb="6">
      <t>ネン</t>
    </rPh>
    <rPh sb="7" eb="8">
      <t>ガツ</t>
    </rPh>
    <phoneticPr fontId="16"/>
  </si>
  <si>
    <t>(昭和52年８月)</t>
    <rPh sb="1" eb="3">
      <t>ショウワ</t>
    </rPh>
    <rPh sb="5" eb="6">
      <t>ネン</t>
    </rPh>
    <rPh sb="7" eb="8">
      <t>ガツ</t>
    </rPh>
    <phoneticPr fontId="16"/>
  </si>
  <si>
    <t>(昭和61年９月)</t>
    <rPh sb="1" eb="3">
      <t>ショウワ</t>
    </rPh>
    <rPh sb="5" eb="6">
      <t>ネン</t>
    </rPh>
    <rPh sb="7" eb="8">
      <t>ガツ</t>
    </rPh>
    <phoneticPr fontId="16"/>
  </si>
  <si>
    <t>(昭和53年６月)</t>
    <rPh sb="1" eb="3">
      <t>ショウワ</t>
    </rPh>
    <rPh sb="5" eb="6">
      <t>ネン</t>
    </rPh>
    <rPh sb="7" eb="8">
      <t>ガツ</t>
    </rPh>
    <phoneticPr fontId="16"/>
  </si>
  <si>
    <t>(平成16年４月)</t>
    <rPh sb="1" eb="3">
      <t>ヘイセイ</t>
    </rPh>
    <rPh sb="5" eb="6">
      <t>ネン</t>
    </rPh>
    <rPh sb="7" eb="8">
      <t>ガツ</t>
    </rPh>
    <phoneticPr fontId="16"/>
  </si>
  <si>
    <t>（平成21年４月開設）</t>
    <phoneticPr fontId="10"/>
  </si>
  <si>
    <t>（平成９年３月開設）</t>
    <phoneticPr fontId="10"/>
  </si>
  <si>
    <t>（平成14年10月開設）</t>
    <phoneticPr fontId="10"/>
  </si>
  <si>
    <t>(平成２年５月開設)</t>
    <rPh sb="1" eb="3">
      <t>ヘイセイ</t>
    </rPh>
    <rPh sb="4" eb="5">
      <t>ネン</t>
    </rPh>
    <rPh sb="6" eb="7">
      <t>ガツ</t>
    </rPh>
    <rPh sb="7" eb="9">
      <t>カイセツ</t>
    </rPh>
    <phoneticPr fontId="10"/>
  </si>
  <si>
    <t>(昭和60年５月開設)</t>
    <rPh sb="1" eb="3">
      <t>ショウワ</t>
    </rPh>
    <rPh sb="5" eb="6">
      <t>ネン</t>
    </rPh>
    <rPh sb="7" eb="8">
      <t>ガツ</t>
    </rPh>
    <rPh sb="8" eb="10">
      <t>カイセツ</t>
    </rPh>
    <phoneticPr fontId="10"/>
  </si>
  <si>
    <t>教育振興部光が丘図書館</t>
    <rPh sb="0" eb="2">
      <t>キョウイク</t>
    </rPh>
    <rPh sb="2" eb="4">
      <t>シンコウ</t>
    </rPh>
    <rPh sb="4" eb="5">
      <t>ブ</t>
    </rPh>
    <rPh sb="5" eb="6">
      <t>ヒカリ</t>
    </rPh>
    <rPh sb="7" eb="8">
      <t>オカ</t>
    </rPh>
    <rPh sb="8" eb="11">
      <t>トショカン</t>
    </rPh>
    <phoneticPr fontId="14"/>
  </si>
  <si>
    <t>教育振興部光が丘図書館</t>
    <rPh sb="0" eb="2">
      <t>キョウイク</t>
    </rPh>
    <rPh sb="2" eb="4">
      <t>シンコウ</t>
    </rPh>
    <rPh sb="4" eb="5">
      <t>ブ</t>
    </rPh>
    <rPh sb="5" eb="6">
      <t>ヒカリ</t>
    </rPh>
    <rPh sb="7" eb="8">
      <t>オカ</t>
    </rPh>
    <rPh sb="8" eb="11">
      <t>トショカン</t>
    </rPh>
    <phoneticPr fontId="15"/>
  </si>
  <si>
    <t>教育振興部教育総務課</t>
    <rPh sb="0" eb="2">
      <t>キョウイク</t>
    </rPh>
    <rPh sb="2" eb="4">
      <t>シンコウ</t>
    </rPh>
    <rPh sb="4" eb="5">
      <t>ブ</t>
    </rPh>
    <rPh sb="5" eb="7">
      <t>キョウイク</t>
    </rPh>
    <rPh sb="7" eb="10">
      <t>ソウムカ</t>
    </rPh>
    <phoneticPr fontId="10"/>
  </si>
  <si>
    <t xml:space="preserve">… </t>
    <phoneticPr fontId="4"/>
  </si>
  <si>
    <t>表82　光が丘区民ホール・光が丘区民センター　</t>
    <rPh sb="4" eb="5">
      <t>ヒカリ</t>
    </rPh>
    <rPh sb="6" eb="7">
      <t>オカ</t>
    </rPh>
    <rPh sb="7" eb="9">
      <t>クミン</t>
    </rPh>
    <rPh sb="13" eb="14">
      <t>ヒカリ</t>
    </rPh>
    <rPh sb="15" eb="16">
      <t>オカ</t>
    </rPh>
    <rPh sb="16" eb="18">
      <t>クミン</t>
    </rPh>
    <phoneticPr fontId="9"/>
  </si>
  <si>
    <t>(平成元年５月)</t>
    <rPh sb="1" eb="3">
      <t>ヘイセイ</t>
    </rPh>
    <rPh sb="3" eb="5">
      <t>ガンネン</t>
    </rPh>
    <rPh sb="4" eb="5">
      <t>ネン</t>
    </rPh>
    <rPh sb="6" eb="7">
      <t>ガツ</t>
    </rPh>
    <phoneticPr fontId="16"/>
  </si>
  <si>
    <t>(平成23年４月)</t>
    <rPh sb="1" eb="3">
      <t>ヘイセイ</t>
    </rPh>
    <rPh sb="5" eb="6">
      <t>ネン</t>
    </rPh>
    <rPh sb="7" eb="8">
      <t>ガツ</t>
    </rPh>
    <phoneticPr fontId="16"/>
  </si>
  <si>
    <t>(平成25年4月）</t>
    <rPh sb="1" eb="3">
      <t>ヘイセイ</t>
    </rPh>
    <rPh sb="5" eb="6">
      <t>ネン</t>
    </rPh>
    <rPh sb="7" eb="8">
      <t>ガツ</t>
    </rPh>
    <phoneticPr fontId="14"/>
  </si>
  <si>
    <t>(昭和45年７月開設)</t>
    <rPh sb="1" eb="3">
      <t>ショウワ</t>
    </rPh>
    <rPh sb="5" eb="6">
      <t>ネン</t>
    </rPh>
    <rPh sb="7" eb="8">
      <t>ガツ</t>
    </rPh>
    <rPh sb="8" eb="10">
      <t>カイセツ</t>
    </rPh>
    <phoneticPr fontId="10"/>
  </si>
  <si>
    <t>合計である。</t>
    <rPh sb="0" eb="2">
      <t>ゴウケイ</t>
    </rPh>
    <phoneticPr fontId="4"/>
  </si>
  <si>
    <t>高齢者相談の件数は、練馬・光が丘・石神井・大泉の総合福祉事務所の地域包括支援センターおよび支所で受付した相談件数の</t>
    <rPh sb="0" eb="3">
      <t>コウレイシャ</t>
    </rPh>
    <rPh sb="3" eb="5">
      <t>ソウダン</t>
    </rPh>
    <rPh sb="6" eb="8">
      <t>ケンスウ</t>
    </rPh>
    <rPh sb="24" eb="26">
      <t>ソウゴウ</t>
    </rPh>
    <rPh sb="26" eb="28">
      <t>フクシ</t>
    </rPh>
    <rPh sb="28" eb="30">
      <t>ジム</t>
    </rPh>
    <rPh sb="30" eb="31">
      <t>ショ</t>
    </rPh>
    <rPh sb="32" eb="34">
      <t>チイキ</t>
    </rPh>
    <rPh sb="34" eb="36">
      <t>ホウカツ</t>
    </rPh>
    <rPh sb="36" eb="38">
      <t>シエン</t>
    </rPh>
    <rPh sb="45" eb="47">
      <t>シショ</t>
    </rPh>
    <rPh sb="48" eb="50">
      <t>ウケツケ</t>
    </rPh>
    <phoneticPr fontId="4"/>
  </si>
  <si>
    <t>(昭和60年10月)</t>
    <rPh sb="5" eb="6">
      <t>ネン</t>
    </rPh>
    <phoneticPr fontId="17"/>
  </si>
  <si>
    <t xml:space="preserve">(本館　昭和55年４月開設)
(新館　平成６年12月開設)
</t>
    <rPh sb="1" eb="3">
      <t>ホンカン</t>
    </rPh>
    <rPh sb="4" eb="6">
      <t>ショウワ</t>
    </rPh>
    <rPh sb="8" eb="9">
      <t>ネン</t>
    </rPh>
    <rPh sb="10" eb="11">
      <t>ガツ</t>
    </rPh>
    <rPh sb="11" eb="13">
      <t>カイセツ</t>
    </rPh>
    <rPh sb="16" eb="17">
      <t>シン</t>
    </rPh>
    <rPh sb="19" eb="21">
      <t>ヘイセイ</t>
    </rPh>
    <phoneticPr fontId="10"/>
  </si>
  <si>
    <t>(平成26年度)</t>
    <rPh sb="1" eb="3">
      <t>ヘイセイ</t>
    </rPh>
    <rPh sb="5" eb="7">
      <t>ネンド</t>
    </rPh>
    <phoneticPr fontId="9"/>
  </si>
  <si>
    <t>多目的室等</t>
    <rPh sb="0" eb="3">
      <t>タモクテキ</t>
    </rPh>
    <rPh sb="3" eb="4">
      <t>シツ</t>
    </rPh>
    <rPh sb="4" eb="5">
      <t>トウ</t>
    </rPh>
    <phoneticPr fontId="2"/>
  </si>
  <si>
    <t>（1）平成22年４月１日から平成25年３月31日まで改築工事のため休園していたが、平成25年４月１日に再開した。</t>
    <rPh sb="3" eb="5">
      <t>ヘイセイ</t>
    </rPh>
    <rPh sb="7" eb="8">
      <t>ネン</t>
    </rPh>
    <rPh sb="9" eb="10">
      <t>ガツ</t>
    </rPh>
    <rPh sb="11" eb="12">
      <t>ニチ</t>
    </rPh>
    <rPh sb="14" eb="16">
      <t>ヘイセイ</t>
    </rPh>
    <rPh sb="18" eb="19">
      <t>ネン</t>
    </rPh>
    <rPh sb="20" eb="21">
      <t>ガツ</t>
    </rPh>
    <rPh sb="23" eb="24">
      <t>ニチ</t>
    </rPh>
    <rPh sb="26" eb="28">
      <t>カイチク</t>
    </rPh>
    <rPh sb="28" eb="30">
      <t>コウジ</t>
    </rPh>
    <rPh sb="33" eb="35">
      <t>キュウエン</t>
    </rPh>
    <rPh sb="41" eb="43">
      <t>ヘイセイ</t>
    </rPh>
    <rPh sb="45" eb="46">
      <t>ネン</t>
    </rPh>
    <rPh sb="47" eb="48">
      <t>ガツ</t>
    </rPh>
    <rPh sb="49" eb="50">
      <t>ニチ</t>
    </rPh>
    <rPh sb="51" eb="53">
      <t>サイカイ</t>
    </rPh>
    <phoneticPr fontId="4"/>
  </si>
  <si>
    <t>（2）「多目的室等」の数値は、多目的室と日本庭園の利用者数である。</t>
    <phoneticPr fontId="21"/>
  </si>
  <si>
    <t>大泉学園町希望が丘公園運動場は、平成23年４月４日に開設した。</t>
    <rPh sb="0" eb="2">
      <t>オオイズミ</t>
    </rPh>
    <rPh sb="2" eb="3">
      <t>マナブ</t>
    </rPh>
    <rPh sb="3" eb="4">
      <t>エン</t>
    </rPh>
    <rPh sb="4" eb="5">
      <t>チョウ</t>
    </rPh>
    <rPh sb="5" eb="7">
      <t>キボウ</t>
    </rPh>
    <rPh sb="8" eb="9">
      <t>オカ</t>
    </rPh>
    <rPh sb="9" eb="11">
      <t>コウエン</t>
    </rPh>
    <rPh sb="11" eb="14">
      <t>ウンドウジョウ</t>
    </rPh>
    <rPh sb="16" eb="18">
      <t>ヘイセイ</t>
    </rPh>
    <rPh sb="20" eb="21">
      <t>ネン</t>
    </rPh>
    <rPh sb="22" eb="23">
      <t>ガツ</t>
    </rPh>
    <rPh sb="24" eb="25">
      <t>カ</t>
    </rPh>
    <rPh sb="26" eb="28">
      <t>カイセツ</t>
    </rPh>
    <phoneticPr fontId="4"/>
  </si>
  <si>
    <t>石神井松の風</t>
    <rPh sb="0" eb="3">
      <t>シャクジイ</t>
    </rPh>
    <rPh sb="3" eb="4">
      <t>マツ</t>
    </rPh>
    <rPh sb="5" eb="6">
      <t>カゼ</t>
    </rPh>
    <phoneticPr fontId="4"/>
  </si>
  <si>
    <t>文化公園 (7面)</t>
    <rPh sb="0" eb="2">
      <t>ブンカ</t>
    </rPh>
    <rPh sb="2" eb="4">
      <t>コウエン</t>
    </rPh>
    <phoneticPr fontId="4"/>
  </si>
  <si>
    <t>区      立</t>
    <rPh sb="0" eb="1">
      <t>ク</t>
    </rPh>
    <rPh sb="7" eb="8">
      <t>タテ</t>
    </rPh>
    <phoneticPr fontId="16"/>
  </si>
  <si>
    <t>：</t>
    <phoneticPr fontId="4"/>
  </si>
  <si>
    <t>石神井公園駅受取窓口</t>
    <rPh sb="0" eb="6">
      <t>シャクジイコウエンエキ</t>
    </rPh>
    <rPh sb="6" eb="8">
      <t>ウケトリ</t>
    </rPh>
    <rPh sb="8" eb="10">
      <t>マドグチ</t>
    </rPh>
    <phoneticPr fontId="4"/>
  </si>
  <si>
    <t>-</t>
  </si>
  <si>
    <t>(平成26年度)</t>
    <rPh sb="1" eb="3">
      <t>ヘイセイ</t>
    </rPh>
    <rPh sb="5" eb="7">
      <t>ネンド</t>
    </rPh>
    <phoneticPr fontId="15"/>
  </si>
  <si>
    <t>(平成27年３月31日現在)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4"/>
  </si>
  <si>
    <t>税務相談</t>
    <rPh sb="0" eb="2">
      <t>ゼイム</t>
    </rPh>
    <rPh sb="2" eb="4">
      <t>ソウダン</t>
    </rPh>
    <phoneticPr fontId="4"/>
  </si>
  <si>
    <t>表示登記(調査・測量)相談</t>
    <rPh sb="0" eb="2">
      <t>ヒョウジ</t>
    </rPh>
    <rPh sb="2" eb="4">
      <t>トウキ</t>
    </rPh>
    <rPh sb="5" eb="7">
      <t>チョウサ</t>
    </rPh>
    <rPh sb="8" eb="10">
      <t>ソクリョウ</t>
    </rPh>
    <rPh sb="11" eb="13">
      <t>ソウダン</t>
    </rPh>
    <phoneticPr fontId="4"/>
  </si>
  <si>
    <t>暮らしと事業の
手続相談</t>
    <rPh sb="0" eb="1">
      <t>ク</t>
    </rPh>
    <rPh sb="4" eb="6">
      <t>ジギョウ</t>
    </rPh>
    <rPh sb="8" eb="9">
      <t>テ</t>
    </rPh>
    <rPh sb="9" eb="10">
      <t>ゾク</t>
    </rPh>
    <rPh sb="10" eb="11">
      <t>ソウ</t>
    </rPh>
    <rPh sb="11" eb="12">
      <t>ダン</t>
    </rPh>
    <phoneticPr fontId="4"/>
  </si>
  <si>
    <t>権利登記 ・
供託相談</t>
    <rPh sb="0" eb="2">
      <t>ケンリ</t>
    </rPh>
    <rPh sb="2" eb="4">
      <t>トウキ</t>
    </rPh>
    <rPh sb="7" eb="8">
      <t>キョウ</t>
    </rPh>
    <rPh sb="8" eb="9">
      <t>タク</t>
    </rPh>
    <rPh sb="9" eb="10">
      <t>ソウ</t>
    </rPh>
    <rPh sb="10" eb="11">
      <t>ダン</t>
    </rPh>
    <phoneticPr fontId="4"/>
  </si>
  <si>
    <t>個人
利用者数</t>
    <rPh sb="0" eb="2">
      <t>コジン</t>
    </rPh>
    <rPh sb="3" eb="6">
      <t>リヨウシャ</t>
    </rPh>
    <rPh sb="6" eb="7">
      <t>スウ</t>
    </rPh>
    <phoneticPr fontId="6"/>
  </si>
  <si>
    <t>敬    老    館</t>
    <phoneticPr fontId="10"/>
  </si>
  <si>
    <t>敬                 老                 館</t>
    <rPh sb="0" eb="1">
      <t>ケイ</t>
    </rPh>
    <rPh sb="18" eb="19">
      <t>ロウ</t>
    </rPh>
    <rPh sb="36" eb="37">
      <t>カン</t>
    </rPh>
    <phoneticPr fontId="4"/>
  </si>
  <si>
    <t>高齢者センター</t>
  </si>
  <si>
    <t>上石神井敬老館は、平成26年10月に新規開設した。</t>
    <rPh sb="0" eb="4">
      <t>カミシャクジイ</t>
    </rPh>
    <rPh sb="4" eb="6">
      <t>ケイロウ</t>
    </rPh>
    <rPh sb="6" eb="7">
      <t>カン</t>
    </rPh>
    <rPh sb="9" eb="11">
      <t>ヘイセイ</t>
    </rPh>
    <rPh sb="13" eb="14">
      <t>ネン</t>
    </rPh>
    <rPh sb="16" eb="17">
      <t>ガツ</t>
    </rPh>
    <rPh sb="18" eb="20">
      <t>シンキ</t>
    </rPh>
    <rPh sb="20" eb="22">
      <t>カイセツ</t>
    </rPh>
    <phoneticPr fontId="4"/>
  </si>
  <si>
    <t>件数</t>
    <rPh sb="0" eb="2">
      <t>ケンスウ</t>
    </rPh>
    <phoneticPr fontId="9"/>
  </si>
  <si>
    <t>人数</t>
    <rPh sb="0" eb="2">
      <t>ニンズウ</t>
    </rPh>
    <phoneticPr fontId="9"/>
  </si>
  <si>
    <t>人数</t>
    <phoneticPr fontId="9"/>
  </si>
  <si>
    <t>件数</t>
    <phoneticPr fontId="9"/>
  </si>
  <si>
    <t>総数</t>
    <rPh sb="0" eb="2">
      <t>ソウスウ</t>
    </rPh>
    <phoneticPr fontId="9"/>
  </si>
  <si>
    <t>大会議室</t>
    <rPh sb="0" eb="4">
      <t>ダイカイギシツ</t>
    </rPh>
    <phoneticPr fontId="9"/>
  </si>
  <si>
    <t>集会室</t>
    <rPh sb="0" eb="3">
      <t>シュウカイシツ</t>
    </rPh>
    <phoneticPr fontId="9"/>
  </si>
  <si>
    <t>福祉部管理課</t>
    <phoneticPr fontId="9"/>
  </si>
  <si>
    <t>総合相談</t>
    <rPh sb="0" eb="2">
      <t>ソウゴウ</t>
    </rPh>
    <rPh sb="2" eb="4">
      <t>ソウダン</t>
    </rPh>
    <phoneticPr fontId="4"/>
  </si>
  <si>
    <t>専門相談</t>
    <rPh sb="0" eb="2">
      <t>センモン</t>
    </rPh>
    <rPh sb="2" eb="4">
      <t>ソウダン</t>
    </rPh>
    <phoneticPr fontId="4"/>
  </si>
  <si>
    <t>販路拡大</t>
    <rPh sb="0" eb="2">
      <t>ハンロ</t>
    </rPh>
    <rPh sb="2" eb="4">
      <t>カクダイ</t>
    </rPh>
    <phoneticPr fontId="4"/>
  </si>
  <si>
    <t>出張相談</t>
    <rPh sb="0" eb="2">
      <t>シュッチョウ</t>
    </rPh>
    <rPh sb="2" eb="4">
      <t>ソウダン</t>
    </rPh>
    <phoneticPr fontId="4"/>
  </si>
  <si>
    <t>：</t>
    <phoneticPr fontId="4"/>
  </si>
  <si>
    <t>研修室１</t>
    <rPh sb="0" eb="3">
      <t>ケンシュウシツ</t>
    </rPh>
    <phoneticPr fontId="4"/>
  </si>
  <si>
    <t>研修室２</t>
    <rPh sb="0" eb="3">
      <t>ケンシュウシツ</t>
    </rPh>
    <phoneticPr fontId="4"/>
  </si>
  <si>
    <t>研修室３</t>
    <rPh sb="0" eb="3">
      <t>ケンシュウシツ</t>
    </rPh>
    <phoneticPr fontId="4"/>
  </si>
  <si>
    <t>年度</t>
  </si>
  <si>
    <t>研修室４</t>
    <rPh sb="0" eb="3">
      <t>ケンシュウシツ</t>
    </rPh>
    <phoneticPr fontId="4"/>
  </si>
  <si>
    <t>研修室５</t>
    <rPh sb="0" eb="3">
      <t>ケンシュウシツ</t>
    </rPh>
    <phoneticPr fontId="4"/>
  </si>
  <si>
    <t>多目的室１・２</t>
    <rPh sb="0" eb="3">
      <t>タモクテキ</t>
    </rPh>
    <rPh sb="3" eb="4">
      <t>シツ</t>
    </rPh>
    <phoneticPr fontId="4"/>
  </si>
  <si>
    <t>ホール</t>
    <phoneticPr fontId="4"/>
  </si>
  <si>
    <t>産業ｲﾍﾞﾝﾄｺｰﾅｰ</t>
    <rPh sb="0" eb="2">
      <t>サンギョウ</t>
    </rPh>
    <phoneticPr fontId="4"/>
  </si>
  <si>
    <t>件数</t>
  </si>
  <si>
    <t>人数</t>
  </si>
  <si>
    <t>(1)　来　館　者　数　等</t>
    <rPh sb="4" eb="5">
      <t>コ</t>
    </rPh>
    <rPh sb="6" eb="7">
      <t>カン</t>
    </rPh>
    <rPh sb="8" eb="9">
      <t>シャ</t>
    </rPh>
    <rPh sb="10" eb="11">
      <t>スウ</t>
    </rPh>
    <rPh sb="12" eb="13">
      <t>トウ</t>
    </rPh>
    <phoneticPr fontId="4"/>
  </si>
  <si>
    <t>開館日数</t>
    <rPh sb="0" eb="2">
      <t>カイカン</t>
    </rPh>
    <rPh sb="2" eb="4">
      <t>ニッスウ</t>
    </rPh>
    <phoneticPr fontId="4"/>
  </si>
  <si>
    <t>来館者数</t>
    <rPh sb="0" eb="3">
      <t>ライカンシャ</t>
    </rPh>
    <rPh sb="3" eb="4">
      <t>スウ</t>
    </rPh>
    <phoneticPr fontId="4"/>
  </si>
  <si>
    <t>うち特別展等観覧者</t>
    <rPh sb="2" eb="5">
      <t>トクベツテン</t>
    </rPh>
    <rPh sb="5" eb="6">
      <t>トウ</t>
    </rPh>
    <rPh sb="6" eb="9">
      <t>カンランシャ</t>
    </rPh>
    <phoneticPr fontId="4"/>
  </si>
  <si>
    <t>１日平均</t>
    <rPh sb="1" eb="2">
      <t>ニチ</t>
    </rPh>
    <rPh sb="2" eb="4">
      <t>ヘイキン</t>
    </rPh>
    <phoneticPr fontId="4"/>
  </si>
  <si>
    <t>展示回数</t>
    <rPh sb="0" eb="2">
      <t>テンジ</t>
    </rPh>
    <rPh sb="2" eb="4">
      <t>カイスウ</t>
    </rPh>
    <phoneticPr fontId="4"/>
  </si>
  <si>
    <t>日数</t>
    <rPh sb="0" eb="2">
      <t>ニッスウ</t>
    </rPh>
    <phoneticPr fontId="4"/>
  </si>
  <si>
    <t>観覧人員</t>
    <rPh sb="0" eb="2">
      <t>カンラン</t>
    </rPh>
    <rPh sb="2" eb="4">
      <t>ジンイン</t>
    </rPh>
    <phoneticPr fontId="4"/>
  </si>
  <si>
    <t>地域文化部文化・生涯学習課</t>
    <rPh sb="0" eb="2">
      <t>チイキ</t>
    </rPh>
    <rPh sb="2" eb="4">
      <t>ブンカ</t>
    </rPh>
    <rPh sb="4" eb="5">
      <t>ブ</t>
    </rPh>
    <rPh sb="5" eb="7">
      <t>ブンカ</t>
    </rPh>
    <rPh sb="8" eb="13">
      <t>ショウガイガクシュウカ</t>
    </rPh>
    <phoneticPr fontId="4"/>
  </si>
  <si>
    <t>(2)　収　蔵　資　料　数</t>
    <rPh sb="4" eb="5">
      <t>オサム</t>
    </rPh>
    <rPh sb="6" eb="7">
      <t>クラ</t>
    </rPh>
    <rPh sb="8" eb="9">
      <t>シ</t>
    </rPh>
    <rPh sb="10" eb="11">
      <t>リョウ</t>
    </rPh>
    <rPh sb="12" eb="13">
      <t>スウ</t>
    </rPh>
    <phoneticPr fontId="4"/>
  </si>
  <si>
    <t>資料数</t>
    <rPh sb="0" eb="2">
      <t>シリョウ</t>
    </rPh>
    <rPh sb="2" eb="3">
      <t>スウ</t>
    </rPh>
    <phoneticPr fontId="4"/>
  </si>
  <si>
    <t>民具</t>
    <rPh sb="0" eb="2">
      <t>ミング</t>
    </rPh>
    <phoneticPr fontId="4"/>
  </si>
  <si>
    <t>古文書等</t>
    <rPh sb="0" eb="3">
      <t>コブンショ</t>
    </rPh>
    <rPh sb="3" eb="4">
      <t>トウ</t>
    </rPh>
    <phoneticPr fontId="4"/>
  </si>
  <si>
    <t>地図・写真</t>
    <rPh sb="0" eb="2">
      <t>チズ</t>
    </rPh>
    <rPh sb="3" eb="5">
      <t>シャシン</t>
    </rPh>
    <phoneticPr fontId="4"/>
  </si>
  <si>
    <t>出土品</t>
    <rPh sb="0" eb="2">
      <t>シュツド</t>
    </rPh>
    <rPh sb="2" eb="3">
      <t>ヒン</t>
    </rPh>
    <phoneticPr fontId="4"/>
  </si>
  <si>
    <t>図書</t>
    <rPh sb="0" eb="2">
      <t>トショ</t>
    </rPh>
    <phoneticPr fontId="4"/>
  </si>
  <si>
    <t>アニメーション</t>
    <phoneticPr fontId="4"/>
  </si>
  <si>
    <t>表92　地　　区　　区　　民　　館</t>
    <rPh sb="4" eb="5">
      <t>チ</t>
    </rPh>
    <rPh sb="7" eb="8">
      <t>ク</t>
    </rPh>
    <rPh sb="10" eb="11">
      <t>ク</t>
    </rPh>
    <rPh sb="13" eb="14">
      <t>タミ</t>
    </rPh>
    <rPh sb="16" eb="17">
      <t>カン</t>
    </rPh>
    <phoneticPr fontId="9"/>
  </si>
  <si>
    <t>表94　地　　域　　集　　会　　所</t>
    <rPh sb="4" eb="5">
      <t>チ</t>
    </rPh>
    <rPh sb="7" eb="8">
      <t>イキ</t>
    </rPh>
    <rPh sb="10" eb="11">
      <t>シュウ</t>
    </rPh>
    <rPh sb="13" eb="14">
      <t>カイ</t>
    </rPh>
    <rPh sb="16" eb="17">
      <t>ショ</t>
    </rPh>
    <phoneticPr fontId="9"/>
  </si>
  <si>
    <t>表101　図　　　書　　　館</t>
    <rPh sb="5" eb="6">
      <t>ズ</t>
    </rPh>
    <rPh sb="9" eb="10">
      <t>ショ</t>
    </rPh>
    <rPh sb="13" eb="14">
      <t>カン</t>
    </rPh>
    <phoneticPr fontId="14"/>
  </si>
  <si>
    <t>表102　体　　　　　育　　　　　館　</t>
    <rPh sb="5" eb="6">
      <t>カラダ</t>
    </rPh>
    <rPh sb="11" eb="12">
      <t>イク</t>
    </rPh>
    <rPh sb="17" eb="18">
      <t>カン</t>
    </rPh>
    <phoneticPr fontId="15"/>
  </si>
  <si>
    <t>表103　ス　ポ　ー　ツ　施　設</t>
    <rPh sb="13" eb="14">
      <t>シ</t>
    </rPh>
    <rPh sb="15" eb="16">
      <t>セツ</t>
    </rPh>
    <phoneticPr fontId="16"/>
  </si>
  <si>
    <t>表104　リ　サ　イ　ク　ル　セ　ン　タ　ー</t>
    <phoneticPr fontId="4"/>
  </si>
  <si>
    <t>表105　児　　　童　　　館</t>
    <rPh sb="5" eb="6">
      <t>ジ</t>
    </rPh>
    <rPh sb="9" eb="10">
      <t>ワラベ</t>
    </rPh>
    <rPh sb="13" eb="14">
      <t>カン</t>
    </rPh>
    <phoneticPr fontId="10"/>
  </si>
  <si>
    <t>表106　敬　老　館　・　高　齢　者　セ　ン　タ　ー</t>
    <rPh sb="5" eb="6">
      <t>ケイ</t>
    </rPh>
    <rPh sb="7" eb="8">
      <t>ロウ</t>
    </rPh>
    <rPh sb="9" eb="10">
      <t>カン</t>
    </rPh>
    <rPh sb="13" eb="14">
      <t>コウ</t>
    </rPh>
    <rPh sb="15" eb="16">
      <t>レイ</t>
    </rPh>
    <rPh sb="17" eb="18">
      <t>シャ</t>
    </rPh>
    <phoneticPr fontId="10"/>
  </si>
  <si>
    <t>表109　少　　年　　自　　然　　の　　家</t>
    <rPh sb="5" eb="6">
      <t>ショウ</t>
    </rPh>
    <rPh sb="8" eb="9">
      <t>ネン</t>
    </rPh>
    <rPh sb="11" eb="12">
      <t>ジ</t>
    </rPh>
    <rPh sb="14" eb="15">
      <t>ゼン</t>
    </rPh>
    <rPh sb="20" eb="21">
      <t>イエ</t>
    </rPh>
    <phoneticPr fontId="10"/>
  </si>
  <si>
    <t>表110　練　馬　区　指　定　保　養　施　設</t>
    <rPh sb="5" eb="6">
      <t>ネリ</t>
    </rPh>
    <rPh sb="7" eb="8">
      <t>ウマ</t>
    </rPh>
    <rPh sb="9" eb="10">
      <t>ク</t>
    </rPh>
    <rPh sb="11" eb="12">
      <t>ユビ</t>
    </rPh>
    <rPh sb="13" eb="14">
      <t>サダム</t>
    </rPh>
    <rPh sb="15" eb="16">
      <t>タモツ</t>
    </rPh>
    <rPh sb="17" eb="18">
      <t>マモル</t>
    </rPh>
    <rPh sb="19" eb="20">
      <t>シ</t>
    </rPh>
    <rPh sb="21" eb="22">
      <t>セツ</t>
    </rPh>
    <phoneticPr fontId="10"/>
  </si>
  <si>
    <t>表111　区　民　相　談　取　扱　件　数</t>
    <rPh sb="5" eb="6">
      <t>ク</t>
    </rPh>
    <rPh sb="7" eb="8">
      <t>タミ</t>
    </rPh>
    <rPh sb="9" eb="10">
      <t>ソウ</t>
    </rPh>
    <rPh sb="11" eb="12">
      <t>ダン</t>
    </rPh>
    <rPh sb="13" eb="14">
      <t>トリ</t>
    </rPh>
    <rPh sb="15" eb="16">
      <t>アツカイ</t>
    </rPh>
    <rPh sb="17" eb="18">
      <t>ケン</t>
    </rPh>
    <rPh sb="19" eb="20">
      <t>スウ</t>
    </rPh>
    <phoneticPr fontId="4"/>
  </si>
  <si>
    <t>表113　福　　祉　　相　　談</t>
    <rPh sb="5" eb="6">
      <t>フク</t>
    </rPh>
    <rPh sb="8" eb="9">
      <t>シ</t>
    </rPh>
    <rPh sb="11" eb="12">
      <t>ソウ</t>
    </rPh>
    <rPh sb="14" eb="15">
      <t>ダン</t>
    </rPh>
    <phoneticPr fontId="4"/>
  </si>
  <si>
    <t>母子・父子相談の件数は平成25年度までは母子相談の件数である。</t>
  </si>
  <si>
    <t>石神井松の風</t>
    <phoneticPr fontId="16"/>
  </si>
  <si>
    <t>地域文化部地域振興課、文化・生涯学習課</t>
    <rPh sb="0" eb="2">
      <t>チイキ</t>
    </rPh>
    <rPh sb="2" eb="4">
      <t>ブンカ</t>
    </rPh>
    <rPh sb="4" eb="5">
      <t>ブ</t>
    </rPh>
    <rPh sb="11" eb="13">
      <t>ブンカ</t>
    </rPh>
    <rPh sb="14" eb="16">
      <t>ショウガイ</t>
    </rPh>
    <rPh sb="16" eb="18">
      <t>ガクシュウ</t>
    </rPh>
    <rPh sb="18" eb="19">
      <t>カ</t>
    </rPh>
    <phoneticPr fontId="4"/>
  </si>
  <si>
    <t>図書等</t>
    <rPh sb="0" eb="2">
      <t>トショ</t>
    </rPh>
    <rPh sb="2" eb="3">
      <t>トウ</t>
    </rPh>
    <phoneticPr fontId="4"/>
  </si>
  <si>
    <t>各施設の名称の下に記載されている年月は、開設年月である。</t>
    <rPh sb="0" eb="3">
      <t>カクシセツ</t>
    </rPh>
    <rPh sb="4" eb="6">
      <t>メイショウ</t>
    </rPh>
    <rPh sb="7" eb="8">
      <t>シタ</t>
    </rPh>
    <rPh sb="9" eb="11">
      <t>キサイ</t>
    </rPh>
    <rPh sb="16" eb="18">
      <t>ネンゲツ</t>
    </rPh>
    <rPh sb="20" eb="22">
      <t>カイセツ</t>
    </rPh>
    <rPh sb="22" eb="24">
      <t>ネンゲツ</t>
    </rPh>
    <phoneticPr fontId="4"/>
  </si>
  <si>
    <t>：</t>
  </si>
  <si>
    <t>「講座室(3)(4)」、「講座室(4)(5)」、「講座室(3)(4)(5)」および「音楽室(1)(2)」のように複数施設を１つのものとして利用した場合の利用者</t>
    <rPh sb="1" eb="3">
      <t>コウザ</t>
    </rPh>
    <rPh sb="3" eb="4">
      <t>シツ</t>
    </rPh>
    <rPh sb="13" eb="15">
      <t>コウザ</t>
    </rPh>
    <rPh sb="15" eb="16">
      <t>シツ</t>
    </rPh>
    <rPh sb="25" eb="27">
      <t>コウザ</t>
    </rPh>
    <rPh sb="27" eb="28">
      <t>シツ</t>
    </rPh>
    <rPh sb="42" eb="45">
      <t>オンガクシツ</t>
    </rPh>
    <rPh sb="56" eb="58">
      <t>フクスウ</t>
    </rPh>
    <rPh sb="58" eb="60">
      <t>シセツ</t>
    </rPh>
    <rPh sb="69" eb="71">
      <t>リヨウ</t>
    </rPh>
    <rPh sb="73" eb="75">
      <t>バアイ</t>
    </rPh>
    <rPh sb="76" eb="78">
      <t>リヨウ</t>
    </rPh>
    <rPh sb="78" eb="79">
      <t>シャ</t>
    </rPh>
    <phoneticPr fontId="4"/>
  </si>
  <si>
    <t>数は、それぞれ個々の施設(「講座室(3)」「講座室(4)」「講座室(5)」、「音楽室(1)」「音楽室(2)」)に按分して割り振った。</t>
    <rPh sb="7" eb="9">
      <t>ココ</t>
    </rPh>
    <rPh sb="10" eb="12">
      <t>シセツ</t>
    </rPh>
    <rPh sb="14" eb="16">
      <t>コウザ</t>
    </rPh>
    <rPh sb="16" eb="17">
      <t>シツ</t>
    </rPh>
    <rPh sb="22" eb="24">
      <t>コウザ</t>
    </rPh>
    <rPh sb="24" eb="25">
      <t>シツ</t>
    </rPh>
    <rPh sb="30" eb="32">
      <t>コウザ</t>
    </rPh>
    <rPh sb="32" eb="33">
      <t>シツ</t>
    </rPh>
    <rPh sb="39" eb="41">
      <t>オンガク</t>
    </rPh>
    <rPh sb="41" eb="42">
      <t>シツ</t>
    </rPh>
    <rPh sb="47" eb="50">
      <t>オンガクシツ</t>
    </rPh>
    <rPh sb="56" eb="58">
      <t>アンブン</t>
    </rPh>
    <rPh sb="60" eb="61">
      <t>ワ</t>
    </rPh>
    <rPh sb="62" eb="63">
      <t>フ</t>
    </rPh>
    <phoneticPr fontId="4"/>
  </si>
  <si>
    <t>(平成26年度)</t>
  </si>
  <si>
    <t>高齢者</t>
    <rPh sb="0" eb="3">
      <t>コウレイシャ</t>
    </rPh>
    <phoneticPr fontId="4"/>
  </si>
  <si>
    <t>高松</t>
    <rPh sb="0" eb="2">
      <t>タカマツ</t>
    </rPh>
    <phoneticPr fontId="4"/>
  </si>
  <si>
    <t>(昭和53年９月)</t>
    <rPh sb="1" eb="3">
      <t>ショウワ</t>
    </rPh>
    <phoneticPr fontId="4"/>
  </si>
  <si>
    <t>桜台</t>
    <rPh sb="0" eb="2">
      <t>サクラダイ</t>
    </rPh>
    <phoneticPr fontId="4"/>
  </si>
  <si>
    <t>(昭和53年10月)</t>
    <rPh sb="1" eb="3">
      <t>ショウワ</t>
    </rPh>
    <phoneticPr fontId="4"/>
  </si>
  <si>
    <t>北町</t>
    <rPh sb="0" eb="2">
      <t>キタマチ</t>
    </rPh>
    <phoneticPr fontId="4"/>
  </si>
  <si>
    <t>早宮</t>
    <rPh sb="0" eb="2">
      <t>ハヤミヤ</t>
    </rPh>
    <phoneticPr fontId="4"/>
  </si>
  <si>
    <t>(昭和54年５月)</t>
    <phoneticPr fontId="4"/>
  </si>
  <si>
    <t>貫井</t>
    <rPh sb="0" eb="2">
      <t>ヌクイ</t>
    </rPh>
    <phoneticPr fontId="4"/>
  </si>
  <si>
    <t>(昭和54年８月)</t>
    <phoneticPr fontId="4"/>
  </si>
  <si>
    <t>富士見台</t>
    <rPh sb="0" eb="4">
      <t>フジミダイ</t>
    </rPh>
    <phoneticPr fontId="4"/>
  </si>
  <si>
    <t>(昭和55年９月)</t>
    <phoneticPr fontId="4"/>
  </si>
  <si>
    <t>北町第二</t>
    <rPh sb="0" eb="2">
      <t>キタマチ</t>
    </rPh>
    <rPh sb="2" eb="4">
      <t>ダイニ</t>
    </rPh>
    <phoneticPr fontId="4"/>
  </si>
  <si>
    <t>(昭和55年10月)</t>
    <phoneticPr fontId="4"/>
  </si>
  <si>
    <t>氷川台</t>
    <rPh sb="0" eb="3">
      <t>ヒカワダイ</t>
    </rPh>
    <phoneticPr fontId="4"/>
  </si>
  <si>
    <t>(昭和55年10月)</t>
    <rPh sb="8" eb="9">
      <t>ツキ</t>
    </rPh>
    <phoneticPr fontId="4"/>
  </si>
  <si>
    <t>北大泉</t>
    <rPh sb="0" eb="1">
      <t>キタ</t>
    </rPh>
    <rPh sb="1" eb="3">
      <t>オオイズミ</t>
    </rPh>
    <phoneticPr fontId="4"/>
  </si>
  <si>
    <t>(昭和57年５月)</t>
    <phoneticPr fontId="4"/>
  </si>
  <si>
    <t>旭町南</t>
    <rPh sb="0" eb="1">
      <t>アサヒ</t>
    </rPh>
    <rPh sb="1" eb="2">
      <t>マチ</t>
    </rPh>
    <rPh sb="2" eb="3">
      <t>ミナミ</t>
    </rPh>
    <phoneticPr fontId="4"/>
  </si>
  <si>
    <t>(昭和58年７月)</t>
    <phoneticPr fontId="4"/>
  </si>
  <si>
    <t>東大泉</t>
    <rPh sb="0" eb="1">
      <t>ヒガシ</t>
    </rPh>
    <rPh sb="1" eb="3">
      <t>オオイズミ</t>
    </rPh>
    <phoneticPr fontId="4"/>
  </si>
  <si>
    <t>(昭和59年４月)</t>
    <phoneticPr fontId="4"/>
  </si>
  <si>
    <t>田柄</t>
    <rPh sb="0" eb="2">
      <t>タガラ</t>
    </rPh>
    <phoneticPr fontId="4"/>
  </si>
  <si>
    <t>(昭和59年４月)</t>
    <phoneticPr fontId="4"/>
  </si>
  <si>
    <t>関町北</t>
    <rPh sb="0" eb="3">
      <t>セキマチキタ</t>
    </rPh>
    <phoneticPr fontId="4"/>
  </si>
  <si>
    <t>(昭和60年４月)</t>
    <phoneticPr fontId="4"/>
  </si>
  <si>
    <t>春日町南</t>
    <rPh sb="0" eb="3">
      <t>カスガチョウ</t>
    </rPh>
    <rPh sb="3" eb="4">
      <t>ミナミ</t>
    </rPh>
    <phoneticPr fontId="4"/>
  </si>
  <si>
    <t>立野</t>
    <rPh sb="0" eb="2">
      <t>タツノ</t>
    </rPh>
    <phoneticPr fontId="4"/>
  </si>
  <si>
    <t>(昭和61年４月)</t>
    <phoneticPr fontId="4"/>
  </si>
  <si>
    <t>南大泉</t>
    <rPh sb="0" eb="1">
      <t>ミナミ</t>
    </rPh>
    <rPh sb="1" eb="3">
      <t>オオイズミ</t>
    </rPh>
    <phoneticPr fontId="4"/>
  </si>
  <si>
    <t>光が丘</t>
    <rPh sb="0" eb="1">
      <t>ヒカリ</t>
    </rPh>
    <rPh sb="2" eb="3">
      <t>オカ</t>
    </rPh>
    <phoneticPr fontId="4"/>
  </si>
  <si>
    <t>(平成６年４月)</t>
    <rPh sb="1" eb="3">
      <t>ヘイセイ</t>
    </rPh>
    <phoneticPr fontId="4"/>
  </si>
  <si>
    <t>：</t>
    <phoneticPr fontId="4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</si>
  <si>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9">
      <t>シンコウ</t>
    </rPh>
    <rPh sb="9" eb="10">
      <t>カ</t>
    </rPh>
    <phoneticPr fontId="4"/>
  </si>
  <si>
    <t>：</t>
    <phoneticPr fontId="4"/>
  </si>
  <si>
    <t>視聴覚室</t>
    <rPh sb="0" eb="3">
      <t>シチョウカク</t>
    </rPh>
    <rPh sb="3" eb="4">
      <t>シツ</t>
    </rPh>
    <phoneticPr fontId="17"/>
  </si>
  <si>
    <r>
      <t>表80　練　馬　文　化　セ　ン　タ　ー　</t>
    </r>
    <r>
      <rPr>
        <sz val="10"/>
        <rFont val="ＭＳ ゴシック"/>
        <family val="3"/>
        <charset val="128"/>
      </rPr>
      <t>(昭和58年４月開設）</t>
    </r>
    <rPh sb="0" eb="1">
      <t>ヒョウ</t>
    </rPh>
    <rPh sb="4" eb="5">
      <t>ネリ</t>
    </rPh>
    <rPh sb="6" eb="7">
      <t>ウマ</t>
    </rPh>
    <rPh sb="8" eb="9">
      <t>ブン</t>
    </rPh>
    <rPh sb="10" eb="11">
      <t>カ</t>
    </rPh>
    <rPh sb="21" eb="23">
      <t>ショウワ</t>
    </rPh>
    <rPh sb="25" eb="26">
      <t>ネン</t>
    </rPh>
    <rPh sb="27" eb="28">
      <t>ツキ</t>
    </rPh>
    <rPh sb="28" eb="30">
      <t>カイセツ</t>
    </rPh>
    <phoneticPr fontId="9"/>
  </si>
  <si>
    <r>
      <t>表81　大　泉　学　園　ゆ　め　り　あ　ホ　ー　ル　</t>
    </r>
    <r>
      <rPr>
        <sz val="10"/>
        <rFont val="ＭＳ ゴシック"/>
        <family val="3"/>
        <charset val="128"/>
      </rPr>
      <t>(平成14年２月開設）</t>
    </r>
    <rPh sb="4" eb="5">
      <t>ダイ</t>
    </rPh>
    <rPh sb="6" eb="7">
      <t>イズミ</t>
    </rPh>
    <rPh sb="8" eb="9">
      <t>ガク</t>
    </rPh>
    <rPh sb="10" eb="11">
      <t>エン</t>
    </rPh>
    <rPh sb="27" eb="29">
      <t>ヘイセイ</t>
    </rPh>
    <rPh sb="34" eb="36">
      <t>カイセツ</t>
    </rPh>
    <phoneticPr fontId="9"/>
  </si>
  <si>
    <t>心身障害者福祉集会所の数値は、目的外利用数分である（本来の目的による心身障害者福祉集会所利用分は、193ページの表122に</t>
    <rPh sb="11" eb="13">
      <t>スウチ</t>
    </rPh>
    <rPh sb="15" eb="17">
      <t>モクテキ</t>
    </rPh>
    <rPh sb="17" eb="18">
      <t>ガイ</t>
    </rPh>
    <rPh sb="18" eb="20">
      <t>リヨウ</t>
    </rPh>
    <rPh sb="20" eb="21">
      <t>スウ</t>
    </rPh>
    <rPh sb="21" eb="22">
      <t>ブン</t>
    </rPh>
    <phoneticPr fontId="4"/>
  </si>
  <si>
    <t>光が丘高齢者センターの数値は、目的外利用数分である（本来の目的による高齢者センター利用分は、182ページの表106に掲載して</t>
    <rPh sb="0" eb="1">
      <t>ヒカリ</t>
    </rPh>
    <rPh sb="2" eb="3">
      <t>オカ</t>
    </rPh>
    <rPh sb="3" eb="6">
      <t>コウレイシャ</t>
    </rPh>
    <rPh sb="11" eb="13">
      <t>スウチ</t>
    </rPh>
    <rPh sb="15" eb="17">
      <t>モクテキ</t>
    </rPh>
    <rPh sb="17" eb="18">
      <t>ガイ</t>
    </rPh>
    <rPh sb="18" eb="20">
      <t>リヨウ</t>
    </rPh>
    <rPh sb="20" eb="21">
      <t>スウ</t>
    </rPh>
    <rPh sb="21" eb="22">
      <t>ブン</t>
    </rPh>
    <phoneticPr fontId="4"/>
  </si>
  <si>
    <r>
      <t>表83　関　区　民　セ　ン　タ　ー　</t>
    </r>
    <r>
      <rPr>
        <sz val="10"/>
        <rFont val="ＭＳ ゴシック"/>
        <family val="3"/>
        <charset val="128"/>
      </rPr>
      <t>（平成７年10月開設）</t>
    </r>
    <rPh sb="4" eb="5">
      <t>セキ</t>
    </rPh>
    <rPh sb="6" eb="7">
      <t>ク</t>
    </rPh>
    <rPh sb="8" eb="9">
      <t>タミ</t>
    </rPh>
    <rPh sb="19" eb="21">
      <t>ヘイセイ</t>
    </rPh>
    <rPh sb="22" eb="23">
      <t>ネン</t>
    </rPh>
    <rPh sb="25" eb="26">
      <t>ガツ</t>
    </rPh>
    <rPh sb="26" eb="28">
      <t>カイセツ</t>
    </rPh>
    <phoneticPr fontId="9"/>
  </si>
  <si>
    <t>関高齢者センターの数値は、目的外利用数分である（本来の目的による高齢者センター利用分は、182ページの表106に掲載している）。</t>
    <rPh sb="0" eb="1">
      <t>セキ</t>
    </rPh>
    <rPh sb="1" eb="4">
      <t>コウレイシャ</t>
    </rPh>
    <rPh sb="9" eb="11">
      <t>スウチ</t>
    </rPh>
    <rPh sb="13" eb="15">
      <t>モクテキ</t>
    </rPh>
    <rPh sb="15" eb="16">
      <t>ガイ</t>
    </rPh>
    <rPh sb="16" eb="18">
      <t>リヨウ</t>
    </rPh>
    <rPh sb="18" eb="19">
      <t>スウ</t>
    </rPh>
    <rPh sb="19" eb="20">
      <t>ブン</t>
    </rPh>
    <rPh sb="24" eb="26">
      <t>ホンライ</t>
    </rPh>
    <rPh sb="27" eb="29">
      <t>モクテキ</t>
    </rPh>
    <rPh sb="32" eb="35">
      <t>コウレイシャ</t>
    </rPh>
    <rPh sb="39" eb="41">
      <t>リヨウ</t>
    </rPh>
    <rPh sb="41" eb="42">
      <t>ブン</t>
    </rPh>
    <rPh sb="56" eb="58">
      <t>ケイサイ</t>
    </rPh>
    <phoneticPr fontId="8"/>
  </si>
  <si>
    <r>
      <t>表84　文　化　交　流　ひ　ろ　ば　</t>
    </r>
    <r>
      <rPr>
        <sz val="10"/>
        <rFont val="ＭＳ ゴシック"/>
        <family val="3"/>
        <charset val="128"/>
      </rPr>
      <t>（平成25年４月開設）</t>
    </r>
    <rPh sb="4" eb="5">
      <t>ブン</t>
    </rPh>
    <rPh sb="6" eb="7">
      <t>カ</t>
    </rPh>
    <rPh sb="8" eb="9">
      <t>コウ</t>
    </rPh>
    <rPh sb="10" eb="11">
      <t>ナガ</t>
    </rPh>
    <rPh sb="19" eb="21">
      <t>ヘイセイ</t>
    </rPh>
    <rPh sb="23" eb="24">
      <t>ネン</t>
    </rPh>
    <rPh sb="25" eb="26">
      <t>ガツ</t>
    </rPh>
    <rPh sb="26" eb="28">
      <t>カイセツ</t>
    </rPh>
    <phoneticPr fontId="4"/>
  </si>
  <si>
    <r>
      <t>表85　美　　　術　　　館　</t>
    </r>
    <r>
      <rPr>
        <sz val="10"/>
        <rFont val="ＭＳ ゴシック"/>
        <family val="3"/>
        <charset val="128"/>
      </rPr>
      <t>（昭和60年10月開設）</t>
    </r>
    <rPh sb="4" eb="5">
      <t>ビ</t>
    </rPh>
    <rPh sb="8" eb="9">
      <t>ジュツ</t>
    </rPh>
    <rPh sb="12" eb="13">
      <t>カン</t>
    </rPh>
    <rPh sb="15" eb="17">
      <t>ショウワ</t>
    </rPh>
    <rPh sb="19" eb="20">
      <t>ネン</t>
    </rPh>
    <rPh sb="22" eb="23">
      <t>ガツ</t>
    </rPh>
    <rPh sb="23" eb="25">
      <t>カイセツ</t>
    </rPh>
    <phoneticPr fontId="11"/>
  </si>
  <si>
    <r>
      <t>表86　生涯学習センター（旧：練馬公民館）　</t>
    </r>
    <r>
      <rPr>
        <sz val="10"/>
        <rFont val="ＭＳ ゴシック"/>
        <family val="3"/>
        <charset val="128"/>
      </rPr>
      <t>（昭和28年10月開設）</t>
    </r>
    <rPh sb="4" eb="6">
      <t>ショウガイ</t>
    </rPh>
    <rPh sb="6" eb="8">
      <t>ガクシュウ</t>
    </rPh>
    <rPh sb="13" eb="14">
      <t>キュウ</t>
    </rPh>
    <rPh sb="15" eb="17">
      <t>ネリマ</t>
    </rPh>
    <rPh sb="17" eb="20">
      <t>コウミンカン</t>
    </rPh>
    <rPh sb="23" eb="25">
      <t>ショウワ</t>
    </rPh>
    <rPh sb="27" eb="28">
      <t>ネン</t>
    </rPh>
    <rPh sb="30" eb="31">
      <t>ガツ</t>
    </rPh>
    <rPh sb="31" eb="33">
      <t>カイセツ</t>
    </rPh>
    <phoneticPr fontId="11"/>
  </si>
  <si>
    <r>
      <t>表90　春　日　町　青　少　年　館　</t>
    </r>
    <r>
      <rPr>
        <sz val="10"/>
        <rFont val="ＭＳ ゴシック"/>
        <family val="3"/>
        <charset val="128"/>
      </rPr>
      <t>（昭和45年１月開設）</t>
    </r>
    <rPh sb="4" eb="5">
      <t>ハル</t>
    </rPh>
    <rPh sb="6" eb="7">
      <t>ニチ</t>
    </rPh>
    <rPh sb="8" eb="9">
      <t>マチ</t>
    </rPh>
    <rPh sb="10" eb="11">
      <t>アオ</t>
    </rPh>
    <rPh sb="12" eb="13">
      <t>ショウ</t>
    </rPh>
    <rPh sb="14" eb="15">
      <t>ネン</t>
    </rPh>
    <rPh sb="16" eb="17">
      <t>カン</t>
    </rPh>
    <rPh sb="19" eb="21">
      <t>ショウワ</t>
    </rPh>
    <rPh sb="23" eb="24">
      <t>ネン</t>
    </rPh>
    <rPh sb="25" eb="26">
      <t>ガツ</t>
    </rPh>
    <rPh sb="26" eb="28">
      <t>カイセツ</t>
    </rPh>
    <phoneticPr fontId="12"/>
  </si>
  <si>
    <r>
      <t>表91　南　大　泉　青　少　年　館　</t>
    </r>
    <r>
      <rPr>
        <sz val="10"/>
        <rFont val="ＭＳ ゴシック"/>
        <family val="3"/>
        <charset val="128"/>
      </rPr>
      <t>（平成５年６月開設）</t>
    </r>
    <rPh sb="4" eb="5">
      <t>ミナミ</t>
    </rPh>
    <rPh sb="6" eb="7">
      <t>ダイ</t>
    </rPh>
    <rPh sb="8" eb="9">
      <t>イズミ</t>
    </rPh>
    <rPh sb="10" eb="11">
      <t>アオ</t>
    </rPh>
    <rPh sb="12" eb="13">
      <t>ショウ</t>
    </rPh>
    <rPh sb="14" eb="15">
      <t>ネン</t>
    </rPh>
    <rPh sb="16" eb="17">
      <t>カン</t>
    </rPh>
    <rPh sb="19" eb="21">
      <t>ヘイセイ</t>
    </rPh>
    <rPh sb="22" eb="23">
      <t>ネン</t>
    </rPh>
    <rPh sb="24" eb="25">
      <t>ガツ</t>
    </rPh>
    <rPh sb="25" eb="27">
      <t>カイセツ</t>
    </rPh>
    <phoneticPr fontId="12"/>
  </si>
  <si>
    <r>
      <t xml:space="preserve">地区区民館名
</t>
    </r>
    <r>
      <rPr>
        <sz val="7.5"/>
        <rFont val="ＭＳ 明朝"/>
        <family val="1"/>
        <charset val="128"/>
      </rPr>
      <t>(開 設 年 月)</t>
    </r>
    <rPh sb="0" eb="2">
      <t>チク</t>
    </rPh>
    <rPh sb="2" eb="4">
      <t>クミン</t>
    </rPh>
    <rPh sb="4" eb="5">
      <t>カン</t>
    </rPh>
    <rPh sb="5" eb="6">
      <t>メイ</t>
    </rPh>
    <rPh sb="8" eb="9">
      <t>カイ</t>
    </rPh>
    <rPh sb="10" eb="11">
      <t>セツ</t>
    </rPh>
    <rPh sb="12" eb="13">
      <t>ネン</t>
    </rPh>
    <rPh sb="14" eb="15">
      <t>ツキ</t>
    </rPh>
    <phoneticPr fontId="9"/>
  </si>
  <si>
    <r>
      <t>表93　厚　生　文　化　会　館　</t>
    </r>
    <r>
      <rPr>
        <sz val="10"/>
        <rFont val="ＭＳ ゴシック"/>
        <family val="3"/>
        <charset val="128"/>
      </rPr>
      <t>（昭和48年５月開設）</t>
    </r>
    <rPh sb="4" eb="5">
      <t>アツシ</t>
    </rPh>
    <rPh sb="6" eb="7">
      <t>セイ</t>
    </rPh>
    <rPh sb="8" eb="9">
      <t>ブン</t>
    </rPh>
    <rPh sb="10" eb="11">
      <t>カ</t>
    </rPh>
    <rPh sb="12" eb="13">
      <t>カイ</t>
    </rPh>
    <rPh sb="14" eb="15">
      <t>カン</t>
    </rPh>
    <rPh sb="17" eb="19">
      <t>ショウワ</t>
    </rPh>
    <rPh sb="21" eb="22">
      <t>ネン</t>
    </rPh>
    <rPh sb="23" eb="24">
      <t>ガツ</t>
    </rPh>
    <rPh sb="24" eb="26">
      <t>カイセツ</t>
    </rPh>
    <phoneticPr fontId="9"/>
  </si>
  <si>
    <r>
      <t>表95　男 女 共 同 参 画 セ ン タ ー え ー る　</t>
    </r>
    <r>
      <rPr>
        <sz val="10"/>
        <rFont val="ＭＳ ゴシック"/>
        <family val="3"/>
        <charset val="128"/>
      </rPr>
      <t>（昭和62年４月開設）</t>
    </r>
    <rPh sb="4" eb="5">
      <t>オトコ</t>
    </rPh>
    <rPh sb="6" eb="7">
      <t>オンナ</t>
    </rPh>
    <rPh sb="8" eb="9">
      <t>トモ</t>
    </rPh>
    <rPh sb="10" eb="11">
      <t>ドウ</t>
    </rPh>
    <rPh sb="12" eb="13">
      <t>サン</t>
    </rPh>
    <rPh sb="14" eb="15">
      <t>ガ</t>
    </rPh>
    <rPh sb="31" eb="33">
      <t>ショウワ</t>
    </rPh>
    <rPh sb="35" eb="36">
      <t>ネン</t>
    </rPh>
    <rPh sb="37" eb="38">
      <t>ガツ</t>
    </rPh>
    <rPh sb="38" eb="40">
      <t>カイセツ</t>
    </rPh>
    <phoneticPr fontId="4"/>
  </si>
  <si>
    <r>
      <t>表96　石 神 井 公 園 区 民 交 流 セ ン タ ー　</t>
    </r>
    <r>
      <rPr>
        <sz val="10"/>
        <rFont val="ＭＳ ゴシック"/>
        <family val="3"/>
        <charset val="128"/>
      </rPr>
      <t>（平成14年４月開設）</t>
    </r>
    <rPh sb="4" eb="5">
      <t>イシ</t>
    </rPh>
    <rPh sb="6" eb="7">
      <t>カミ</t>
    </rPh>
    <rPh sb="8" eb="9">
      <t>イ</t>
    </rPh>
    <rPh sb="10" eb="11">
      <t>コウ</t>
    </rPh>
    <rPh sb="12" eb="13">
      <t>エン</t>
    </rPh>
    <rPh sb="14" eb="15">
      <t>ク</t>
    </rPh>
    <rPh sb="16" eb="17">
      <t>タミ</t>
    </rPh>
    <rPh sb="18" eb="19">
      <t>コウ</t>
    </rPh>
    <rPh sb="20" eb="21">
      <t>リュウ</t>
    </rPh>
    <rPh sb="31" eb="33">
      <t>ヘイセイ</t>
    </rPh>
    <rPh sb="35" eb="36">
      <t>ネン</t>
    </rPh>
    <rPh sb="37" eb="38">
      <t>ガツ</t>
    </rPh>
    <rPh sb="38" eb="40">
      <t>カイセツ</t>
    </rPh>
    <phoneticPr fontId="4"/>
  </si>
  <si>
    <r>
      <t>表97　向　　山　　庭　　園　</t>
    </r>
    <r>
      <rPr>
        <sz val="10"/>
        <rFont val="ＭＳ ゴシック"/>
        <family val="3"/>
        <charset val="128"/>
      </rPr>
      <t>（昭和55年４月開設）</t>
    </r>
    <rPh sb="0" eb="1">
      <t>ヒョウ</t>
    </rPh>
    <rPh sb="4" eb="5">
      <t>ムカイ</t>
    </rPh>
    <rPh sb="7" eb="8">
      <t>ヤマ</t>
    </rPh>
    <rPh sb="10" eb="11">
      <t>ニワ</t>
    </rPh>
    <rPh sb="13" eb="14">
      <t>エン</t>
    </rPh>
    <rPh sb="16" eb="18">
      <t>ショウワ</t>
    </rPh>
    <rPh sb="20" eb="21">
      <t>ネン</t>
    </rPh>
    <rPh sb="22" eb="23">
      <t>ガツ</t>
    </rPh>
    <rPh sb="23" eb="25">
      <t>カイセツ</t>
    </rPh>
    <phoneticPr fontId="4"/>
  </si>
  <si>
    <r>
      <t>表98　勤　労　福　祉　会　館　</t>
    </r>
    <r>
      <rPr>
        <sz val="10"/>
        <rFont val="ＭＳ ゴシック"/>
        <family val="3"/>
        <charset val="128"/>
      </rPr>
      <t>（昭和60年８月開設）</t>
    </r>
    <rPh sb="4" eb="5">
      <t>ツトム</t>
    </rPh>
    <rPh sb="6" eb="7">
      <t>ロウ</t>
    </rPh>
    <rPh sb="8" eb="9">
      <t>フク</t>
    </rPh>
    <rPh sb="10" eb="11">
      <t>シ</t>
    </rPh>
    <rPh sb="12" eb="13">
      <t>カイ</t>
    </rPh>
    <rPh sb="14" eb="15">
      <t>カン</t>
    </rPh>
    <rPh sb="17" eb="19">
      <t>ショウワ</t>
    </rPh>
    <rPh sb="21" eb="22">
      <t>ネン</t>
    </rPh>
    <rPh sb="23" eb="24">
      <t>ガツ</t>
    </rPh>
    <rPh sb="24" eb="26">
      <t>カイセツ</t>
    </rPh>
    <phoneticPr fontId="4"/>
  </si>
  <si>
    <r>
      <t>表99　東京中高年齢労働者福祉センター(サンライフ練馬)　</t>
    </r>
    <r>
      <rPr>
        <sz val="10"/>
        <rFont val="ＭＳ ゴシック"/>
        <family val="3"/>
        <charset val="128"/>
      </rPr>
      <t>（昭和56年４月開設）</t>
    </r>
    <rPh sb="4" eb="6">
      <t>トウキョウ</t>
    </rPh>
    <rPh sb="6" eb="8">
      <t>チュウコウ</t>
    </rPh>
    <rPh sb="8" eb="10">
      <t>ネンレイ</t>
    </rPh>
    <rPh sb="10" eb="13">
      <t>ロウドウシャ</t>
    </rPh>
    <rPh sb="13" eb="15">
      <t>フクシ</t>
    </rPh>
    <rPh sb="25" eb="27">
      <t>ネリマ</t>
    </rPh>
    <rPh sb="30" eb="32">
      <t>ショウワ</t>
    </rPh>
    <rPh sb="34" eb="35">
      <t>ネン</t>
    </rPh>
    <rPh sb="36" eb="37">
      <t>ガツ</t>
    </rPh>
    <rPh sb="37" eb="39">
      <t>カイセツ</t>
    </rPh>
    <phoneticPr fontId="4"/>
  </si>
  <si>
    <r>
      <t xml:space="preserve">視 聴 覚 資 料
</t>
    </r>
    <r>
      <rPr>
        <sz val="7"/>
        <rFont val="ＭＳ 明朝"/>
        <family val="1"/>
        <charset val="128"/>
      </rPr>
      <t>(視覚障害者用資料含む)</t>
    </r>
    <rPh sb="0" eb="1">
      <t>シ</t>
    </rPh>
    <rPh sb="2" eb="3">
      <t>チョウ</t>
    </rPh>
    <rPh sb="4" eb="5">
      <t>サトル</t>
    </rPh>
    <rPh sb="6" eb="7">
      <t>シ</t>
    </rPh>
    <rPh sb="8" eb="9">
      <t>リョウ</t>
    </rPh>
    <rPh sb="11" eb="13">
      <t>シカク</t>
    </rPh>
    <rPh sb="13" eb="16">
      <t>ショウガイシャ</t>
    </rPh>
    <rPh sb="16" eb="17">
      <t>ヨウ</t>
    </rPh>
    <rPh sb="17" eb="19">
      <t>シリョウ</t>
    </rPh>
    <rPh sb="19" eb="20">
      <t>フク</t>
    </rPh>
    <phoneticPr fontId="15"/>
  </si>
  <si>
    <r>
      <t xml:space="preserve">石 神 井
</t>
    </r>
    <r>
      <rPr>
        <sz val="6"/>
        <rFont val="ＭＳ 明朝"/>
        <family val="1"/>
        <charset val="128"/>
      </rPr>
      <t>(昭和47年８月)</t>
    </r>
    <rPh sb="0" eb="1">
      <t>イシ</t>
    </rPh>
    <rPh sb="2" eb="3">
      <t>カミ</t>
    </rPh>
    <rPh sb="4" eb="5">
      <t>イ</t>
    </rPh>
    <rPh sb="7" eb="9">
      <t>ショウワ</t>
    </rPh>
    <rPh sb="11" eb="12">
      <t>ネン</t>
    </rPh>
    <rPh sb="13" eb="14">
      <t>ガツ</t>
    </rPh>
    <phoneticPr fontId="10"/>
  </si>
  <si>
    <r>
      <t xml:space="preserve">北 大 泉
</t>
    </r>
    <r>
      <rPr>
        <sz val="6"/>
        <rFont val="ＭＳ 明朝"/>
        <family val="1"/>
        <charset val="128"/>
      </rPr>
      <t>(昭和48年１月)</t>
    </r>
    <rPh sb="0" eb="1">
      <t>キタ</t>
    </rPh>
    <rPh sb="2" eb="3">
      <t>オオ</t>
    </rPh>
    <rPh sb="4" eb="5">
      <t>イズミ</t>
    </rPh>
    <rPh sb="7" eb="9">
      <t>ショウワ</t>
    </rPh>
    <rPh sb="11" eb="12">
      <t>ネン</t>
    </rPh>
    <rPh sb="13" eb="14">
      <t>ガツ</t>
    </rPh>
    <phoneticPr fontId="10"/>
  </si>
  <si>
    <r>
      <t xml:space="preserve">土 支 田
</t>
    </r>
    <r>
      <rPr>
        <sz val="5"/>
        <rFont val="ＭＳ 明朝"/>
        <family val="1"/>
        <charset val="128"/>
      </rPr>
      <t>(昭和48年11月)</t>
    </r>
    <rPh sb="0" eb="1">
      <t>ツチ</t>
    </rPh>
    <rPh sb="2" eb="3">
      <t>シ</t>
    </rPh>
    <rPh sb="4" eb="5">
      <t>タ</t>
    </rPh>
    <rPh sb="7" eb="9">
      <t>ショウワ</t>
    </rPh>
    <rPh sb="11" eb="12">
      <t>ネン</t>
    </rPh>
    <rPh sb="14" eb="15">
      <t>ガツ</t>
    </rPh>
    <phoneticPr fontId="10"/>
  </si>
  <si>
    <r>
      <t xml:space="preserve">春 日 町
</t>
    </r>
    <r>
      <rPr>
        <sz val="5"/>
        <rFont val="ＭＳ 明朝"/>
        <family val="1"/>
        <charset val="128"/>
      </rPr>
      <t>(昭和48年12月)</t>
    </r>
    <rPh sb="0" eb="1">
      <t>ハル</t>
    </rPh>
    <rPh sb="2" eb="3">
      <t>ヒ</t>
    </rPh>
    <rPh sb="4" eb="5">
      <t>マチ</t>
    </rPh>
    <rPh sb="7" eb="9">
      <t>ショウワ</t>
    </rPh>
    <rPh sb="11" eb="12">
      <t>ネン</t>
    </rPh>
    <rPh sb="14" eb="15">
      <t>ガツ</t>
    </rPh>
    <phoneticPr fontId="10"/>
  </si>
  <si>
    <r>
      <t xml:space="preserve">南 田 中
</t>
    </r>
    <r>
      <rPr>
        <sz val="6"/>
        <rFont val="ＭＳ 明朝"/>
        <family val="1"/>
        <charset val="128"/>
      </rPr>
      <t>(昭和49年11月)</t>
    </r>
    <rPh sb="0" eb="1">
      <t>ミナミ</t>
    </rPh>
    <rPh sb="2" eb="3">
      <t>タ</t>
    </rPh>
    <rPh sb="4" eb="5">
      <t>ナカ</t>
    </rPh>
    <rPh sb="7" eb="9">
      <t>ショウワ</t>
    </rPh>
    <rPh sb="11" eb="12">
      <t>ネン</t>
    </rPh>
    <rPh sb="14" eb="15">
      <t>ガツ</t>
    </rPh>
    <phoneticPr fontId="10"/>
  </si>
  <si>
    <r>
      <t xml:space="preserve">大 泉 北
</t>
    </r>
    <r>
      <rPr>
        <sz val="6"/>
        <rFont val="ＭＳ 明朝"/>
        <family val="1"/>
        <charset val="128"/>
      </rPr>
      <t>(昭和45年12月)</t>
    </r>
    <rPh sb="0" eb="1">
      <t>ダイ</t>
    </rPh>
    <rPh sb="2" eb="3">
      <t>イズミ</t>
    </rPh>
    <rPh sb="4" eb="5">
      <t>キタ</t>
    </rPh>
    <rPh sb="7" eb="9">
      <t>ショウワ</t>
    </rPh>
    <rPh sb="11" eb="12">
      <t>ネン</t>
    </rPh>
    <rPh sb="14" eb="15">
      <t>ガツ</t>
    </rPh>
    <phoneticPr fontId="4"/>
  </si>
  <si>
    <r>
      <t xml:space="preserve">春 日 町
</t>
    </r>
    <r>
      <rPr>
        <sz val="6"/>
        <rFont val="ＭＳ 明朝"/>
        <family val="1"/>
        <charset val="128"/>
      </rPr>
      <t>(昭和48年12月)</t>
    </r>
    <rPh sb="0" eb="1">
      <t>ハル</t>
    </rPh>
    <rPh sb="2" eb="3">
      <t>ニチ</t>
    </rPh>
    <rPh sb="4" eb="5">
      <t>マチ</t>
    </rPh>
    <rPh sb="7" eb="9">
      <t>ショウワ</t>
    </rPh>
    <rPh sb="11" eb="12">
      <t>ネン</t>
    </rPh>
    <rPh sb="14" eb="15">
      <t>ガツ</t>
    </rPh>
    <phoneticPr fontId="4"/>
  </si>
  <si>
    <r>
      <t>南 田 中</t>
    </r>
    <r>
      <rPr>
        <sz val="6"/>
        <rFont val="ＭＳ 明朝"/>
        <family val="1"/>
        <charset val="128"/>
      </rPr>
      <t xml:space="preserve">
(昭和49年11月)</t>
    </r>
    <rPh sb="0" eb="1">
      <t>ミナミ</t>
    </rPh>
    <rPh sb="2" eb="3">
      <t>タ</t>
    </rPh>
    <rPh sb="4" eb="5">
      <t>ナカ</t>
    </rPh>
    <rPh sb="7" eb="9">
      <t>ショウワ</t>
    </rPh>
    <rPh sb="11" eb="12">
      <t>ネン</t>
    </rPh>
    <rPh sb="14" eb="15">
      <t>ガツ</t>
    </rPh>
    <phoneticPr fontId="4"/>
  </si>
  <si>
    <r>
      <t xml:space="preserve">上石神井
</t>
    </r>
    <r>
      <rPr>
        <sz val="6"/>
        <rFont val="ＭＳ 明朝"/>
        <family val="1"/>
        <charset val="128"/>
      </rPr>
      <t>(平成26年10月)</t>
    </r>
    <rPh sb="0" eb="4">
      <t>カミシャクジイ</t>
    </rPh>
    <phoneticPr fontId="4"/>
  </si>
  <si>
    <r>
      <t xml:space="preserve">関
</t>
    </r>
    <r>
      <rPr>
        <sz val="6"/>
        <rFont val="ＭＳ 明朝"/>
        <family val="1"/>
        <charset val="128"/>
      </rPr>
      <t>(平成7年10月)</t>
    </r>
    <rPh sb="0" eb="1">
      <t>セキ</t>
    </rPh>
    <phoneticPr fontId="4"/>
  </si>
  <si>
    <r>
      <t xml:space="preserve">豊　　玉
</t>
    </r>
    <r>
      <rPr>
        <sz val="6"/>
        <rFont val="ＭＳ 明朝"/>
        <family val="1"/>
        <charset val="128"/>
      </rPr>
      <t>(平成16年10月)</t>
    </r>
    <rPh sb="0" eb="1">
      <t>トヨ</t>
    </rPh>
    <rPh sb="3" eb="4">
      <t>タマ</t>
    </rPh>
    <phoneticPr fontId="4"/>
  </si>
  <si>
    <t>高齢者センターのうち、光が丘と関における目的外利用分の件数については、それぞれ168ページの表82、表83に掲載している。</t>
    <rPh sb="0" eb="3">
      <t>コウレイシャ</t>
    </rPh>
    <rPh sb="11" eb="12">
      <t>ヒカリ</t>
    </rPh>
    <rPh sb="13" eb="14">
      <t>オカ</t>
    </rPh>
    <rPh sb="15" eb="16">
      <t>セキ</t>
    </rPh>
    <rPh sb="20" eb="22">
      <t>モクテキ</t>
    </rPh>
    <rPh sb="22" eb="23">
      <t>ガイ</t>
    </rPh>
    <rPh sb="23" eb="25">
      <t>リヨウ</t>
    </rPh>
    <rPh sb="25" eb="26">
      <t>ブン</t>
    </rPh>
    <rPh sb="27" eb="29">
      <t>ケンスウ</t>
    </rPh>
    <rPh sb="46" eb="47">
      <t>ヒョウ</t>
    </rPh>
    <rPh sb="50" eb="51">
      <t>ヒョウ</t>
    </rPh>
    <rPh sb="54" eb="56">
      <t>ケイサイ</t>
    </rPh>
    <phoneticPr fontId="4"/>
  </si>
  <si>
    <t>高齢施策担当部高齢社会対策課</t>
    <rPh sb="0" eb="2">
      <t>コウレイ</t>
    </rPh>
    <rPh sb="2" eb="4">
      <t>シサク</t>
    </rPh>
    <rPh sb="4" eb="6">
      <t>タントウ</t>
    </rPh>
    <rPh sb="6" eb="7">
      <t>ブ</t>
    </rPh>
    <rPh sb="7" eb="9">
      <t>コウレイ</t>
    </rPh>
    <rPh sb="9" eb="11">
      <t>シャカイ</t>
    </rPh>
    <rPh sb="11" eb="13">
      <t>タイサク</t>
    </rPh>
    <rPh sb="13" eb="14">
      <t>カ</t>
    </rPh>
    <phoneticPr fontId="4"/>
  </si>
  <si>
    <r>
      <t>表107　花　と　み　ど　り　の　相　談　所　</t>
    </r>
    <r>
      <rPr>
        <sz val="10"/>
        <rFont val="ＭＳ ゴシック"/>
        <family val="3"/>
        <charset val="128"/>
      </rPr>
      <t>（昭和62年４月開設）</t>
    </r>
    <rPh sb="0" eb="1">
      <t>ヒョウ</t>
    </rPh>
    <rPh sb="5" eb="6">
      <t>ハナ</t>
    </rPh>
    <rPh sb="17" eb="18">
      <t>ソウ</t>
    </rPh>
    <rPh sb="19" eb="20">
      <t>ダン</t>
    </rPh>
    <rPh sb="21" eb="22">
      <t>ジョ</t>
    </rPh>
    <rPh sb="24" eb="26">
      <t>ショウワ</t>
    </rPh>
    <rPh sb="28" eb="29">
      <t>ネン</t>
    </rPh>
    <rPh sb="30" eb="31">
      <t>ガツ</t>
    </rPh>
    <rPh sb="31" eb="33">
      <t>カイセツ</t>
    </rPh>
    <phoneticPr fontId="4"/>
  </si>
  <si>
    <r>
      <t>表108  牧　野　記　念　庭　園　</t>
    </r>
    <r>
      <rPr>
        <sz val="10"/>
        <rFont val="ＭＳ ゴシック"/>
        <family val="3"/>
        <charset val="128"/>
      </rPr>
      <t>（昭和33年12月開設）</t>
    </r>
    <rPh sb="0" eb="1">
      <t>ヒョウ</t>
    </rPh>
    <rPh sb="6" eb="7">
      <t>マキ</t>
    </rPh>
    <rPh sb="8" eb="9">
      <t>ノ</t>
    </rPh>
    <rPh sb="10" eb="11">
      <t>キ</t>
    </rPh>
    <rPh sb="12" eb="13">
      <t>ネン</t>
    </rPh>
    <rPh sb="14" eb="15">
      <t>ニワ</t>
    </rPh>
    <rPh sb="16" eb="17">
      <t>エン</t>
    </rPh>
    <rPh sb="19" eb="21">
      <t>ショウワ</t>
    </rPh>
    <rPh sb="23" eb="24">
      <t>ネン</t>
    </rPh>
    <rPh sb="26" eb="27">
      <t>ガツ</t>
    </rPh>
    <rPh sb="27" eb="29">
      <t>カイセツ</t>
    </rPh>
    <phoneticPr fontId="4"/>
  </si>
  <si>
    <t>表112　総　合　相　談　・　専　門　相　談（旧：商工相談）</t>
    <rPh sb="5" eb="6">
      <t>ソウ</t>
    </rPh>
    <rPh sb="7" eb="8">
      <t>ゴウ</t>
    </rPh>
    <rPh sb="9" eb="10">
      <t>ソウ</t>
    </rPh>
    <rPh sb="11" eb="12">
      <t>ダン</t>
    </rPh>
    <rPh sb="15" eb="16">
      <t>セン</t>
    </rPh>
    <rPh sb="17" eb="18">
      <t>モン</t>
    </rPh>
    <rPh sb="19" eb="20">
      <t>ソウ</t>
    </rPh>
    <rPh sb="21" eb="22">
      <t>ダン</t>
    </rPh>
    <rPh sb="23" eb="24">
      <t>キュウ</t>
    </rPh>
    <rPh sb="25" eb="27">
      <t>ショウコウ</t>
    </rPh>
    <rPh sb="27" eb="29">
      <t>ソウダン</t>
    </rPh>
    <phoneticPr fontId="4"/>
  </si>
  <si>
    <t>起業・創業</t>
    <rPh sb="0" eb="2">
      <t>キギョウ</t>
    </rPh>
    <rPh sb="3" eb="5">
      <t>ソウギョウ</t>
    </rPh>
    <phoneticPr fontId="4"/>
  </si>
  <si>
    <t>母子・父子
相談</t>
    <rPh sb="0" eb="2">
      <t>ボシ</t>
    </rPh>
    <rPh sb="3" eb="5">
      <t>フシ</t>
    </rPh>
    <rPh sb="6" eb="8">
      <t>ソウダン</t>
    </rPh>
    <phoneticPr fontId="4"/>
  </si>
  <si>
    <t>（１）６ページの「表１ 練馬区の現況」の図書館蔵書数は、一般書、青少年向け、児童書を合計した数値である。</t>
    <rPh sb="9" eb="10">
      <t>ヒョウ</t>
    </rPh>
    <rPh sb="12" eb="15">
      <t>ネリマク</t>
    </rPh>
    <rPh sb="16" eb="18">
      <t>ゲンキョウ</t>
    </rPh>
    <rPh sb="20" eb="23">
      <t>トショカン</t>
    </rPh>
    <rPh sb="23" eb="25">
      <t>ゾウショ</t>
    </rPh>
    <rPh sb="25" eb="26">
      <t>スウ</t>
    </rPh>
    <rPh sb="28" eb="31">
      <t>イッパンショ</t>
    </rPh>
    <rPh sb="32" eb="35">
      <t>セイショウネン</t>
    </rPh>
    <rPh sb="35" eb="36">
      <t>ム</t>
    </rPh>
    <rPh sb="38" eb="41">
      <t>ジドウショ</t>
    </rPh>
    <rPh sb="42" eb="44">
      <t>ゴウケイ</t>
    </rPh>
    <rPh sb="46" eb="48">
      <t>スウチ</t>
    </rPh>
    <phoneticPr fontId="14"/>
  </si>
  <si>
    <t>（単位：延べ人）</t>
  </si>
  <si>
    <t>会議室等※</t>
    <rPh sb="0" eb="3">
      <t>カイギシツ</t>
    </rPh>
    <rPh sb="3" eb="4">
      <t>トウ</t>
    </rPh>
    <phoneticPr fontId="9"/>
  </si>
  <si>
    <t>文化交流ひろばは、平成25年４月に開設した。</t>
    <rPh sb="9" eb="11">
      <t>ヘイセイ</t>
    </rPh>
    <rPh sb="13" eb="14">
      <t>ネン</t>
    </rPh>
    <rPh sb="15" eb="16">
      <t>ガツ</t>
    </rPh>
    <rPh sb="17" eb="19">
      <t>カイセツ</t>
    </rPh>
    <phoneticPr fontId="4"/>
  </si>
  <si>
    <t>石神井公園ふるさと文化館分室は平成26年４月１日に開設した。</t>
    <rPh sb="0" eb="3">
      <t>シャクジイ</t>
    </rPh>
    <rPh sb="3" eb="5">
      <t>コウエン</t>
    </rPh>
    <rPh sb="9" eb="11">
      <t>ブンカ</t>
    </rPh>
    <rPh sb="11" eb="12">
      <t>カン</t>
    </rPh>
    <rPh sb="12" eb="14">
      <t>ブンシツ</t>
    </rPh>
    <rPh sb="15" eb="17">
      <t>ヘイセイ</t>
    </rPh>
    <rPh sb="19" eb="20">
      <t>ネン</t>
    </rPh>
    <rPh sb="21" eb="22">
      <t>ガツ</t>
    </rPh>
    <rPh sb="23" eb="24">
      <t>ニチ</t>
    </rPh>
    <rPh sb="25" eb="27">
      <t>カイセツ</t>
    </rPh>
    <phoneticPr fontId="4"/>
  </si>
  <si>
    <t>各館の名称の下に記載されている年月は、開設年月である。</t>
    <rPh sb="0" eb="1">
      <t>カク</t>
    </rPh>
    <rPh sb="1" eb="2">
      <t>カン</t>
    </rPh>
    <rPh sb="3" eb="5">
      <t>メイショウ</t>
    </rPh>
    <rPh sb="6" eb="7">
      <t>シタ</t>
    </rPh>
    <rPh sb="8" eb="10">
      <t>キサイ</t>
    </rPh>
    <rPh sb="15" eb="17">
      <t>ネンゲツ</t>
    </rPh>
    <rPh sb="19" eb="21">
      <t>カイセツ</t>
    </rPh>
    <rPh sb="21" eb="23">
      <t>ネンゲツ</t>
    </rPh>
    <phoneticPr fontId="10"/>
  </si>
  <si>
    <t>各館の名称の下に記載されている年月は、開設年月である。</t>
    <rPh sb="0" eb="1">
      <t>カク</t>
    </rPh>
    <rPh sb="1" eb="2">
      <t>カン</t>
    </rPh>
    <rPh sb="3" eb="5">
      <t>メイショウ</t>
    </rPh>
    <rPh sb="6" eb="7">
      <t>シタ</t>
    </rPh>
    <rPh sb="8" eb="10">
      <t>キサイ</t>
    </rPh>
    <rPh sb="15" eb="17">
      <t>ネンゲツ</t>
    </rPh>
    <rPh sb="19" eb="21">
      <t>カイセツ</t>
    </rPh>
    <rPh sb="21" eb="23">
      <t>ネンゲツ</t>
    </rPh>
    <phoneticPr fontId="4"/>
  </si>
  <si>
    <r>
      <t>表100　区 民 ・ 産 業 プ ラ ザ　</t>
    </r>
    <r>
      <rPr>
        <sz val="10"/>
        <rFont val="ＭＳ ゴシック"/>
        <family val="3"/>
        <charset val="128"/>
      </rPr>
      <t>（平成26年４月開設）</t>
    </r>
    <rPh sb="5" eb="6">
      <t>ク</t>
    </rPh>
    <rPh sb="7" eb="8">
      <t>タミ</t>
    </rPh>
    <rPh sb="11" eb="12">
      <t>サン</t>
    </rPh>
    <rPh sb="13" eb="14">
      <t>ギョウ</t>
    </rPh>
    <rPh sb="22" eb="24">
      <t>ヘイセイ</t>
    </rPh>
    <rPh sb="26" eb="27">
      <t>ネン</t>
    </rPh>
    <rPh sb="28" eb="29">
      <t>ガツ</t>
    </rPh>
    <rPh sb="29" eb="31">
      <t>カイセツ</t>
    </rPh>
    <phoneticPr fontId="4"/>
  </si>
  <si>
    <t>地域集会所名(開設年月)</t>
    <rPh sb="0" eb="2">
      <t>チイキ</t>
    </rPh>
    <rPh sb="2" eb="5">
      <t>シュウカイジョ</t>
    </rPh>
    <rPh sb="5" eb="6">
      <t>メイ</t>
    </rPh>
    <rPh sb="7" eb="9">
      <t>カイセツ</t>
    </rPh>
    <rPh sb="9" eb="11">
      <t>ネンゲツ</t>
    </rPh>
    <phoneticPr fontId="9"/>
  </si>
  <si>
    <t>（２）各図書館名下部の年月は開設年月である。</t>
    <rPh sb="3" eb="7">
      <t>カクトショカン</t>
    </rPh>
    <rPh sb="7" eb="8">
      <t>メイ</t>
    </rPh>
    <rPh sb="8" eb="10">
      <t>カブ</t>
    </rPh>
    <rPh sb="11" eb="13">
      <t>ネンゲツ</t>
    </rPh>
    <rPh sb="14" eb="16">
      <t>カイセツ</t>
    </rPh>
    <rPh sb="16" eb="18">
      <t>ネンゲツ</t>
    </rPh>
    <phoneticPr fontId="14"/>
  </si>
  <si>
    <t>人数</t>
    <phoneticPr fontId="9"/>
  </si>
  <si>
    <t>人数</t>
    <phoneticPr fontId="9"/>
  </si>
  <si>
    <r>
      <t>表87　生涯学習センター分館　</t>
    </r>
    <r>
      <rPr>
        <sz val="10"/>
        <rFont val="ＭＳ ゴシック"/>
        <family val="3"/>
        <charset val="128"/>
      </rPr>
      <t>（平成26年４月開設）</t>
    </r>
    <rPh sb="4" eb="6">
      <t>ショウガイ</t>
    </rPh>
    <rPh sb="6" eb="8">
      <t>ガクシュウ</t>
    </rPh>
    <rPh sb="12" eb="14">
      <t>ブンカン</t>
    </rPh>
    <rPh sb="16" eb="18">
      <t>ヘイセイ</t>
    </rPh>
    <rPh sb="20" eb="21">
      <t>ネン</t>
    </rPh>
    <rPh sb="22" eb="23">
      <t>ガツ</t>
    </rPh>
    <rPh sb="23" eb="25">
      <t>カイセツ</t>
    </rPh>
    <phoneticPr fontId="11"/>
  </si>
  <si>
    <r>
      <t>表88　石 神 井 公 園 ふ る さ と 文 化 館　</t>
    </r>
    <r>
      <rPr>
        <sz val="11"/>
        <rFont val="ＭＳ ゴシック"/>
        <family val="3"/>
        <charset val="128"/>
      </rPr>
      <t>(平成22年３月開設)</t>
    </r>
    <rPh sb="4" eb="5">
      <t>イシ</t>
    </rPh>
    <rPh sb="6" eb="7">
      <t>カミ</t>
    </rPh>
    <rPh sb="8" eb="9">
      <t>イ</t>
    </rPh>
    <rPh sb="10" eb="11">
      <t>コウ</t>
    </rPh>
    <rPh sb="12" eb="13">
      <t>エン</t>
    </rPh>
    <rPh sb="22" eb="23">
      <t>ブン</t>
    </rPh>
    <rPh sb="24" eb="25">
      <t>カ</t>
    </rPh>
    <rPh sb="26" eb="27">
      <t>カン</t>
    </rPh>
    <rPh sb="29" eb="31">
      <t>ヘイセイ</t>
    </rPh>
    <phoneticPr fontId="4"/>
  </si>
  <si>
    <r>
      <t>表89　石 神 井 公 園 ふ る さ と 文 化 館 分 室　</t>
    </r>
    <r>
      <rPr>
        <sz val="11"/>
        <rFont val="ＭＳ ゴシック"/>
        <family val="3"/>
        <charset val="128"/>
      </rPr>
      <t>(平成26年４月開設)</t>
    </r>
    <rPh sb="4" eb="5">
      <t>イシ</t>
    </rPh>
    <rPh sb="6" eb="7">
      <t>カミ</t>
    </rPh>
    <rPh sb="8" eb="9">
      <t>イ</t>
    </rPh>
    <rPh sb="10" eb="11">
      <t>コウ</t>
    </rPh>
    <rPh sb="12" eb="13">
      <t>エン</t>
    </rPh>
    <rPh sb="22" eb="23">
      <t>ブン</t>
    </rPh>
    <rPh sb="24" eb="25">
      <t>カ</t>
    </rPh>
    <rPh sb="26" eb="27">
      <t>カン</t>
    </rPh>
    <rPh sb="28" eb="29">
      <t>ブン</t>
    </rPh>
    <rPh sb="30" eb="31">
      <t>シツ</t>
    </rPh>
    <rPh sb="33" eb="35">
      <t>ヘイセイ</t>
    </rPh>
    <rPh sb="37" eb="38">
      <t>ネン</t>
    </rPh>
    <phoneticPr fontId="4"/>
  </si>
  <si>
    <t>桜台地区区民館は平成26年５月から平成27年３月まで工事のため休館した。</t>
    <rPh sb="0" eb="2">
      <t>サクラダイ</t>
    </rPh>
    <rPh sb="2" eb="4">
      <t>チク</t>
    </rPh>
    <rPh sb="4" eb="6">
      <t>クミン</t>
    </rPh>
    <rPh sb="6" eb="7">
      <t>ヤカタ</t>
    </rPh>
    <rPh sb="8" eb="10">
      <t>ヘイセイ</t>
    </rPh>
    <rPh sb="12" eb="13">
      <t>ネン</t>
    </rPh>
    <rPh sb="14" eb="15">
      <t>ガツ</t>
    </rPh>
    <rPh sb="17" eb="19">
      <t>ヘイセイ</t>
    </rPh>
    <rPh sb="21" eb="22">
      <t>ネン</t>
    </rPh>
    <rPh sb="23" eb="24">
      <t>ガツ</t>
    </rPh>
    <rPh sb="26" eb="28">
      <t>コウジ</t>
    </rPh>
    <rPh sb="31" eb="33">
      <t>キュウカン</t>
    </rPh>
    <phoneticPr fontId="9"/>
  </si>
  <si>
    <t>上石神井区民地域集会所は、平成25年９月から平成26年９月まで工事のため休館した。</t>
    <rPh sb="0" eb="4">
      <t>カミシャクジイ</t>
    </rPh>
    <rPh sb="4" eb="6">
      <t>クミン</t>
    </rPh>
    <rPh sb="6" eb="8">
      <t>チイキ</t>
    </rPh>
    <rPh sb="8" eb="11">
      <t>シュウカイジョ</t>
    </rPh>
    <rPh sb="13" eb="15">
      <t>ヘイセイ</t>
    </rPh>
    <rPh sb="17" eb="18">
      <t>ネン</t>
    </rPh>
    <rPh sb="19" eb="20">
      <t>ガツ</t>
    </rPh>
    <rPh sb="22" eb="24">
      <t>ヘイセイ</t>
    </rPh>
    <rPh sb="26" eb="27">
      <t>ネン</t>
    </rPh>
    <rPh sb="28" eb="29">
      <t>ガツ</t>
    </rPh>
    <rPh sb="31" eb="33">
      <t>コウジ</t>
    </rPh>
    <rPh sb="36" eb="38">
      <t>キュウカン</t>
    </rPh>
    <phoneticPr fontId="17"/>
  </si>
  <si>
    <t>大泉北地域集会所は、平成26年７月から平成27年６月まで工事のため休館した。</t>
    <rPh sb="0" eb="2">
      <t>オオイズミ</t>
    </rPh>
    <rPh sb="2" eb="3">
      <t>キタ</t>
    </rPh>
    <rPh sb="3" eb="5">
      <t>チイキ</t>
    </rPh>
    <rPh sb="5" eb="8">
      <t>シュウカイジョ</t>
    </rPh>
    <rPh sb="10" eb="12">
      <t>ヘイセイ</t>
    </rPh>
    <rPh sb="14" eb="15">
      <t>ネン</t>
    </rPh>
    <rPh sb="16" eb="17">
      <t>ガツ</t>
    </rPh>
    <rPh sb="19" eb="21">
      <t>ヘイセイ</t>
    </rPh>
    <rPh sb="23" eb="24">
      <t>ネン</t>
    </rPh>
    <rPh sb="25" eb="26">
      <t>ガツ</t>
    </rPh>
    <rPh sb="28" eb="30">
      <t>コウジ</t>
    </rPh>
    <rPh sb="33" eb="35">
      <t>キュウカン</t>
    </rPh>
    <phoneticPr fontId="17"/>
  </si>
  <si>
    <t>旭町地域集会所・田柄地域集会所は平成27年１月から平成28年３月まで（平成27年12月現在）工事のため休館予定。</t>
    <rPh sb="0" eb="2">
      <t>アサヒチョウ</t>
    </rPh>
    <rPh sb="2" eb="4">
      <t>チイキ</t>
    </rPh>
    <rPh sb="4" eb="7">
      <t>シュウカイジョ</t>
    </rPh>
    <rPh sb="8" eb="10">
      <t>タガラ</t>
    </rPh>
    <rPh sb="10" eb="12">
      <t>チイキ</t>
    </rPh>
    <rPh sb="12" eb="15">
      <t>シュウカイジョ</t>
    </rPh>
    <rPh sb="16" eb="18">
      <t>ヘイセイ</t>
    </rPh>
    <rPh sb="20" eb="21">
      <t>ネン</t>
    </rPh>
    <rPh sb="22" eb="23">
      <t>ガツ</t>
    </rPh>
    <rPh sb="25" eb="27">
      <t>ヘイセイ</t>
    </rPh>
    <rPh sb="29" eb="30">
      <t>ネン</t>
    </rPh>
    <rPh sb="31" eb="32">
      <t>ガツ</t>
    </rPh>
    <rPh sb="35" eb="37">
      <t>ヘイセイ</t>
    </rPh>
    <rPh sb="39" eb="40">
      <t>ネン</t>
    </rPh>
    <rPh sb="42" eb="43">
      <t>ガツ</t>
    </rPh>
    <rPh sb="43" eb="45">
      <t>ゲンザイ</t>
    </rPh>
    <rPh sb="46" eb="48">
      <t>コウジ</t>
    </rPh>
    <rPh sb="51" eb="53">
      <t>キュウカン</t>
    </rPh>
    <phoneticPr fontId="17"/>
  </si>
  <si>
    <t>(平成26年４月)</t>
    <rPh sb="1" eb="3">
      <t>ヘイセイ</t>
    </rPh>
    <phoneticPr fontId="4"/>
  </si>
  <si>
    <r>
      <t xml:space="preserve">平 和 台
</t>
    </r>
    <r>
      <rPr>
        <sz val="6"/>
        <rFont val="ＭＳ 明朝"/>
        <family val="1"/>
        <charset val="128"/>
      </rPr>
      <t>(昭和45年６月)</t>
    </r>
    <rPh sb="0" eb="1">
      <t>ヒラ</t>
    </rPh>
    <rPh sb="2" eb="3">
      <t>ワ</t>
    </rPh>
    <rPh sb="4" eb="5">
      <t>ダイ</t>
    </rPh>
    <rPh sb="7" eb="9">
      <t>ショウワ</t>
    </rPh>
    <rPh sb="11" eb="12">
      <t>ネン</t>
    </rPh>
    <rPh sb="13" eb="14">
      <t>ガツ</t>
    </rPh>
    <phoneticPr fontId="10"/>
  </si>
  <si>
    <r>
      <t xml:space="preserve">栄　　町　　
</t>
    </r>
    <r>
      <rPr>
        <sz val="5.5"/>
        <rFont val="ＭＳ 明朝"/>
        <family val="1"/>
        <charset val="128"/>
      </rPr>
      <t>(昭和47年１月)</t>
    </r>
    <rPh sb="0" eb="1">
      <t>エイ</t>
    </rPh>
    <rPh sb="3" eb="4">
      <t>マチ</t>
    </rPh>
    <rPh sb="8" eb="10">
      <t>ショウワ</t>
    </rPh>
    <rPh sb="12" eb="13">
      <t>ネン</t>
    </rPh>
    <rPh sb="14" eb="15">
      <t>ガツ</t>
    </rPh>
    <phoneticPr fontId="10"/>
  </si>
  <si>
    <r>
      <t xml:space="preserve">上石神井
</t>
    </r>
    <r>
      <rPr>
        <sz val="6"/>
        <rFont val="ＭＳ 明朝"/>
        <family val="1"/>
        <charset val="128"/>
      </rPr>
      <t>(昭和48年８月)</t>
    </r>
    <rPh sb="0" eb="4">
      <t>カミシャクジイ</t>
    </rPh>
    <rPh sb="6" eb="8">
      <t>ショウワ</t>
    </rPh>
    <rPh sb="10" eb="11">
      <t>ネン</t>
    </rPh>
    <rPh sb="12" eb="13">
      <t>ガツ</t>
    </rPh>
    <phoneticPr fontId="10"/>
  </si>
  <si>
    <r>
      <t xml:space="preserve">東 大 泉
</t>
    </r>
    <r>
      <rPr>
        <sz val="6"/>
        <rFont val="ＭＳ 明朝"/>
        <family val="1"/>
        <charset val="128"/>
      </rPr>
      <t>(昭和51年２月)</t>
    </r>
    <rPh sb="0" eb="1">
      <t>ヒガシ</t>
    </rPh>
    <rPh sb="2" eb="3">
      <t>オオ</t>
    </rPh>
    <rPh sb="4" eb="5">
      <t>イズミ</t>
    </rPh>
    <rPh sb="7" eb="9">
      <t>ショウワ</t>
    </rPh>
    <rPh sb="11" eb="12">
      <t>ネン</t>
    </rPh>
    <rPh sb="13" eb="14">
      <t>ガツ</t>
    </rPh>
    <phoneticPr fontId="10"/>
  </si>
  <si>
    <r>
      <t xml:space="preserve">石神井台
</t>
    </r>
    <r>
      <rPr>
        <sz val="6"/>
        <rFont val="ＭＳ 明朝"/>
        <family val="1"/>
        <charset val="128"/>
      </rPr>
      <t>(昭和52年４月)</t>
    </r>
    <rPh sb="0" eb="3">
      <t>シャクジイ</t>
    </rPh>
    <rPh sb="3" eb="4">
      <t>ダイ</t>
    </rPh>
    <rPh sb="6" eb="8">
      <t>ショウワ</t>
    </rPh>
    <rPh sb="10" eb="11">
      <t>ネン</t>
    </rPh>
    <rPh sb="12" eb="13">
      <t>ガツ</t>
    </rPh>
    <phoneticPr fontId="10"/>
  </si>
  <si>
    <r>
      <t xml:space="preserve">光が丘なかよし
</t>
    </r>
    <r>
      <rPr>
        <sz val="6"/>
        <rFont val="ＭＳ 明朝"/>
        <family val="1"/>
        <charset val="128"/>
      </rPr>
      <t>(平成元年７月)</t>
    </r>
    <rPh sb="0" eb="1">
      <t>ヒカリ</t>
    </rPh>
    <rPh sb="2" eb="3">
      <t>オカ</t>
    </rPh>
    <rPh sb="9" eb="11">
      <t>ヘイセイ</t>
    </rPh>
    <rPh sb="11" eb="12">
      <t>モト</t>
    </rPh>
    <rPh sb="12" eb="13">
      <t>ネン</t>
    </rPh>
    <rPh sb="14" eb="15">
      <t>ガツ</t>
    </rPh>
    <phoneticPr fontId="10"/>
  </si>
  <si>
    <r>
      <t xml:space="preserve">栄　　町
</t>
    </r>
    <r>
      <rPr>
        <sz val="6"/>
        <rFont val="ＭＳ 明朝"/>
        <family val="1"/>
        <charset val="128"/>
      </rPr>
      <t>(昭和47年１月)</t>
    </r>
    <rPh sb="0" eb="1">
      <t>エイ</t>
    </rPh>
    <rPh sb="3" eb="4">
      <t>マチ</t>
    </rPh>
    <rPh sb="6" eb="8">
      <t>ショウワ</t>
    </rPh>
    <rPh sb="10" eb="11">
      <t>ネン</t>
    </rPh>
    <rPh sb="12" eb="13">
      <t>ガツ</t>
    </rPh>
    <phoneticPr fontId="4"/>
  </si>
  <si>
    <r>
      <t xml:space="preserve">中　　村
</t>
    </r>
    <r>
      <rPr>
        <sz val="6"/>
        <rFont val="ＭＳ 明朝"/>
        <family val="1"/>
        <charset val="128"/>
      </rPr>
      <t>(昭和49年７月)</t>
    </r>
    <rPh sb="0" eb="1">
      <t>ナカ</t>
    </rPh>
    <rPh sb="3" eb="4">
      <t>ムラ</t>
    </rPh>
    <rPh sb="6" eb="8">
      <t>ショウワ</t>
    </rPh>
    <rPh sb="10" eb="11">
      <t>ネン</t>
    </rPh>
    <rPh sb="12" eb="13">
      <t>ガツ</t>
    </rPh>
    <phoneticPr fontId="4"/>
  </si>
  <si>
    <r>
      <t xml:space="preserve">東 大 泉
</t>
    </r>
    <r>
      <rPr>
        <sz val="6"/>
        <rFont val="ＭＳ 明朝"/>
        <family val="1"/>
        <charset val="128"/>
      </rPr>
      <t>(昭和51年２月)</t>
    </r>
    <rPh sb="0" eb="1">
      <t>ヒガシ</t>
    </rPh>
    <rPh sb="2" eb="3">
      <t>ダイ</t>
    </rPh>
    <rPh sb="4" eb="5">
      <t>イズミ</t>
    </rPh>
    <phoneticPr fontId="4"/>
  </si>
  <si>
    <r>
      <t>石神井台
(</t>
    </r>
    <r>
      <rPr>
        <sz val="6"/>
        <rFont val="ＭＳ 明朝"/>
        <family val="1"/>
        <charset val="128"/>
      </rPr>
      <t>昭和52年４月)</t>
    </r>
    <rPh sb="0" eb="3">
      <t>シャクジイ</t>
    </rPh>
    <rPh sb="3" eb="4">
      <t>ダイ</t>
    </rPh>
    <phoneticPr fontId="4"/>
  </si>
  <si>
    <r>
      <t xml:space="preserve">三 原 台
</t>
    </r>
    <r>
      <rPr>
        <sz val="6"/>
        <rFont val="ＭＳ 明朝"/>
        <family val="1"/>
        <charset val="128"/>
      </rPr>
      <t>(昭和53年４月)</t>
    </r>
    <rPh sb="0" eb="1">
      <t>サン</t>
    </rPh>
    <rPh sb="2" eb="3">
      <t>ハラ</t>
    </rPh>
    <rPh sb="4" eb="5">
      <t>ダイ</t>
    </rPh>
    <phoneticPr fontId="4"/>
  </si>
  <si>
    <r>
      <t xml:space="preserve">高 野 台
</t>
    </r>
    <r>
      <rPr>
        <sz val="6"/>
        <rFont val="ＭＳ 明朝"/>
        <family val="1"/>
        <charset val="128"/>
      </rPr>
      <t>(平成14年６月)</t>
    </r>
    <rPh sb="0" eb="1">
      <t>コウ</t>
    </rPh>
    <rPh sb="2" eb="3">
      <t>ノ</t>
    </rPh>
    <rPh sb="4" eb="5">
      <t>ダイ</t>
    </rPh>
    <phoneticPr fontId="4"/>
  </si>
  <si>
    <r>
      <t xml:space="preserve">光 が 丘
</t>
    </r>
    <r>
      <rPr>
        <sz val="6"/>
        <rFont val="ＭＳ 明朝"/>
        <family val="1"/>
        <charset val="128"/>
      </rPr>
      <t>(平成元年７月)</t>
    </r>
    <rPh sb="0" eb="1">
      <t>ヒカリ</t>
    </rPh>
    <rPh sb="4" eb="5">
      <t>オカ</t>
    </rPh>
    <phoneticPr fontId="4"/>
  </si>
  <si>
    <t>春日町敬老館は、空調設備改修工事のため、平成26年１月から５月まで休館した。</t>
    <rPh sb="0" eb="3">
      <t>カスガチョウ</t>
    </rPh>
    <rPh sb="3" eb="5">
      <t>ケイロウ</t>
    </rPh>
    <rPh sb="5" eb="6">
      <t>カン</t>
    </rPh>
    <rPh sb="8" eb="10">
      <t>クウチョウ</t>
    </rPh>
    <rPh sb="10" eb="12">
      <t>セツビ</t>
    </rPh>
    <rPh sb="12" eb="14">
      <t>カイシュウ</t>
    </rPh>
    <rPh sb="14" eb="16">
      <t>コウジ</t>
    </rPh>
    <rPh sb="20" eb="22">
      <t>ヘイセイ</t>
    </rPh>
    <rPh sb="24" eb="25">
      <t>ネン</t>
    </rPh>
    <rPh sb="26" eb="27">
      <t>ガツ</t>
    </rPh>
    <rPh sb="30" eb="31">
      <t>ガツ</t>
    </rPh>
    <rPh sb="33" eb="35">
      <t>キュウカン</t>
    </rPh>
    <phoneticPr fontId="4"/>
  </si>
  <si>
    <t>南田中敬老館は、空調設備改修工事のため、平成26年１月から３月まで縮小運営し、４月から６月まで休館した。</t>
    <rPh sb="0" eb="1">
      <t>ミナミ</t>
    </rPh>
    <rPh sb="1" eb="3">
      <t>タナカ</t>
    </rPh>
    <rPh sb="3" eb="5">
      <t>ケイロウ</t>
    </rPh>
    <rPh sb="5" eb="6">
      <t>カン</t>
    </rPh>
    <rPh sb="8" eb="10">
      <t>クウチョウ</t>
    </rPh>
    <rPh sb="10" eb="12">
      <t>セツビ</t>
    </rPh>
    <rPh sb="12" eb="14">
      <t>カイシュウ</t>
    </rPh>
    <rPh sb="14" eb="16">
      <t>コウジ</t>
    </rPh>
    <rPh sb="20" eb="22">
      <t>ヘイセイ</t>
    </rPh>
    <rPh sb="24" eb="25">
      <t>ネン</t>
    </rPh>
    <rPh sb="26" eb="27">
      <t>ガツ</t>
    </rPh>
    <rPh sb="30" eb="31">
      <t>ガツ</t>
    </rPh>
    <rPh sb="33" eb="35">
      <t>シュクショウ</t>
    </rPh>
    <rPh sb="35" eb="37">
      <t>ウンエイ</t>
    </rPh>
    <rPh sb="40" eb="41">
      <t>ガツ</t>
    </rPh>
    <rPh sb="44" eb="45">
      <t>ガツ</t>
    </rPh>
    <rPh sb="47" eb="49">
      <t>キュウカン</t>
    </rPh>
    <phoneticPr fontId="4"/>
  </si>
  <si>
    <t>大泉北敬老館は、大規模改修工事のため、平成26年７月から平成27年６月まで休館した。</t>
    <rPh sb="0" eb="2">
      <t>オオイズミ</t>
    </rPh>
    <rPh sb="2" eb="3">
      <t>キタ</t>
    </rPh>
    <rPh sb="3" eb="5">
      <t>ケイロウ</t>
    </rPh>
    <rPh sb="5" eb="6">
      <t>カン</t>
    </rPh>
    <rPh sb="8" eb="11">
      <t>ダイキボ</t>
    </rPh>
    <rPh sb="11" eb="13">
      <t>カイシュウ</t>
    </rPh>
    <rPh sb="13" eb="15">
      <t>コウジ</t>
    </rPh>
    <rPh sb="19" eb="21">
      <t>ヘイセイ</t>
    </rPh>
    <rPh sb="23" eb="24">
      <t>ネン</t>
    </rPh>
    <rPh sb="25" eb="26">
      <t>ガツ</t>
    </rPh>
    <rPh sb="28" eb="30">
      <t>ヘイセイ</t>
    </rPh>
    <rPh sb="32" eb="33">
      <t>ネン</t>
    </rPh>
    <rPh sb="34" eb="35">
      <t>ガツ</t>
    </rPh>
    <rPh sb="37" eb="39">
      <t>キュウカン</t>
    </rPh>
    <phoneticPr fontId="4"/>
  </si>
  <si>
    <r>
      <t xml:space="preserve">中　　村
</t>
    </r>
    <r>
      <rPr>
        <sz val="6"/>
        <rFont val="ＭＳ 明朝"/>
        <family val="1"/>
        <charset val="128"/>
      </rPr>
      <t>(昭和49年7月)</t>
    </r>
    <rPh sb="0" eb="1">
      <t>ナカ</t>
    </rPh>
    <rPh sb="3" eb="4">
      <t>ムラ</t>
    </rPh>
    <rPh sb="6" eb="8">
      <t>ショウワ</t>
    </rPh>
    <rPh sb="10" eb="11">
      <t>ネン</t>
    </rPh>
    <rPh sb="12" eb="13">
      <t>ガツ</t>
    </rPh>
    <phoneticPr fontId="10"/>
  </si>
  <si>
    <r>
      <t xml:space="preserve">北　　町
</t>
    </r>
    <r>
      <rPr>
        <sz val="6"/>
        <rFont val="ＭＳ 明朝"/>
        <family val="1"/>
        <charset val="128"/>
      </rPr>
      <t>(昭和50年2月)</t>
    </r>
    <rPh sb="0" eb="1">
      <t>キタ</t>
    </rPh>
    <rPh sb="3" eb="4">
      <t>マチ</t>
    </rPh>
    <rPh sb="6" eb="8">
      <t>ショウワ</t>
    </rPh>
    <rPh sb="10" eb="11">
      <t>ネン</t>
    </rPh>
    <rPh sb="12" eb="13">
      <t>ガツ</t>
    </rPh>
    <phoneticPr fontId="10"/>
  </si>
  <si>
    <r>
      <t xml:space="preserve">関　　町
</t>
    </r>
    <r>
      <rPr>
        <sz val="6"/>
        <rFont val="ＭＳ 明朝"/>
        <family val="1"/>
        <charset val="128"/>
      </rPr>
      <t>(昭和50年6月)</t>
    </r>
    <rPh sb="0" eb="1">
      <t>セキ</t>
    </rPh>
    <rPh sb="3" eb="4">
      <t>マチ</t>
    </rPh>
    <rPh sb="6" eb="8">
      <t>ショウワ</t>
    </rPh>
    <rPh sb="10" eb="11">
      <t>ネン</t>
    </rPh>
    <rPh sb="12" eb="13">
      <t>ガツ</t>
    </rPh>
    <phoneticPr fontId="10"/>
  </si>
  <si>
    <r>
      <t xml:space="preserve">西 大 泉
</t>
    </r>
    <r>
      <rPr>
        <sz val="6"/>
        <rFont val="ＭＳ 明朝"/>
        <family val="1"/>
        <charset val="128"/>
      </rPr>
      <t>(昭和52年5月)</t>
    </r>
    <rPh sb="0" eb="1">
      <t>ニシ</t>
    </rPh>
    <rPh sb="2" eb="3">
      <t>ダイ</t>
    </rPh>
    <rPh sb="4" eb="5">
      <t>イズミ</t>
    </rPh>
    <rPh sb="7" eb="9">
      <t>ショウワ</t>
    </rPh>
    <rPh sb="11" eb="12">
      <t>ネン</t>
    </rPh>
    <rPh sb="13" eb="14">
      <t>ガツ</t>
    </rPh>
    <phoneticPr fontId="10"/>
  </si>
  <si>
    <r>
      <t xml:space="preserve">三 原 台
</t>
    </r>
    <r>
      <rPr>
        <sz val="6"/>
        <rFont val="ＭＳ 明朝"/>
        <family val="1"/>
        <charset val="128"/>
      </rPr>
      <t>(昭和53年4月)</t>
    </r>
    <rPh sb="0" eb="1">
      <t>サン</t>
    </rPh>
    <rPh sb="2" eb="3">
      <t>ハラ</t>
    </rPh>
    <rPh sb="4" eb="5">
      <t>ダイ</t>
    </rPh>
    <rPh sb="7" eb="9">
      <t>ショウワ</t>
    </rPh>
    <rPh sb="11" eb="12">
      <t>ネン</t>
    </rPh>
    <rPh sb="13" eb="14">
      <t>ガツ</t>
    </rPh>
    <phoneticPr fontId="10"/>
  </si>
  <si>
    <r>
      <t xml:space="preserve">光 が 丘
</t>
    </r>
    <r>
      <rPr>
        <sz val="6"/>
        <rFont val="ＭＳ 明朝"/>
        <family val="1"/>
        <charset val="128"/>
      </rPr>
      <t>(昭和48年5月)</t>
    </r>
    <rPh sb="0" eb="1">
      <t>ヒカリ</t>
    </rPh>
    <rPh sb="4" eb="5">
      <t>オカ</t>
    </rPh>
    <rPh sb="7" eb="9">
      <t>ショウワ</t>
    </rPh>
    <rPh sb="11" eb="12">
      <t>ネン</t>
    </rPh>
    <rPh sb="13" eb="14">
      <t>ガツ</t>
    </rPh>
    <phoneticPr fontId="10"/>
  </si>
  <si>
    <r>
      <t xml:space="preserve">石 神 井
</t>
    </r>
    <r>
      <rPr>
        <sz val="6"/>
        <rFont val="ＭＳ 明朝"/>
        <family val="1"/>
        <charset val="128"/>
      </rPr>
      <t>(昭和47年8月)</t>
    </r>
    <rPh sb="0" eb="1">
      <t>イシ</t>
    </rPh>
    <rPh sb="2" eb="3">
      <t>カミ</t>
    </rPh>
    <rPh sb="4" eb="5">
      <t>イ</t>
    </rPh>
    <rPh sb="7" eb="9">
      <t>ショウワ</t>
    </rPh>
    <rPh sb="11" eb="12">
      <t>ネン</t>
    </rPh>
    <rPh sb="13" eb="14">
      <t>ガツ</t>
    </rPh>
    <phoneticPr fontId="4"/>
  </si>
  <si>
    <r>
      <t xml:space="preserve">西 大 泉
</t>
    </r>
    <r>
      <rPr>
        <sz val="6"/>
        <rFont val="ＭＳ 明朝"/>
        <family val="1"/>
        <charset val="128"/>
      </rPr>
      <t>(昭和52年5月)</t>
    </r>
    <rPh sb="0" eb="1">
      <t>ニシ</t>
    </rPh>
    <rPh sb="2" eb="3">
      <t>ダイ</t>
    </rPh>
    <rPh sb="4" eb="5">
      <t>イズミ</t>
    </rPh>
    <phoneticPr fontId="4"/>
  </si>
  <si>
    <t>は多目的室の、それ以外の集会所は会議室の数値をそれぞれ記載している。</t>
    <phoneticPr fontId="9"/>
  </si>
  <si>
    <t>会議室等の欄について、旭丘地域集会所はホールの、関町地域集会所は会議室と多目的室の、土支田中央地域集会所</t>
    <phoneticPr fontId="17"/>
  </si>
  <si>
    <t>石神井松の風文化公園は、日本銀行石神井運動場を整備工事後、平成26年４月１日に開設した。</t>
    <rPh sb="0" eb="3">
      <t>シャクジイ</t>
    </rPh>
    <rPh sb="3" eb="4">
      <t>マツ</t>
    </rPh>
    <rPh sb="5" eb="6">
      <t>カゼ</t>
    </rPh>
    <rPh sb="6" eb="8">
      <t>ブンカ</t>
    </rPh>
    <rPh sb="8" eb="10">
      <t>コウエン</t>
    </rPh>
    <rPh sb="12" eb="14">
      <t>ニホン</t>
    </rPh>
    <rPh sb="14" eb="16">
      <t>ギンコウ</t>
    </rPh>
    <rPh sb="16" eb="19">
      <t>シャクジイ</t>
    </rPh>
    <rPh sb="19" eb="22">
      <t>ウンドウジョウ</t>
    </rPh>
    <rPh sb="23" eb="25">
      <t>セイビ</t>
    </rPh>
    <rPh sb="25" eb="27">
      <t>コウジ</t>
    </rPh>
    <rPh sb="27" eb="28">
      <t>ゴ</t>
    </rPh>
    <rPh sb="29" eb="31">
      <t>ヘイセイ</t>
    </rPh>
    <rPh sb="33" eb="34">
      <t>ネン</t>
    </rPh>
    <rPh sb="35" eb="36">
      <t>ガツ</t>
    </rPh>
    <rPh sb="37" eb="38">
      <t>ヒ</t>
    </rPh>
    <rPh sb="39" eb="41">
      <t>カイセツ</t>
    </rPh>
    <phoneticPr fontId="4"/>
  </si>
  <si>
    <t>豊玉中公園庭球場は、平成26年11月１日から平成27年３月31日まで改修工事のため休場した。</t>
    <rPh sb="0" eb="3">
      <t>トヨタマナカ</t>
    </rPh>
    <rPh sb="3" eb="5">
      <t>コウエン</t>
    </rPh>
    <rPh sb="5" eb="7">
      <t>テイキュウ</t>
    </rPh>
    <rPh sb="7" eb="8">
      <t>ジョウ</t>
    </rPh>
    <rPh sb="10" eb="12">
      <t>ヘイセイ</t>
    </rPh>
    <rPh sb="14" eb="15">
      <t>ネン</t>
    </rPh>
    <rPh sb="17" eb="18">
      <t>ガツ</t>
    </rPh>
    <rPh sb="19" eb="20">
      <t>ヒ</t>
    </rPh>
    <rPh sb="22" eb="24">
      <t>ヘイセイ</t>
    </rPh>
    <rPh sb="26" eb="27">
      <t>ネン</t>
    </rPh>
    <rPh sb="28" eb="29">
      <t>ガツ</t>
    </rPh>
    <rPh sb="31" eb="32">
      <t>ニチ</t>
    </rPh>
    <rPh sb="34" eb="36">
      <t>カイシュウ</t>
    </rPh>
    <rPh sb="36" eb="38">
      <t>コウジ</t>
    </rPh>
    <rPh sb="41" eb="43">
      <t>キュウジョウ</t>
    </rPh>
    <phoneticPr fontId="4"/>
  </si>
  <si>
    <t>びくに公園庭球場は、平成26年８月１日から10月31日まで改修工事のため休場した。</t>
    <rPh sb="3" eb="5">
      <t>コウエン</t>
    </rPh>
    <rPh sb="5" eb="7">
      <t>テイキュウ</t>
    </rPh>
    <rPh sb="7" eb="8">
      <t>ジョウ</t>
    </rPh>
    <rPh sb="10" eb="12">
      <t>ヘイセイ</t>
    </rPh>
    <rPh sb="14" eb="15">
      <t>ネン</t>
    </rPh>
    <rPh sb="16" eb="17">
      <t>ガツ</t>
    </rPh>
    <rPh sb="18" eb="19">
      <t>ニチ</t>
    </rPh>
    <rPh sb="23" eb="24">
      <t>ガツ</t>
    </rPh>
    <rPh sb="26" eb="27">
      <t>ニチ</t>
    </rPh>
    <rPh sb="29" eb="31">
      <t>カイシュウ</t>
    </rPh>
    <rPh sb="31" eb="33">
      <t>コウジ</t>
    </rPh>
    <rPh sb="36" eb="38">
      <t>キュウジョウ</t>
    </rPh>
    <phoneticPr fontId="4"/>
  </si>
  <si>
    <t>(平成26年４月)</t>
    <phoneticPr fontId="16"/>
  </si>
  <si>
    <t>文化公園 (1面)</t>
    <phoneticPr fontId="16"/>
  </si>
  <si>
    <t>平成25年度までは総合教育センター（平成25年度末をもって廃止）としての利用状況である。その跡施設に、生涯学習セ</t>
    <rPh sb="0" eb="2">
      <t>ヘイセイ</t>
    </rPh>
    <rPh sb="4" eb="5">
      <t>ネン</t>
    </rPh>
    <rPh sb="5" eb="6">
      <t>ド</t>
    </rPh>
    <rPh sb="9" eb="11">
      <t>ソウゴウ</t>
    </rPh>
    <rPh sb="11" eb="13">
      <t>キョウイク</t>
    </rPh>
    <rPh sb="18" eb="20">
      <t>ヘイセイ</t>
    </rPh>
    <rPh sb="22" eb="23">
      <t>ネン</t>
    </rPh>
    <rPh sb="23" eb="24">
      <t>ド</t>
    </rPh>
    <rPh sb="24" eb="25">
      <t>マツ</t>
    </rPh>
    <rPh sb="29" eb="31">
      <t>ハイシ</t>
    </rPh>
    <rPh sb="36" eb="38">
      <t>リヨウ</t>
    </rPh>
    <rPh sb="38" eb="40">
      <t>ジョウキョウ</t>
    </rPh>
    <phoneticPr fontId="4"/>
  </si>
  <si>
    <t>ンター分館を開設した。</t>
    <rPh sb="3" eb="5">
      <t>ブンカン</t>
    </rPh>
    <rPh sb="6" eb="8">
      <t>カイセツ</t>
    </rPh>
    <phoneticPr fontId="11"/>
  </si>
  <si>
    <t>平成25年度まで行っていた商工相談について整理・統合を行い、平成26年度から総合相談・専門相談として練馬ビジネスサポート</t>
    <rPh sb="0" eb="2">
      <t>ヘイセイ</t>
    </rPh>
    <rPh sb="4" eb="6">
      <t>ネンド</t>
    </rPh>
    <rPh sb="8" eb="9">
      <t>オコナ</t>
    </rPh>
    <rPh sb="13" eb="15">
      <t>ショウコウ</t>
    </rPh>
    <rPh sb="15" eb="17">
      <t>ソウダン</t>
    </rPh>
    <rPh sb="21" eb="23">
      <t>セイリ</t>
    </rPh>
    <rPh sb="24" eb="26">
      <t>トウゴウ</t>
    </rPh>
    <rPh sb="27" eb="28">
      <t>オコナ</t>
    </rPh>
    <rPh sb="30" eb="32">
      <t>ヘイセイ</t>
    </rPh>
    <rPh sb="34" eb="36">
      <t>ネンド</t>
    </rPh>
    <rPh sb="38" eb="40">
      <t>ソウゴウ</t>
    </rPh>
    <rPh sb="40" eb="42">
      <t>ソウダン</t>
    </rPh>
    <rPh sb="43" eb="45">
      <t>センモン</t>
    </rPh>
    <rPh sb="45" eb="47">
      <t>ソウダン</t>
    </rPh>
    <rPh sb="50" eb="52">
      <t>ネリマ</t>
    </rPh>
    <phoneticPr fontId="4"/>
  </si>
  <si>
    <t>センターが実施している。</t>
    <phoneticPr fontId="22"/>
  </si>
  <si>
    <t>商工相談の整理・統合に伴い、相談内容の分類について、平成26年度に改廃を行った。</t>
    <rPh sb="0" eb="2">
      <t>ショウコウ</t>
    </rPh>
    <rPh sb="2" eb="4">
      <t>ソウダン</t>
    </rPh>
    <rPh sb="5" eb="7">
      <t>セイリ</t>
    </rPh>
    <rPh sb="8" eb="10">
      <t>トウゴウ</t>
    </rPh>
    <rPh sb="11" eb="12">
      <t>トモナ</t>
    </rPh>
    <rPh sb="14" eb="16">
      <t>ソウダン</t>
    </rPh>
    <rPh sb="16" eb="18">
      <t>ナイヨウ</t>
    </rPh>
    <rPh sb="19" eb="21">
      <t>ブンルイ</t>
    </rPh>
    <rPh sb="26" eb="28">
      <t>ヘイセイ</t>
    </rPh>
    <rPh sb="30" eb="32">
      <t>ネンド</t>
    </rPh>
    <rPh sb="33" eb="35">
      <t>カイハイ</t>
    </rPh>
    <rPh sb="36" eb="37">
      <t>オコナ</t>
    </rPh>
    <phoneticPr fontId="4"/>
  </si>
  <si>
    <t>税務相談は、平成26年4月から開始。</t>
    <phoneticPr fontId="22"/>
  </si>
  <si>
    <t>法律相談の数値は練馬区区民相談所、石神井庁舎区民相談室、男女共同参画センターえーる相談室における相談件数の合計である。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</si>
</sst>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176" formatCode="#,##0\ ;&quot;△&quot;#,##0\ ;&quot;－ &quot;"/>
    <numFmt numFmtId="177" formatCode="#,##0_);[Red]\(#,##0\)"/>
    <numFmt numFmtId="178" formatCode="#,##0_);\(#,##0\)"/>
    <numFmt numFmtId="179" formatCode="#,##0\ ;&quot;△&quot;?,??0\ ;&quot;－ &quot;"/>
    <numFmt numFmtId="180" formatCode="0_);\(0\)"/>
    <numFmt numFmtId="181" formatCode="0_ "/>
    <numFmt numFmtId="182" formatCode="#,##0\ ;&quot;△&quot;#,##0\ \ ;&quot;－ &quot;"/>
    <numFmt numFmtId="183" formatCode="#,##0\ ;&quot;△&quot;#,##0\ \ ;&quot;－&quot;"/>
    <numFmt numFmtId="184" formatCode="#0.0\ ;&quot;△ &quot;\ #0.0\ ;&quot;－ &quot;"/>
    <numFmt numFmtId="185" formatCode="#0.0\ ;&quot;△&quot;#0.0\ ;&quot;－ &quot;"/>
    <numFmt numFmtId="186" formatCode="&quot;区施設利用状況・区民相談　&quot;#"/>
    <numFmt numFmtId="187" formatCode="#&quot;　区施設利用状況・区民相談&quot;"/>
    <numFmt numFmtId="188" formatCode="&quot;（&quot;#&quot;）&quot;"/>
    <numFmt numFmtId="189" formatCode="#,##0_ ;[Red]\-#,##0\ "/>
    <numFmt numFmtId="190" formatCode="#,##0.0_ "/>
    <numFmt numFmtId="191" formatCode="#,##0_ "/>
    <numFmt numFmtId="192" formatCode="0.0_);[Red]\(0.0\)"/>
  </numFmts>
  <fonts count="5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sz val="3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5.5"/>
      <name val="ＭＳ 明朝"/>
      <family val="1"/>
      <charset val="128"/>
    </font>
    <font>
      <sz val="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38" fontId="2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3" fillId="0" borderId="0"/>
    <xf numFmtId="0" fontId="13" fillId="0" borderId="0"/>
    <xf numFmtId="0" fontId="3" fillId="0" borderId="0">
      <alignment vertical="center"/>
    </xf>
    <xf numFmtId="0" fontId="23" fillId="0" borderId="0"/>
    <xf numFmtId="0" fontId="2" fillId="0" borderId="0">
      <alignment vertical="center"/>
    </xf>
    <xf numFmtId="6" fontId="13" fillId="0" borderId="0" applyFont="0" applyFill="0" applyBorder="0" applyAlignment="0" applyProtection="0"/>
    <xf numFmtId="0" fontId="2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79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184" fontId="26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 applyProtection="1">
      <alignment vertical="center"/>
    </xf>
    <xf numFmtId="18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 wrapText="1" justifyLastLine="1"/>
    </xf>
    <xf numFmtId="0" fontId="25" fillId="0" borderId="0" xfId="0" applyFont="1" applyFill="1" applyBorder="1" applyAlignment="1">
      <alignment vertical="center" justifyLastLine="1"/>
    </xf>
    <xf numFmtId="0" fontId="2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/>
    <xf numFmtId="0" fontId="24" fillId="0" borderId="0" xfId="0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Border="1"/>
    <xf numFmtId="188" fontId="0" fillId="0" borderId="0" xfId="0" applyNumberFormat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31" fillId="0" borderId="0" xfId="4" applyFont="1" applyFill="1" applyBorder="1" applyAlignment="1">
      <alignment vertical="center" textRotation="255"/>
    </xf>
    <xf numFmtId="0" fontId="32" fillId="0" borderId="0" xfId="0" applyFont="1" applyFill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34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35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31" fillId="0" borderId="0" xfId="0" applyFont="1" applyFill="1" applyBorder="1" applyAlignment="1">
      <alignment vertical="distributed" textRotation="255" wrapText="1" indent="4"/>
    </xf>
    <xf numFmtId="0" fontId="32" fillId="0" borderId="0" xfId="0" applyFont="1" applyFill="1" applyBorder="1" applyAlignment="1">
      <alignment vertical="distributed" textRotation="255" indent="4"/>
    </xf>
    <xf numFmtId="0" fontId="33" fillId="0" borderId="2" xfId="0" applyFont="1" applyFill="1" applyBorder="1" applyAlignment="1">
      <alignment vertical="center"/>
    </xf>
    <xf numFmtId="0" fontId="39" fillId="0" borderId="0" xfId="0" applyFont="1" applyFill="1" applyBorder="1" applyAlignment="1"/>
    <xf numFmtId="0" fontId="31" fillId="0" borderId="0" xfId="0" applyFont="1" applyFill="1" applyBorder="1" applyAlignment="1">
      <alignment vertical="distributed" textRotation="255" wrapText="1" justifyLastLine="1"/>
    </xf>
    <xf numFmtId="0" fontId="32" fillId="0" borderId="0" xfId="0" applyFont="1" applyFill="1" applyBorder="1" applyAlignment="1">
      <alignment vertical="distributed" textRotation="255" justifyLastLine="1"/>
    </xf>
    <xf numFmtId="0" fontId="31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6" applyFont="1" applyBorder="1" applyAlignment="1">
      <alignment vertical="center"/>
    </xf>
    <xf numFmtId="0" fontId="41" fillId="0" borderId="0" xfId="0" applyFont="1"/>
    <xf numFmtId="0" fontId="41" fillId="0" borderId="4" xfId="0" applyFont="1" applyBorder="1"/>
    <xf numFmtId="185" fontId="6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Fill="1"/>
    <xf numFmtId="0" fontId="5" fillId="0" borderId="4" xfId="0" applyFont="1" applyFill="1" applyBorder="1" applyAlignment="1">
      <alignment vertical="center"/>
    </xf>
    <xf numFmtId="0" fontId="41" fillId="0" borderId="4" xfId="0" applyFont="1" applyFill="1" applyBorder="1"/>
    <xf numFmtId="0" fontId="41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41" fillId="0" borderId="5" xfId="0" applyFont="1" applyFill="1" applyBorder="1"/>
    <xf numFmtId="0" fontId="33" fillId="0" borderId="0" xfId="9" applyFont="1" applyFill="1" applyBorder="1" applyAlignment="1">
      <alignment vertical="center"/>
    </xf>
    <xf numFmtId="0" fontId="35" fillId="0" borderId="0" xfId="9" applyFont="1" applyFill="1" applyBorder="1" applyAlignment="1">
      <alignment vertical="center" wrapText="1" justifyLastLine="1"/>
    </xf>
    <xf numFmtId="0" fontId="23" fillId="0" borderId="0" xfId="9" applyFont="1" applyFill="1" applyBorder="1" applyAlignment="1">
      <alignment vertical="top"/>
    </xf>
    <xf numFmtId="0" fontId="23" fillId="0" borderId="0" xfId="9" applyFont="1" applyBorder="1"/>
    <xf numFmtId="0" fontId="0" fillId="0" borderId="0" xfId="0" applyAlignment="1">
      <alignment horizontal="right" vertical="top"/>
    </xf>
    <xf numFmtId="0" fontId="2" fillId="0" borderId="0" xfId="10" applyFont="1" applyAlignment="1"/>
    <xf numFmtId="0" fontId="2" fillId="0" borderId="0" xfId="10" applyFont="1" applyBorder="1" applyAlignment="1"/>
    <xf numFmtId="0" fontId="23" fillId="0" borderId="0" xfId="10" applyFont="1" applyBorder="1" applyAlignment="1"/>
    <xf numFmtId="0" fontId="33" fillId="0" borderId="0" xfId="10" applyFont="1" applyAlignment="1">
      <alignment vertical="center"/>
    </xf>
    <xf numFmtId="0" fontId="2" fillId="0" borderId="0" xfId="10" applyFont="1" applyBorder="1" applyAlignment="1">
      <alignment vertical="top"/>
    </xf>
    <xf numFmtId="0" fontId="23" fillId="0" borderId="0" xfId="10" applyFont="1" applyFill="1" applyBorder="1" applyAlignment="1">
      <alignment vertical="top"/>
    </xf>
    <xf numFmtId="0" fontId="35" fillId="0" borderId="0" xfId="10" applyFont="1" applyFill="1" applyBorder="1" applyAlignment="1">
      <alignment vertical="center" wrapText="1" justifyLastLine="1"/>
    </xf>
    <xf numFmtId="0" fontId="2" fillId="0" borderId="0" xfId="10" applyFont="1" applyBorder="1" applyAlignment="1">
      <alignment vertical="center" wrapText="1" justifyLastLine="1"/>
    </xf>
    <xf numFmtId="0" fontId="33" fillId="0" borderId="0" xfId="10" applyFont="1" applyFill="1" applyBorder="1" applyAlignment="1">
      <alignment vertical="center"/>
    </xf>
    <xf numFmtId="0" fontId="23" fillId="0" borderId="0" xfId="9" applyFont="1" applyFill="1" applyBorder="1"/>
    <xf numFmtId="0" fontId="0" fillId="0" borderId="0" xfId="0"/>
    <xf numFmtId="0" fontId="0" fillId="0" borderId="0" xfId="0" applyBorder="1"/>
    <xf numFmtId="0" fontId="41" fillId="0" borderId="9" xfId="0" applyFont="1" applyFill="1" applyBorder="1"/>
    <xf numFmtId="0" fontId="41" fillId="0" borderId="0" xfId="0" applyFont="1" applyFill="1" applyBorder="1" applyAlignment="1">
      <alignment horizontal="right"/>
    </xf>
    <xf numFmtId="182" fontId="41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182" fontId="41" fillId="0" borderId="1" xfId="0" applyNumberFormat="1" applyFont="1" applyFill="1" applyBorder="1" applyAlignment="1">
      <alignment vertical="center"/>
    </xf>
    <xf numFmtId="187" fontId="0" fillId="0" borderId="0" xfId="0" applyNumberFormat="1" applyAlignment="1">
      <alignment vertical="top"/>
    </xf>
    <xf numFmtId="176" fontId="2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25" fillId="0" borderId="0" xfId="0" applyNumberFormat="1" applyFont="1" applyFill="1" applyBorder="1" applyAlignment="1">
      <alignment vertical="center"/>
    </xf>
    <xf numFmtId="186" fontId="28" fillId="0" borderId="0" xfId="0" applyNumberFormat="1" applyFont="1" applyAlignment="1">
      <alignment vertical="top"/>
    </xf>
    <xf numFmtId="0" fontId="0" fillId="0" borderId="0" xfId="0" applyFill="1" applyBorder="1"/>
    <xf numFmtId="0" fontId="24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1" fillId="0" borderId="0" xfId="0" applyFont="1" applyBorder="1"/>
    <xf numFmtId="0" fontId="41" fillId="0" borderId="0" xfId="0" applyFont="1"/>
    <xf numFmtId="0" fontId="41" fillId="0" borderId="1" xfId="0" applyFont="1" applyBorder="1"/>
    <xf numFmtId="0" fontId="41" fillId="0" borderId="5" xfId="0" applyFont="1" applyBorder="1"/>
    <xf numFmtId="0" fontId="41" fillId="0" borderId="3" xfId="0" applyFont="1" applyBorder="1"/>
    <xf numFmtId="0" fontId="41" fillId="0" borderId="0" xfId="0" applyFont="1" applyFill="1" applyBorder="1"/>
    <xf numFmtId="0" fontId="40" fillId="0" borderId="0" xfId="0" applyFont="1" applyFill="1" applyAlignment="1">
      <alignment vertical="center"/>
    </xf>
    <xf numFmtId="0" fontId="41" fillId="0" borderId="0" xfId="0" applyFont="1" applyBorder="1" applyAlignment="1"/>
    <xf numFmtId="0" fontId="41" fillId="0" borderId="1" xfId="0" applyFont="1" applyBorder="1" applyAlignment="1"/>
    <xf numFmtId="0" fontId="7" fillId="0" borderId="4" xfId="0" applyFont="1" applyBorder="1"/>
    <xf numFmtId="0" fontId="40" fillId="0" borderId="0" xfId="0" applyFont="1" applyBorder="1" applyAlignment="1">
      <alignment horizontal="distributed" vertical="center"/>
    </xf>
    <xf numFmtId="0" fontId="5" fillId="0" borderId="0" xfId="0" applyFont="1" applyBorder="1"/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84" fontId="26" fillId="0" borderId="0" xfId="0" applyNumberFormat="1" applyFont="1" applyFill="1" applyBorder="1" applyAlignment="1">
      <alignment vertical="center"/>
    </xf>
    <xf numFmtId="184" fontId="25" fillId="0" borderId="0" xfId="0" applyNumberFormat="1" applyFont="1" applyFill="1" applyBorder="1" applyAlignment="1">
      <alignment vertical="center"/>
    </xf>
    <xf numFmtId="189" fontId="25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justifyLastLine="1"/>
    </xf>
    <xf numFmtId="176" fontId="5" fillId="0" borderId="0" xfId="0" applyNumberFormat="1" applyFont="1" applyFill="1" applyBorder="1" applyAlignment="1">
      <alignment vertical="center" wrapText="1" justifyLastLine="1"/>
    </xf>
    <xf numFmtId="176" fontId="44" fillId="0" borderId="0" xfId="0" applyNumberFormat="1" applyFont="1" applyFill="1" applyBorder="1" applyAlignment="1">
      <alignment vertical="center" wrapText="1" justifyLastLine="1"/>
    </xf>
    <xf numFmtId="189" fontId="6" fillId="0" borderId="0" xfId="1" applyNumberFormat="1" applyFont="1" applyFill="1" applyBorder="1" applyAlignment="1" applyProtection="1">
      <alignment vertical="center"/>
    </xf>
    <xf numFmtId="0" fontId="41" fillId="5" borderId="0" xfId="0" applyFont="1" applyFill="1"/>
    <xf numFmtId="179" fontId="5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justifyLastLine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justifyLastLine="1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40" fillId="0" borderId="0" xfId="6" applyNumberFormat="1" applyFont="1" applyBorder="1" applyAlignment="1">
      <alignment horizontal="center" vertical="center"/>
    </xf>
    <xf numFmtId="187" fontId="41" fillId="0" borderId="0" xfId="0" applyNumberFormat="1" applyFont="1" applyAlignment="1">
      <alignment vertical="top"/>
    </xf>
    <xf numFmtId="0" fontId="41" fillId="0" borderId="0" xfId="0" applyFont="1" applyAlignment="1"/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82" fontId="5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1" applyNumberFormat="1" applyFont="1" applyBorder="1" applyAlignment="1">
      <alignment horizontal="right" vertical="center"/>
    </xf>
    <xf numFmtId="180" fontId="4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80" fontId="40" fillId="0" borderId="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180" fontId="40" fillId="0" borderId="2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46" fillId="0" borderId="0" xfId="0" applyFont="1" applyAlignment="1">
      <alignment vertical="top"/>
    </xf>
    <xf numFmtId="186" fontId="46" fillId="0" borderId="0" xfId="0" applyNumberFormat="1" applyFont="1" applyAlignment="1">
      <alignment horizontal="right" vertical="top"/>
    </xf>
    <xf numFmtId="0" fontId="41" fillId="0" borderId="0" xfId="0" applyFont="1" applyAlignment="1">
      <alignment vertical="top"/>
    </xf>
    <xf numFmtId="0" fontId="8" fillId="0" borderId="4" xfId="0" applyFont="1" applyBorder="1"/>
    <xf numFmtId="0" fontId="8" fillId="0" borderId="0" xfId="0" applyFont="1"/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/>
    <xf numFmtId="0" fontId="41" fillId="0" borderId="6" xfId="0" applyFont="1" applyBorder="1"/>
    <xf numFmtId="0" fontId="41" fillId="0" borderId="7" xfId="0" applyFont="1" applyBorder="1"/>
    <xf numFmtId="0" fontId="41" fillId="0" borderId="8" xfId="0" applyFont="1" applyBorder="1"/>
    <xf numFmtId="0" fontId="5" fillId="0" borderId="1" xfId="0" applyFont="1" applyBorder="1" applyAlignment="1">
      <alignment horizontal="right" vertical="center"/>
    </xf>
    <xf numFmtId="0" fontId="41" fillId="4" borderId="0" xfId="0" applyFont="1" applyFill="1"/>
    <xf numFmtId="0" fontId="5" fillId="0" borderId="39" xfId="0" applyFont="1" applyBorder="1" applyAlignment="1">
      <alignment horizontal="center" vertical="center" justifyLastLine="1"/>
    </xf>
    <xf numFmtId="0" fontId="41" fillId="0" borderId="9" xfId="0" applyFont="1" applyBorder="1"/>
    <xf numFmtId="0" fontId="40" fillId="0" borderId="2" xfId="0" applyFont="1" applyBorder="1" applyAlignment="1">
      <alignment vertical="center"/>
    </xf>
    <xf numFmtId="0" fontId="41" fillId="0" borderId="2" xfId="0" applyFont="1" applyBorder="1"/>
    <xf numFmtId="0" fontId="41" fillId="0" borderId="7" xfId="0" applyFont="1" applyFill="1" applyBorder="1"/>
    <xf numFmtId="0" fontId="41" fillId="0" borderId="3" xfId="0" applyFont="1" applyFill="1" applyBorder="1"/>
    <xf numFmtId="0" fontId="5" fillId="0" borderId="0" xfId="0" applyFont="1" applyFill="1"/>
    <xf numFmtId="0" fontId="5" fillId="0" borderId="4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41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182" fontId="6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6" fillId="0" borderId="4" xfId="0" applyNumberFormat="1" applyFont="1" applyBorder="1" applyAlignment="1">
      <alignment vertical="center"/>
    </xf>
    <xf numFmtId="0" fontId="4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0" fontId="50" fillId="0" borderId="4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0" fontId="41" fillId="0" borderId="41" xfId="0" applyFont="1" applyBorder="1" applyAlignment="1"/>
    <xf numFmtId="0" fontId="41" fillId="0" borderId="9" xfId="0" applyFont="1" applyBorder="1" applyAlignment="1"/>
    <xf numFmtId="0" fontId="41" fillId="0" borderId="1" xfId="0" applyFont="1" applyBorder="1" applyAlignment="1">
      <alignment horizontal="right"/>
    </xf>
    <xf numFmtId="0" fontId="5" fillId="0" borderId="0" xfId="0" applyFont="1" applyBorder="1" applyAlignment="1">
      <alignment vertical="center" justifyLastLine="1"/>
    </xf>
    <xf numFmtId="0" fontId="5" fillId="0" borderId="43" xfId="0" applyFont="1" applyBorder="1" applyAlignment="1">
      <alignment vertical="center" justifyLastLine="1"/>
    </xf>
    <xf numFmtId="176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/>
    <xf numFmtId="0" fontId="5" fillId="0" borderId="1" xfId="0" applyFont="1" applyBorder="1" applyAlignment="1">
      <alignment horizontal="center" vertical="center"/>
    </xf>
    <xf numFmtId="0" fontId="41" fillId="0" borderId="10" xfId="0" applyFont="1" applyBorder="1"/>
    <xf numFmtId="176" fontId="5" fillId="0" borderId="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 justifyLastLine="1"/>
    </xf>
    <xf numFmtId="0" fontId="41" fillId="0" borderId="2" xfId="0" applyFont="1" applyBorder="1" applyAlignment="1">
      <alignment vertical="center" justifyLastLine="1"/>
    </xf>
    <xf numFmtId="0" fontId="5" fillId="0" borderId="2" xfId="0" applyFont="1" applyBorder="1" applyAlignment="1">
      <alignment vertical="center"/>
    </xf>
    <xf numFmtId="0" fontId="41" fillId="0" borderId="0" xfId="0" applyFont="1" applyBorder="1" applyAlignment="1">
      <alignment vertical="center" justifyLastLine="1"/>
    </xf>
    <xf numFmtId="183" fontId="6" fillId="0" borderId="0" xfId="0" applyNumberFormat="1" applyFont="1" applyBorder="1" applyAlignment="1">
      <alignment vertical="center"/>
    </xf>
    <xf numFmtId="0" fontId="41" fillId="0" borderId="41" xfId="0" applyFont="1" applyBorder="1"/>
    <xf numFmtId="0" fontId="5" fillId="0" borderId="0" xfId="0" applyFont="1" applyBorder="1" applyAlignment="1">
      <alignment vertical="center" wrapText="1" justifyLastLine="1"/>
    </xf>
    <xf numFmtId="0" fontId="41" fillId="0" borderId="7" xfId="0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183" fontId="41" fillId="0" borderId="0" xfId="0" applyNumberFormat="1" applyFont="1"/>
    <xf numFmtId="0" fontId="41" fillId="0" borderId="0" xfId="0" applyFont="1" applyBorder="1" applyAlignment="1">
      <alignment horizontal="right"/>
    </xf>
    <xf numFmtId="0" fontId="41" fillId="0" borderId="1" xfId="0" applyFont="1" applyFill="1" applyBorder="1" applyAlignment="1">
      <alignment horizontal="right"/>
    </xf>
    <xf numFmtId="0" fontId="41" fillId="0" borderId="1" xfId="0" applyFont="1" applyFill="1" applyBorder="1" applyAlignment="1">
      <alignment vertical="center"/>
    </xf>
    <xf numFmtId="182" fontId="41" fillId="0" borderId="0" xfId="0" applyNumberFormat="1" applyFont="1" applyFill="1" applyBorder="1"/>
    <xf numFmtId="0" fontId="5" fillId="0" borderId="4" xfId="0" applyFont="1" applyBorder="1"/>
    <xf numFmtId="0" fontId="5" fillId="0" borderId="0" xfId="0" applyFont="1" applyBorder="1" applyAlignment="1">
      <alignment vertical="center" wrapText="1"/>
    </xf>
    <xf numFmtId="183" fontId="5" fillId="0" borderId="0" xfId="0" applyNumberFormat="1" applyFont="1" applyBorder="1" applyAlignment="1">
      <alignment vertical="center"/>
    </xf>
    <xf numFmtId="0" fontId="40" fillId="0" borderId="0" xfId="0" applyFont="1" applyAlignment="1">
      <alignment horizontal="distributed" vertical="center"/>
    </xf>
    <xf numFmtId="0" fontId="53" fillId="0" borderId="0" xfId="0" applyFont="1" applyBorder="1" applyAlignment="1"/>
    <xf numFmtId="0" fontId="53" fillId="0" borderId="0" xfId="0" applyFont="1"/>
    <xf numFmtId="0" fontId="5" fillId="0" borderId="2" xfId="0" applyFont="1" applyFill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41" fillId="0" borderId="0" xfId="6" applyFont="1"/>
    <xf numFmtId="0" fontId="41" fillId="0" borderId="3" xfId="6" applyFont="1" applyBorder="1"/>
    <xf numFmtId="0" fontId="41" fillId="0" borderId="4" xfId="6" applyFont="1" applyBorder="1"/>
    <xf numFmtId="0" fontId="7" fillId="0" borderId="0" xfId="6" applyFont="1"/>
    <xf numFmtId="0" fontId="7" fillId="0" borderId="4" xfId="6" applyFont="1" applyBorder="1"/>
    <xf numFmtId="0" fontId="41" fillId="0" borderId="1" xfId="6" applyFont="1" applyBorder="1"/>
    <xf numFmtId="0" fontId="41" fillId="0" borderId="5" xfId="6" applyFont="1" applyBorder="1"/>
    <xf numFmtId="0" fontId="41" fillId="0" borderId="1" xfId="6" applyFont="1" applyBorder="1" applyAlignment="1">
      <alignment horizontal="right"/>
    </xf>
    <xf numFmtId="0" fontId="41" fillId="0" borderId="0" xfId="6" applyFont="1" applyBorder="1"/>
    <xf numFmtId="187" fontId="46" fillId="0" borderId="0" xfId="0" applyNumberFormat="1" applyFont="1" applyAlignment="1">
      <alignment vertical="top"/>
    </xf>
    <xf numFmtId="0" fontId="5" fillId="0" borderId="0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8" fillId="0" borderId="0" xfId="0" applyFont="1" applyBorder="1"/>
    <xf numFmtId="176" fontId="5" fillId="0" borderId="0" xfId="0" applyNumberFormat="1" applyFont="1" applyBorder="1" applyAlignment="1"/>
    <xf numFmtId="49" fontId="5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1" fillId="0" borderId="0" xfId="6" applyFont="1" applyBorder="1" applyAlignment="1">
      <alignment horizontal="right"/>
    </xf>
    <xf numFmtId="186" fontId="46" fillId="0" borderId="0" xfId="0" applyNumberFormat="1" applyFont="1" applyAlignment="1">
      <alignment vertical="top"/>
    </xf>
    <xf numFmtId="180" fontId="40" fillId="0" borderId="0" xfId="0" applyNumberFormat="1" applyFont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4" xfId="0" applyFont="1" applyFill="1" applyBorder="1"/>
    <xf numFmtId="176" fontId="6" fillId="0" borderId="1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186" fontId="46" fillId="0" borderId="0" xfId="0" applyNumberFormat="1" applyFont="1" applyAlignment="1">
      <alignment horizontal="right" vertical="top"/>
    </xf>
    <xf numFmtId="0" fontId="40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87" fontId="41" fillId="0" borderId="0" xfId="0" applyNumberFormat="1" applyFont="1" applyAlignment="1">
      <alignment vertical="top"/>
    </xf>
    <xf numFmtId="0" fontId="41" fillId="0" borderId="0" xfId="0" applyFont="1" applyAlignment="1"/>
    <xf numFmtId="0" fontId="40" fillId="0" borderId="0" xfId="0" applyFont="1" applyBorder="1" applyAlignment="1">
      <alignment horizontal="distributed" vertical="center"/>
    </xf>
    <xf numFmtId="0" fontId="41" fillId="0" borderId="0" xfId="0" applyFont="1" applyAlignment="1">
      <alignment vertical="top"/>
    </xf>
    <xf numFmtId="0" fontId="4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8" fillId="0" borderId="0" xfId="0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187" fontId="41" fillId="0" borderId="0" xfId="0" applyNumberFormat="1" applyFont="1" applyAlignment="1">
      <alignment vertical="top"/>
    </xf>
    <xf numFmtId="0" fontId="41" fillId="0" borderId="0" xfId="0" applyFont="1" applyAlignment="1"/>
    <xf numFmtId="0" fontId="8" fillId="0" borderId="0" xfId="0" applyFont="1" applyFill="1" applyAlignment="1"/>
    <xf numFmtId="0" fontId="8" fillId="0" borderId="0" xfId="0" applyFont="1" applyFill="1" applyBorder="1"/>
    <xf numFmtId="0" fontId="7" fillId="0" borderId="0" xfId="0" applyFont="1" applyFill="1" applyAlignment="1"/>
    <xf numFmtId="0" fontId="40" fillId="0" borderId="0" xfId="0" applyFont="1"/>
    <xf numFmtId="0" fontId="5" fillId="0" borderId="0" xfId="0" applyFont="1" applyBorder="1" applyAlignment="1">
      <alignment horizontal="center" vertical="center"/>
    </xf>
    <xf numFmtId="0" fontId="40" fillId="0" borderId="2" xfId="0" applyFont="1" applyBorder="1"/>
    <xf numFmtId="186" fontId="28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49" fontId="36" fillId="2" borderId="0" xfId="0" applyNumberFormat="1" applyFont="1" applyFill="1" applyBorder="1" applyAlignment="1">
      <alignment horizontal="center" justifyLastLine="1"/>
    </xf>
    <xf numFmtId="49" fontId="36" fillId="2" borderId="1" xfId="0" applyNumberFormat="1" applyFont="1" applyFill="1" applyBorder="1" applyAlignment="1">
      <alignment horizont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8" fillId="0" borderId="0" xfId="0" applyFont="1" applyAlignment="1">
      <alignment horizontal="distributed" justifyLastLine="1"/>
    </xf>
    <xf numFmtId="0" fontId="38" fillId="0" borderId="1" xfId="0" applyFont="1" applyBorder="1" applyAlignment="1">
      <alignment horizontal="distributed" justifyLastLine="1"/>
    </xf>
    <xf numFmtId="0" fontId="42" fillId="0" borderId="0" xfId="0" applyFont="1" applyAlignment="1">
      <alignment horizontal="distributed" vertical="center"/>
    </xf>
    <xf numFmtId="187" fontId="28" fillId="0" borderId="0" xfId="0" applyNumberFormat="1" applyFont="1" applyAlignment="1">
      <alignment horizontal="left" vertical="top"/>
    </xf>
    <xf numFmtId="187" fontId="0" fillId="0" borderId="0" xfId="0" applyNumberFormat="1" applyAlignment="1">
      <alignment vertical="top"/>
    </xf>
    <xf numFmtId="0" fontId="0" fillId="0" borderId="0" xfId="0" applyAlignment="1"/>
    <xf numFmtId="186" fontId="46" fillId="0" borderId="0" xfId="0" applyNumberFormat="1" applyFont="1" applyAlignment="1">
      <alignment horizontal="right" vertical="top"/>
    </xf>
    <xf numFmtId="0" fontId="41" fillId="0" borderId="0" xfId="0" applyFont="1" applyAlignment="1">
      <alignment horizontal="right" vertical="top"/>
    </xf>
    <xf numFmtId="0" fontId="40" fillId="0" borderId="0" xfId="0" applyFont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44" fillId="0" borderId="12" xfId="0" applyFont="1" applyBorder="1" applyAlignment="1">
      <alignment horizontal="distributed" vertical="center" justifyLastLine="1"/>
    </xf>
    <xf numFmtId="0" fontId="44" fillId="0" borderId="15" xfId="0" applyFont="1" applyBorder="1" applyAlignment="1">
      <alignment horizontal="distributed" vertical="center" justifyLastLine="1"/>
    </xf>
    <xf numFmtId="0" fontId="40" fillId="0" borderId="2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87" fontId="46" fillId="0" borderId="0" xfId="0" applyNumberFormat="1" applyFont="1" applyAlignment="1">
      <alignment horizontal="left" vertical="top"/>
    </xf>
    <xf numFmtId="187" fontId="41" fillId="0" borderId="0" xfId="0" applyNumberFormat="1" applyFont="1" applyAlignment="1">
      <alignment vertical="top"/>
    </xf>
    <xf numFmtId="0" fontId="41" fillId="0" borderId="0" xfId="0" applyFont="1" applyAlignment="1"/>
    <xf numFmtId="182" fontId="6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180" fontId="40" fillId="0" borderId="0" xfId="6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distributed" vertical="center" justifyLastLine="1"/>
    </xf>
    <xf numFmtId="0" fontId="44" fillId="0" borderId="14" xfId="0" applyFont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182" fontId="6" fillId="0" borderId="0" xfId="0" applyNumberFormat="1" applyFont="1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0" fontId="41" fillId="0" borderId="0" xfId="0" applyFont="1" applyAlignment="1">
      <alignment vertical="top"/>
    </xf>
    <xf numFmtId="182" fontId="5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41" fillId="0" borderId="15" xfId="0" applyFont="1" applyBorder="1" applyAlignment="1">
      <alignment horizontal="distributed" vertical="center" justifyLastLine="1"/>
    </xf>
    <xf numFmtId="0" fontId="41" fillId="0" borderId="14" xfId="0" applyFont="1" applyBorder="1" applyAlignment="1">
      <alignment horizontal="distributed" vertical="center" justifyLastLine="1"/>
    </xf>
    <xf numFmtId="0" fontId="41" fillId="0" borderId="16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/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distributed" vertical="center"/>
    </xf>
    <xf numFmtId="0" fontId="47" fillId="3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40" fillId="0" borderId="0" xfId="0" applyFont="1" applyBorder="1" applyAlignment="1">
      <alignment horizontal="right" vertical="center"/>
    </xf>
    <xf numFmtId="182" fontId="6" fillId="0" borderId="0" xfId="0" applyNumberFormat="1" applyFont="1" applyBorder="1" applyAlignment="1"/>
    <xf numFmtId="182" fontId="6" fillId="0" borderId="1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 justifyLastLine="1"/>
    </xf>
    <xf numFmtId="0" fontId="5" fillId="0" borderId="39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43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8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41" fillId="0" borderId="13" xfId="0" applyFont="1" applyBorder="1" applyAlignment="1">
      <alignment horizontal="distributed" vertical="center" justifyLastLine="1"/>
    </xf>
    <xf numFmtId="0" fontId="40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44" fillId="0" borderId="1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38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distributed" vertical="center" wrapText="1" justifyLastLine="1"/>
    </xf>
    <xf numFmtId="0" fontId="5" fillId="0" borderId="43" xfId="0" applyFont="1" applyFill="1" applyBorder="1" applyAlignment="1">
      <alignment horizontal="distributed" vertical="center" wrapText="1" justifyLastLine="1"/>
    </xf>
    <xf numFmtId="0" fontId="5" fillId="0" borderId="13" xfId="0" applyFont="1" applyFill="1" applyBorder="1" applyAlignment="1">
      <alignment horizontal="distributed" vertical="center" wrapText="1" justifyLastLine="1"/>
    </xf>
    <xf numFmtId="182" fontId="6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32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34" xfId="0" applyFont="1" applyFill="1" applyBorder="1" applyAlignment="1">
      <alignment horizontal="distributed" vertical="center" justifyLastLine="1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justifyLastLine="1"/>
    </xf>
    <xf numFmtId="182" fontId="5" fillId="0" borderId="0" xfId="0" applyNumberFormat="1" applyFont="1" applyFill="1" applyAlignment="1">
      <alignment vertical="center"/>
    </xf>
    <xf numFmtId="0" fontId="5" fillId="0" borderId="35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41" fillId="0" borderId="35" xfId="0" applyFont="1" applyBorder="1" applyAlignment="1">
      <alignment horizontal="distributed" vertical="center" justifyLastLine="1"/>
    </xf>
    <xf numFmtId="0" fontId="41" fillId="0" borderId="37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wrapText="1" justifyLastLine="1"/>
    </xf>
    <xf numFmtId="0" fontId="41" fillId="0" borderId="36" xfId="0" applyFont="1" applyBorder="1" applyAlignment="1">
      <alignment horizontal="distributed" vertical="center" justifyLastLine="1"/>
    </xf>
    <xf numFmtId="0" fontId="41" fillId="0" borderId="6" xfId="0" applyFont="1" applyBorder="1" applyAlignment="1">
      <alignment horizontal="distributed" vertical="center" justifyLastLine="1"/>
    </xf>
    <xf numFmtId="183" fontId="5" fillId="0" borderId="0" xfId="2" applyNumberFormat="1" applyFont="1" applyFill="1" applyBorder="1" applyAlignment="1">
      <alignment vertical="center"/>
    </xf>
    <xf numFmtId="183" fontId="41" fillId="0" borderId="0" xfId="0" applyNumberFormat="1" applyFont="1" applyBorder="1" applyAlignment="1">
      <alignment vertical="center"/>
    </xf>
    <xf numFmtId="183" fontId="6" fillId="0" borderId="0" xfId="2" applyNumberFormat="1" applyFont="1" applyFill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183" fontId="5" fillId="0" borderId="0" xfId="0" applyNumberFormat="1" applyFont="1" applyBorder="1" applyAlignment="1">
      <alignment vertical="center"/>
    </xf>
    <xf numFmtId="179" fontId="5" fillId="0" borderId="10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distributed" indent="1"/>
    </xf>
    <xf numFmtId="0" fontId="5" fillId="0" borderId="43" xfId="0" applyFont="1" applyBorder="1" applyAlignment="1">
      <alignment horizontal="distributed" vertical="distributed" indent="1"/>
    </xf>
    <xf numFmtId="0" fontId="5" fillId="0" borderId="13" xfId="0" applyFont="1" applyBorder="1" applyAlignment="1">
      <alignment horizontal="distributed" vertical="distributed" indent="1"/>
    </xf>
    <xf numFmtId="0" fontId="5" fillId="0" borderId="15" xfId="0" applyFont="1" applyBorder="1" applyAlignment="1">
      <alignment horizontal="distributed" vertical="distributed" indent="1"/>
    </xf>
    <xf numFmtId="0" fontId="5" fillId="0" borderId="39" xfId="0" applyFont="1" applyBorder="1" applyAlignment="1">
      <alignment horizontal="distributed" vertical="distributed" indent="1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176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indent="7"/>
    </xf>
    <xf numFmtId="0" fontId="5" fillId="0" borderId="39" xfId="0" applyFont="1" applyBorder="1" applyAlignment="1">
      <alignment horizontal="distributed" vertical="center" indent="7"/>
    </xf>
    <xf numFmtId="176" fontId="5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38" fontId="6" fillId="0" borderId="1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180" fontId="40" fillId="0" borderId="2" xfId="6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8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16" xfId="0" applyFont="1" applyBorder="1" applyAlignment="1">
      <alignment horizontal="distributed" vertical="center" wrapText="1" justifyLastLine="1"/>
    </xf>
    <xf numFmtId="0" fontId="5" fillId="0" borderId="43" xfId="0" applyFont="1" applyBorder="1" applyAlignment="1">
      <alignment horizontal="distributed" vertical="center" wrapText="1" justifyLastLine="1"/>
    </xf>
    <xf numFmtId="0" fontId="5" fillId="0" borderId="13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/>
    </xf>
    <xf numFmtId="180" fontId="5" fillId="0" borderId="0" xfId="6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44" fillId="0" borderId="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 justifyLastLine="1"/>
    </xf>
    <xf numFmtId="176" fontId="6" fillId="0" borderId="0" xfId="0" applyNumberFormat="1" applyFont="1" applyAlignment="1">
      <alignment horizontal="right" vertical="center" justifyLastLine="1"/>
    </xf>
    <xf numFmtId="0" fontId="5" fillId="0" borderId="0" xfId="0" applyFont="1" applyAlignment="1">
      <alignment horizontal="distributed" vertical="center" justifyLastLine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wrapText="1" justifyLastLine="1"/>
    </xf>
    <xf numFmtId="0" fontId="45" fillId="0" borderId="12" xfId="0" applyFont="1" applyBorder="1" applyAlignment="1">
      <alignment horizontal="distributed" vertical="center" wrapText="1" justifyLastLine="1"/>
    </xf>
    <xf numFmtId="0" fontId="51" fillId="0" borderId="12" xfId="0" applyFont="1" applyBorder="1" applyAlignment="1">
      <alignment horizontal="distributed" vertical="center" justifyLastLine="1"/>
    </xf>
    <xf numFmtId="0" fontId="51" fillId="0" borderId="15" xfId="0" applyFont="1" applyBorder="1" applyAlignment="1">
      <alignment horizontal="distributed" vertical="center" justifyLastLine="1"/>
    </xf>
    <xf numFmtId="0" fontId="51" fillId="0" borderId="14" xfId="0" applyFont="1" applyBorder="1" applyAlignment="1">
      <alignment horizontal="distributed" vertical="center" justifyLastLine="1"/>
    </xf>
    <xf numFmtId="0" fontId="51" fillId="0" borderId="16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5" fillId="0" borderId="6" xfId="0" applyFont="1" applyBorder="1" applyAlignment="1">
      <alignment horizontal="center" vertical="center" justifyLastLine="1"/>
    </xf>
    <xf numFmtId="0" fontId="45" fillId="0" borderId="7" xfId="0" applyFont="1" applyBorder="1" applyAlignment="1">
      <alignment horizontal="center" vertical="center" justifyLastLine="1"/>
    </xf>
    <xf numFmtId="0" fontId="45" fillId="0" borderId="8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distributed" vertical="distributed" justifyLastLine="1"/>
    </xf>
    <xf numFmtId="0" fontId="5" fillId="0" borderId="38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distributed" vertical="distributed" justifyLastLine="1"/>
    </xf>
    <xf numFmtId="0" fontId="5" fillId="0" borderId="36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44" fillId="0" borderId="12" xfId="0" applyFont="1" applyBorder="1" applyAlignment="1">
      <alignment horizontal="distributed" vertical="center" wrapText="1" justifyLastLine="1"/>
    </xf>
    <xf numFmtId="0" fontId="6" fillId="0" borderId="36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40" fillId="0" borderId="0" xfId="0" applyFont="1" applyBorder="1" applyAlignment="1">
      <alignment horizontal="distributed" vertical="center" justifyLastLine="1"/>
    </xf>
    <xf numFmtId="0" fontId="41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2" fontId="4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83" fontId="41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8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distributed" vertical="center" justifyLastLine="1"/>
    </xf>
    <xf numFmtId="182" fontId="5" fillId="0" borderId="1" xfId="0" applyNumberFormat="1" applyFont="1" applyFill="1" applyBorder="1" applyAlignment="1">
      <alignment vertical="center"/>
    </xf>
    <xf numFmtId="182" fontId="41" fillId="0" borderId="1" xfId="0" applyNumberFormat="1" applyFont="1" applyFill="1" applyBorder="1" applyAlignment="1">
      <alignment vertical="center"/>
    </xf>
    <xf numFmtId="183" fontId="6" fillId="0" borderId="10" xfId="0" applyNumberFormat="1" applyFont="1" applyBorder="1" applyAlignment="1">
      <alignment vertical="center"/>
    </xf>
    <xf numFmtId="0" fontId="44" fillId="0" borderId="35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183" fontId="41" fillId="0" borderId="0" xfId="0" applyNumberFormat="1" applyFont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distributed" vertical="center" justifyLastLine="1"/>
    </xf>
    <xf numFmtId="0" fontId="44" fillId="0" borderId="36" xfId="0" applyFont="1" applyBorder="1" applyAlignment="1">
      <alignment horizontal="distributed" vertical="center" justifyLastLine="1"/>
    </xf>
    <xf numFmtId="0" fontId="44" fillId="0" borderId="37" xfId="0" applyFont="1" applyBorder="1" applyAlignment="1">
      <alignment horizontal="distributed" vertical="center" justifyLastLine="1"/>
    </xf>
    <xf numFmtId="0" fontId="44" fillId="0" borderId="6" xfId="0" applyFont="1" applyBorder="1" applyAlignment="1">
      <alignment horizontal="distributed" vertical="center" justifyLastLine="1"/>
    </xf>
    <xf numFmtId="0" fontId="45" fillId="0" borderId="7" xfId="0" applyFont="1" applyBorder="1" applyAlignment="1">
      <alignment horizontal="distributed" vertical="center" wrapText="1" justifyLastLine="1"/>
    </xf>
    <xf numFmtId="0" fontId="45" fillId="0" borderId="8" xfId="0" applyFont="1" applyBorder="1" applyAlignment="1">
      <alignment horizontal="distributed" vertical="center" wrapText="1" justifyLastLine="1"/>
    </xf>
    <xf numFmtId="183" fontId="5" fillId="0" borderId="10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45" fillId="0" borderId="39" xfId="0" applyFont="1" applyBorder="1" applyAlignment="1">
      <alignment horizontal="right" vertical="center" justifyLastLine="1"/>
    </xf>
    <xf numFmtId="18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41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182" fontId="5" fillId="0" borderId="0" xfId="0" applyNumberFormat="1" applyFont="1" applyAlignment="1">
      <alignment horizontal="right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82" fontId="6" fillId="0" borderId="0" xfId="0" applyNumberFormat="1" applyFont="1" applyAlignment="1">
      <alignment horizontal="right" vertical="center"/>
    </xf>
    <xf numFmtId="0" fontId="41" fillId="0" borderId="42" xfId="0" applyFont="1" applyBorder="1" applyAlignment="1">
      <alignment horizontal="distributed" vertical="center" justifyLastLine="1"/>
    </xf>
    <xf numFmtId="0" fontId="45" fillId="0" borderId="41" xfId="0" applyFont="1" applyBorder="1" applyAlignment="1">
      <alignment horizontal="center" vertical="center" justifyLastLine="1"/>
    </xf>
    <xf numFmtId="0" fontId="45" fillId="0" borderId="9" xfId="0" applyFont="1" applyBorder="1" applyAlignment="1">
      <alignment horizontal="center" vertical="center" justifyLastLine="1"/>
    </xf>
    <xf numFmtId="0" fontId="45" fillId="0" borderId="41" xfId="0" applyFont="1" applyBorder="1" applyAlignment="1">
      <alignment horizontal="center" vertical="center" wrapText="1" justifyLastLine="1"/>
    </xf>
    <xf numFmtId="0" fontId="45" fillId="0" borderId="9" xfId="0" applyFont="1" applyBorder="1" applyAlignment="1">
      <alignment horizontal="center" vertical="center" wrapText="1" justifyLastLine="1"/>
    </xf>
    <xf numFmtId="0" fontId="45" fillId="0" borderId="3" xfId="0" applyFont="1" applyBorder="1" applyAlignment="1">
      <alignment horizontal="center" vertical="center" wrapText="1" justifyLastLine="1"/>
    </xf>
    <xf numFmtId="0" fontId="44" fillId="0" borderId="9" xfId="0" applyFont="1" applyBorder="1" applyAlignment="1">
      <alignment horizontal="center" vertical="center" wrapText="1" justifyLastLine="1"/>
    </xf>
    <xf numFmtId="0" fontId="44" fillId="0" borderId="0" xfId="0" applyFont="1" applyBorder="1" applyAlignment="1">
      <alignment horizontal="center" vertical="center" wrapText="1" justifyLastLine="1"/>
    </xf>
    <xf numFmtId="0" fontId="45" fillId="0" borderId="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justifyLastLine="1"/>
    </xf>
    <xf numFmtId="0" fontId="45" fillId="0" borderId="0" xfId="0" applyFont="1" applyBorder="1" applyAlignment="1">
      <alignment horizontal="center" vertical="center" justifyLastLine="1"/>
    </xf>
    <xf numFmtId="0" fontId="45" fillId="0" borderId="10" xfId="0" applyFont="1" applyBorder="1" applyAlignment="1">
      <alignment horizontal="center" vertical="center" wrapText="1" justifyLastLine="1"/>
    </xf>
    <xf numFmtId="0" fontId="45" fillId="0" borderId="0" xfId="0" applyFont="1" applyBorder="1" applyAlignment="1">
      <alignment horizontal="center" vertical="center" wrapText="1" justifyLastLine="1"/>
    </xf>
    <xf numFmtId="0" fontId="45" fillId="0" borderId="4" xfId="0" applyFont="1" applyBorder="1" applyAlignment="1">
      <alignment horizontal="center" vertical="center" wrapText="1" justifyLastLine="1"/>
    </xf>
    <xf numFmtId="176" fontId="6" fillId="0" borderId="0" xfId="6" applyNumberFormat="1" applyFont="1" applyFill="1" applyBorder="1" applyAlignment="1">
      <alignment vertical="center"/>
    </xf>
    <xf numFmtId="0" fontId="6" fillId="0" borderId="0" xfId="6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6" applyNumberFormat="1" applyFont="1" applyFill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 wrapText="1" justifyLastLine="1"/>
    </xf>
    <xf numFmtId="176" fontId="41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wrapText="1" justifyLastLine="1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7" xfId="0" applyFont="1" applyBorder="1" applyAlignment="1">
      <alignment horizontal="center" vertical="center" wrapText="1" justifyLastLine="1"/>
    </xf>
    <xf numFmtId="179" fontId="5" fillId="0" borderId="0" xfId="1" applyNumberFormat="1" applyFont="1" applyBorder="1" applyAlignment="1">
      <alignment horizontal="right" vertical="center"/>
    </xf>
    <xf numFmtId="0" fontId="5" fillId="0" borderId="0" xfId="6" applyFont="1" applyAlignment="1">
      <alignment horizontal="center" vertical="center"/>
    </xf>
    <xf numFmtId="176" fontId="5" fillId="0" borderId="10" xfId="6" applyNumberFormat="1" applyFont="1" applyFill="1" applyBorder="1" applyAlignment="1">
      <alignment horizontal="right" vertical="center"/>
    </xf>
    <xf numFmtId="176" fontId="5" fillId="0" borderId="0" xfId="6" applyNumberFormat="1" applyFont="1" applyFill="1" applyBorder="1" applyAlignment="1">
      <alignment horizontal="right" vertical="center"/>
    </xf>
    <xf numFmtId="176" fontId="5" fillId="0" borderId="0" xfId="6" applyNumberFormat="1" applyFont="1" applyFill="1" applyBorder="1" applyAlignment="1">
      <alignment vertical="center"/>
    </xf>
    <xf numFmtId="176" fontId="5" fillId="0" borderId="0" xfId="6" applyNumberFormat="1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justifyLastLine="1"/>
    </xf>
    <xf numFmtId="0" fontId="5" fillId="0" borderId="0" xfId="6" applyFont="1" applyAlignment="1">
      <alignment horizontal="distributed" vertical="center"/>
    </xf>
    <xf numFmtId="179" fontId="5" fillId="0" borderId="0" xfId="1" applyNumberFormat="1" applyFont="1" applyBorder="1" applyAlignment="1">
      <alignment vertical="center"/>
    </xf>
    <xf numFmtId="176" fontId="6" fillId="0" borderId="10" xfId="6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0" xfId="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0" fontId="5" fillId="0" borderId="40" xfId="0" applyFont="1" applyBorder="1" applyAlignment="1">
      <alignment horizontal="distributed" vertical="center" justifyLastLine="1"/>
    </xf>
    <xf numFmtId="178" fontId="6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176" fontId="5" fillId="0" borderId="0" xfId="6" applyNumberFormat="1" applyFont="1" applyBorder="1" applyAlignment="1">
      <alignment vertical="center"/>
    </xf>
    <xf numFmtId="0" fontId="5" fillId="0" borderId="0" xfId="6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 justifyLastLine="1"/>
    </xf>
    <xf numFmtId="0" fontId="4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justifyLastLine="1"/>
    </xf>
    <xf numFmtId="192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92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90" fontId="6" fillId="0" borderId="0" xfId="0" applyNumberFormat="1" applyFont="1" applyFill="1" applyAlignment="1">
      <alignment vertical="center"/>
    </xf>
    <xf numFmtId="0" fontId="5" fillId="0" borderId="35" xfId="0" applyFont="1" applyFill="1" applyBorder="1" applyAlignment="1">
      <alignment horizontal="distributed" vertical="center" justifyLastLine="1"/>
    </xf>
    <xf numFmtId="0" fontId="41" fillId="0" borderId="35" xfId="0" applyFont="1" applyBorder="1" applyAlignment="1">
      <alignment horizontal="distributed" vertical="center"/>
    </xf>
    <xf numFmtId="0" fontId="41" fillId="0" borderId="37" xfId="0" applyFont="1" applyBorder="1" applyAlignment="1">
      <alignment horizontal="distributed" vertical="center"/>
    </xf>
    <xf numFmtId="0" fontId="41" fillId="0" borderId="36" xfId="0" applyFont="1" applyBorder="1" applyAlignment="1">
      <alignment horizontal="distributed" vertical="center"/>
    </xf>
    <xf numFmtId="0" fontId="41" fillId="0" borderId="6" xfId="0" applyFont="1" applyBorder="1" applyAlignment="1">
      <alignment horizontal="distributed" vertical="center"/>
    </xf>
    <xf numFmtId="191" fontId="6" fillId="0" borderId="0" xfId="0" applyNumberFormat="1" applyFont="1" applyFill="1" applyAlignment="1">
      <alignment vertical="center"/>
    </xf>
    <xf numFmtId="0" fontId="5" fillId="0" borderId="37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right" vertical="center"/>
    </xf>
    <xf numFmtId="180" fontId="40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distributed" vertical="center" wrapText="1" justifyLastLine="1"/>
    </xf>
    <xf numFmtId="0" fontId="41" fillId="0" borderId="2" xfId="0" applyFont="1" applyBorder="1" applyAlignment="1">
      <alignment horizontal="distributed" vertical="center" wrapText="1" justifyLastLine="1"/>
    </xf>
    <xf numFmtId="0" fontId="41" fillId="0" borderId="38" xfId="0" applyFont="1" applyBorder="1" applyAlignment="1">
      <alignment horizontal="distributed" vertical="center" wrapText="1" justifyLastLine="1"/>
    </xf>
    <xf numFmtId="0" fontId="41" fillId="0" borderId="6" xfId="0" applyFont="1" applyBorder="1" applyAlignment="1">
      <alignment horizontal="distributed" vertical="center" wrapText="1" justifyLastLine="1"/>
    </xf>
    <xf numFmtId="0" fontId="41" fillId="0" borderId="7" xfId="0" applyFont="1" applyBorder="1" applyAlignment="1">
      <alignment horizontal="distributed" vertical="center" wrapText="1" justifyLastLine="1"/>
    </xf>
    <xf numFmtId="0" fontId="41" fillId="0" borderId="8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41" fillId="0" borderId="0" xfId="0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0" fontId="44" fillId="0" borderId="36" xfId="0" applyFont="1" applyBorder="1" applyAlignment="1">
      <alignment horizontal="distributed" vertical="center" wrapText="1" justifyLastLine="1"/>
    </xf>
    <xf numFmtId="0" fontId="53" fillId="0" borderId="2" xfId="0" applyFont="1" applyBorder="1" applyAlignment="1">
      <alignment horizontal="distributed" vertical="center" wrapText="1" justifyLastLine="1"/>
    </xf>
    <xf numFmtId="0" fontId="53" fillId="0" borderId="38" xfId="0" applyFont="1" applyBorder="1" applyAlignment="1">
      <alignment horizontal="distributed" vertical="center" wrapText="1" justifyLastLine="1"/>
    </xf>
    <xf numFmtId="0" fontId="53" fillId="0" borderId="6" xfId="0" applyFont="1" applyBorder="1" applyAlignment="1">
      <alignment horizontal="distributed" vertical="center" wrapText="1" justifyLastLine="1"/>
    </xf>
    <xf numFmtId="0" fontId="53" fillId="0" borderId="7" xfId="0" applyFont="1" applyBorder="1" applyAlignment="1">
      <alignment horizontal="distributed" vertical="center" wrapText="1" justifyLastLine="1"/>
    </xf>
    <xf numFmtId="0" fontId="53" fillId="0" borderId="8" xfId="0" applyFont="1" applyBorder="1" applyAlignment="1">
      <alignment horizontal="distributed" vertical="center" wrapText="1" justifyLastLine="1"/>
    </xf>
    <xf numFmtId="0" fontId="53" fillId="0" borderId="0" xfId="0" applyFont="1" applyBorder="1" applyAlignment="1">
      <alignment horizontal="distributed" vertical="center" wrapText="1" justifyLastLine="1"/>
    </xf>
    <xf numFmtId="0" fontId="41" fillId="0" borderId="0" xfId="0" applyFont="1" applyBorder="1" applyAlignment="1">
      <alignment horizontal="distributed" vertical="center" wrapText="1" justifyLastLine="1"/>
    </xf>
    <xf numFmtId="176" fontId="6" fillId="0" borderId="0" xfId="0" applyNumberFormat="1" applyFont="1" applyFill="1" applyBorder="1" applyAlignment="1">
      <alignment horizontal="right"/>
    </xf>
    <xf numFmtId="176" fontId="5" fillId="0" borderId="36" xfId="0" applyNumberFormat="1" applyFont="1" applyFill="1" applyBorder="1" applyAlignment="1">
      <alignment horizontal="distributed" vertical="center" wrapText="1" justifyLastLine="1"/>
    </xf>
    <xf numFmtId="176" fontId="5" fillId="0" borderId="2" xfId="0" applyNumberFormat="1" applyFont="1" applyFill="1" applyBorder="1" applyAlignment="1">
      <alignment horizontal="distributed" vertical="center" wrapText="1" justifyLastLine="1"/>
    </xf>
    <xf numFmtId="176" fontId="5" fillId="0" borderId="38" xfId="0" applyNumberFormat="1" applyFont="1" applyFill="1" applyBorder="1" applyAlignment="1">
      <alignment horizontal="distributed" vertical="center" wrapText="1" justifyLastLine="1"/>
    </xf>
    <xf numFmtId="176" fontId="5" fillId="0" borderId="6" xfId="0" applyNumberFormat="1" applyFont="1" applyFill="1" applyBorder="1" applyAlignment="1">
      <alignment horizontal="distributed" vertical="center" wrapText="1" justifyLastLine="1"/>
    </xf>
    <xf numFmtId="176" fontId="5" fillId="0" borderId="7" xfId="0" applyNumberFormat="1" applyFont="1" applyFill="1" applyBorder="1" applyAlignment="1">
      <alignment horizontal="distributed" vertical="center" wrapText="1" justifyLastLine="1"/>
    </xf>
    <xf numFmtId="176" fontId="5" fillId="0" borderId="8" xfId="0" applyNumberFormat="1" applyFont="1" applyFill="1" applyBorder="1" applyAlignment="1">
      <alignment horizontal="distributed" vertical="center" wrapText="1" justifyLastLine="1"/>
    </xf>
    <xf numFmtId="176" fontId="44" fillId="0" borderId="36" xfId="0" applyNumberFormat="1" applyFont="1" applyFill="1" applyBorder="1" applyAlignment="1">
      <alignment horizontal="distributed" vertical="center" wrapText="1" justifyLastLine="1"/>
    </xf>
    <xf numFmtId="176" fontId="44" fillId="0" borderId="2" xfId="0" applyNumberFormat="1" applyFont="1" applyFill="1" applyBorder="1" applyAlignment="1">
      <alignment horizontal="distributed" vertical="center" wrapText="1" justifyLastLine="1"/>
    </xf>
    <xf numFmtId="176" fontId="44" fillId="0" borderId="38" xfId="0" applyNumberFormat="1" applyFont="1" applyFill="1" applyBorder="1" applyAlignment="1">
      <alignment horizontal="distributed" vertical="center" wrapText="1" justifyLastLine="1"/>
    </xf>
    <xf numFmtId="176" fontId="44" fillId="0" borderId="6" xfId="0" applyNumberFormat="1" applyFont="1" applyFill="1" applyBorder="1" applyAlignment="1">
      <alignment horizontal="distributed" vertical="center" wrapText="1" justifyLastLine="1"/>
    </xf>
    <xf numFmtId="176" fontId="44" fillId="0" borderId="7" xfId="0" applyNumberFormat="1" applyFont="1" applyFill="1" applyBorder="1" applyAlignment="1">
      <alignment horizontal="distributed" vertical="center" wrapText="1" justifyLastLine="1"/>
    </xf>
    <xf numFmtId="176" fontId="44" fillId="0" borderId="8" xfId="0" applyNumberFormat="1" applyFont="1" applyFill="1" applyBorder="1" applyAlignment="1">
      <alignment horizontal="distributed" vertical="center" wrapText="1" justifyLastLine="1"/>
    </xf>
    <xf numFmtId="184" fontId="5" fillId="0" borderId="0" xfId="0" applyNumberFormat="1" applyFont="1" applyFill="1" applyAlignment="1">
      <alignment vertical="center"/>
    </xf>
    <xf numFmtId="189" fontId="5" fillId="0" borderId="0" xfId="1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horizontal="distributed" vertical="center"/>
    </xf>
    <xf numFmtId="189" fontId="6" fillId="0" borderId="0" xfId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0" fontId="40" fillId="0" borderId="2" xfId="0" applyFont="1" applyFill="1" applyBorder="1" applyAlignment="1">
      <alignment horizontal="right" vertical="center"/>
    </xf>
    <xf numFmtId="180" fontId="40" fillId="0" borderId="2" xfId="0" applyNumberFormat="1" applyFont="1" applyBorder="1" applyAlignment="1">
      <alignment horizontal="center" vertical="center"/>
    </xf>
  </cellXfs>
  <cellStyles count="17">
    <cellStyle name="桁区切り" xfId="1" builtinId="6"/>
    <cellStyle name="桁区切り 2" xfId="2"/>
    <cellStyle name="桁区切り 3" xfId="5"/>
    <cellStyle name="通貨 2" xfId="11"/>
    <cellStyle name="標準" xfId="0" builtinId="0"/>
    <cellStyle name="標準 2" xfId="3"/>
    <cellStyle name="標準 2 2" xfId="6"/>
    <cellStyle name="標準 2 3" xfId="7"/>
    <cellStyle name="標準 3" xfId="8"/>
    <cellStyle name="標準 3 2" xfId="9"/>
    <cellStyle name="標準 3 2 2" xfId="10"/>
    <cellStyle name="標準 3 2 2 2" xfId="15"/>
    <cellStyle name="標準 3 3" xfId="12"/>
    <cellStyle name="標準 3 3 2" xfId="16"/>
    <cellStyle name="標準 3 4" xfId="14"/>
    <cellStyle name="標準 3_01まえがき" xfId="13"/>
    <cellStyle name="標準_00目次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40767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6715125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業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59869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21" customWidth="1"/>
    <col min="3" max="3" width="0.75" style="21" customWidth="1"/>
    <col min="4" max="52" width="1.625" style="21" customWidth="1"/>
    <col min="53" max="57" width="1.75" style="21" customWidth="1"/>
    <col min="58" max="60" width="1.625" style="21" customWidth="1"/>
    <col min="61" max="62" width="1.625" style="20" customWidth="1"/>
    <col min="63" max="63" width="9.125" style="20" customWidth="1"/>
    <col min="64" max="67" width="1.625" style="20" customWidth="1"/>
    <col min="68" max="16384" width="9" style="20"/>
  </cols>
  <sheetData>
    <row r="1" spans="1:71" ht="11.1" customHeight="1">
      <c r="A1" s="20"/>
      <c r="AQ1" s="65"/>
      <c r="AR1" s="299">
        <v>165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</row>
    <row r="2" spans="1:71" ht="11.1" customHeight="1">
      <c r="A2" s="20"/>
      <c r="B2" s="20"/>
      <c r="AQ2" s="65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</row>
    <row r="3" spans="1:71" ht="11.1" customHeight="1">
      <c r="A3" s="20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71" ht="11.1" customHeight="1">
      <c r="A4" s="20"/>
      <c r="B4" s="20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71" ht="11.1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71" ht="11.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71" ht="11.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71" ht="11.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75"/>
      <c r="BE8" s="75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9" spans="1:71" ht="3" customHeigh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61"/>
      <c r="BE9" s="74"/>
      <c r="BF9" s="69"/>
      <c r="BG9" s="69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</row>
    <row r="10" spans="1:71" ht="31.5" customHeight="1">
      <c r="A10" s="27"/>
      <c r="B10" s="27"/>
      <c r="C10" s="29"/>
      <c r="D10" s="30"/>
      <c r="E10" s="3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1"/>
      <c r="BA10" s="32"/>
      <c r="BB10" s="32"/>
      <c r="BC10" s="32"/>
      <c r="BD10" s="62"/>
      <c r="BE10" s="72"/>
      <c r="BF10" s="73"/>
      <c r="BG10" s="69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</row>
    <row r="11" spans="1:71" ht="18" customHeight="1">
      <c r="A11" s="27"/>
      <c r="B11" s="27"/>
      <c r="C11" s="25"/>
      <c r="D11" s="25"/>
      <c r="E11" s="2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25"/>
      <c r="BA11" s="32"/>
      <c r="BB11" s="32"/>
      <c r="BC11" s="32"/>
      <c r="BD11" s="62"/>
      <c r="BE11" s="72"/>
      <c r="BF11" s="67"/>
      <c r="BG11" s="69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</row>
    <row r="12" spans="1:71" ht="3" customHeight="1">
      <c r="A12" s="27"/>
      <c r="B12" s="27"/>
      <c r="C12" s="25"/>
      <c r="D12" s="25"/>
      <c r="E12" s="34"/>
      <c r="F12" s="29"/>
      <c r="G12" s="25"/>
      <c r="H12" s="25"/>
      <c r="I12" s="25"/>
      <c r="J12" s="25"/>
      <c r="K12" s="25"/>
      <c r="L12" s="25"/>
      <c r="M12" s="25"/>
      <c r="N12" s="35"/>
      <c r="O12" s="35"/>
      <c r="P12" s="35"/>
      <c r="Q12" s="35"/>
      <c r="R12" s="35"/>
      <c r="S12" s="35"/>
      <c r="T12" s="34"/>
      <c r="U12" s="34"/>
      <c r="V12" s="34"/>
      <c r="W12" s="34"/>
      <c r="X12" s="34"/>
      <c r="Y12" s="34"/>
      <c r="Z12" s="34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63"/>
      <c r="BE12" s="71"/>
      <c r="BF12" s="70"/>
      <c r="BG12" s="69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</row>
    <row r="13" spans="1:71" ht="3" customHeight="1">
      <c r="A13" s="27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61"/>
      <c r="BE13" s="74"/>
      <c r="BF13" s="69"/>
      <c r="BG13" s="69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</row>
    <row r="14" spans="1:71" ht="31.5" customHeight="1">
      <c r="A14" s="27"/>
      <c r="B14" s="27"/>
      <c r="C14" s="29"/>
      <c r="D14" s="30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1"/>
      <c r="BA14" s="32"/>
      <c r="BB14" s="32"/>
      <c r="BC14" s="32"/>
      <c r="BD14" s="62"/>
      <c r="BE14" s="72"/>
      <c r="BF14" s="73"/>
      <c r="BG14" s="69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</row>
    <row r="15" spans="1:71" ht="18" customHeight="1">
      <c r="A15" s="27"/>
      <c r="B15" s="27"/>
      <c r="C15" s="25"/>
      <c r="D15" s="25"/>
      <c r="E15" s="2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25"/>
      <c r="BA15" s="32"/>
      <c r="BB15" s="32"/>
      <c r="BC15" s="32"/>
      <c r="BD15" s="62"/>
      <c r="BE15" s="72"/>
      <c r="BF15" s="67"/>
      <c r="BG15" s="69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</row>
    <row r="16" spans="1:71" ht="3" customHeight="1">
      <c r="A16" s="34"/>
      <c r="B16" s="25"/>
      <c r="C16" s="25"/>
      <c r="D16" s="25"/>
      <c r="E16" s="34"/>
      <c r="F16" s="29"/>
      <c r="G16" s="25"/>
      <c r="H16" s="25"/>
      <c r="I16" s="25"/>
      <c r="J16" s="25"/>
      <c r="K16" s="25"/>
      <c r="L16" s="25"/>
      <c r="M16" s="25"/>
      <c r="N16" s="35"/>
      <c r="O16" s="35"/>
      <c r="P16" s="35"/>
      <c r="Q16" s="35"/>
      <c r="R16" s="35"/>
      <c r="S16" s="35"/>
      <c r="T16" s="34"/>
      <c r="U16" s="34"/>
      <c r="V16" s="34"/>
      <c r="W16" s="34"/>
      <c r="X16" s="34"/>
      <c r="Y16" s="34"/>
      <c r="Z16" s="34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63"/>
      <c r="BE16" s="71"/>
      <c r="BF16" s="70"/>
      <c r="BG16" s="69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</row>
    <row r="17" spans="1:71" ht="3" customHeight="1">
      <c r="A17" s="36"/>
      <c r="B17" s="3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61"/>
      <c r="BE17" s="74"/>
      <c r="BF17" s="69"/>
      <c r="BG17" s="69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</row>
    <row r="18" spans="1:71" ht="31.5" customHeight="1">
      <c r="A18" s="37"/>
      <c r="B18" s="37"/>
      <c r="C18" s="29"/>
      <c r="D18" s="30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1"/>
      <c r="BA18" s="32"/>
      <c r="BB18" s="32"/>
      <c r="BC18" s="32"/>
      <c r="BD18" s="62"/>
      <c r="BE18" s="72"/>
      <c r="BF18" s="73"/>
      <c r="BG18" s="69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</row>
    <row r="19" spans="1:71" ht="18" customHeight="1">
      <c r="A19" s="37"/>
      <c r="B19" s="37"/>
      <c r="C19" s="25"/>
      <c r="D19" s="25"/>
      <c r="E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25"/>
      <c r="BA19" s="32"/>
      <c r="BB19" s="32"/>
      <c r="BC19" s="32"/>
      <c r="BD19" s="62"/>
      <c r="BE19" s="72"/>
      <c r="BF19" s="67"/>
      <c r="BG19" s="69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</row>
    <row r="20" spans="1:71" ht="3" customHeight="1">
      <c r="A20" s="37"/>
      <c r="B20" s="37"/>
      <c r="C20" s="25"/>
      <c r="D20" s="25"/>
      <c r="E20" s="34"/>
      <c r="F20" s="29"/>
      <c r="G20" s="25"/>
      <c r="H20" s="25"/>
      <c r="I20" s="25"/>
      <c r="J20" s="25"/>
      <c r="K20" s="25"/>
      <c r="L20" s="25"/>
      <c r="M20" s="25"/>
      <c r="N20" s="35"/>
      <c r="O20" s="35"/>
      <c r="P20" s="35"/>
      <c r="Q20" s="35"/>
      <c r="R20" s="35"/>
      <c r="S20" s="35"/>
      <c r="T20" s="34"/>
      <c r="U20" s="34"/>
      <c r="V20" s="34"/>
      <c r="W20" s="34"/>
      <c r="X20" s="34"/>
      <c r="Y20" s="34"/>
      <c r="Z20" s="34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63"/>
      <c r="BE20" s="71"/>
      <c r="BF20" s="70"/>
      <c r="BG20" s="69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</row>
    <row r="21" spans="1:71" ht="3" customHeight="1">
      <c r="A21" s="37"/>
      <c r="B21" s="3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61"/>
      <c r="BE21" s="74"/>
      <c r="BF21" s="69"/>
      <c r="BG21" s="69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</row>
    <row r="22" spans="1:71" ht="31.5" customHeight="1">
      <c r="A22" s="37"/>
      <c r="B22" s="37"/>
      <c r="C22" s="29"/>
      <c r="D22" s="301" t="s">
        <v>481</v>
      </c>
      <c r="E22" s="301"/>
      <c r="F22" s="301"/>
      <c r="G22" s="301"/>
      <c r="H22" s="301"/>
      <c r="I22" s="301"/>
      <c r="J22" s="303" t="s">
        <v>480</v>
      </c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62"/>
      <c r="BE22" s="72"/>
      <c r="BF22" s="73"/>
      <c r="BG22" s="69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</row>
    <row r="23" spans="1:71" ht="18" customHeight="1">
      <c r="A23" s="37"/>
      <c r="B23" s="37"/>
      <c r="C23" s="25"/>
      <c r="D23" s="302"/>
      <c r="E23" s="302"/>
      <c r="F23" s="302"/>
      <c r="G23" s="302"/>
      <c r="H23" s="302"/>
      <c r="I23" s="302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62"/>
      <c r="BE23" s="72"/>
      <c r="BF23" s="67"/>
      <c r="BG23" s="69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</row>
    <row r="24" spans="1:71" ht="3" customHeight="1">
      <c r="A24" s="37"/>
      <c r="B24" s="37"/>
      <c r="C24" s="25"/>
      <c r="D24" s="25"/>
      <c r="E24" s="34"/>
      <c r="F24" s="29"/>
      <c r="G24" s="25"/>
      <c r="H24" s="25"/>
      <c r="I24" s="25"/>
      <c r="J24" s="25"/>
      <c r="K24" s="25"/>
      <c r="L24" s="25"/>
      <c r="M24" s="2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63"/>
      <c r="BE24" s="71"/>
      <c r="BF24" s="70"/>
      <c r="BG24" s="69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</row>
    <row r="25" spans="1:71" ht="3" customHeight="1">
      <c r="A25" s="37"/>
      <c r="B25" s="37"/>
      <c r="C25" s="2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61"/>
      <c r="BE25" s="74"/>
      <c r="BF25" s="69"/>
      <c r="BG25" s="69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</row>
    <row r="26" spans="1:71" ht="31.5" customHeight="1">
      <c r="A26" s="37"/>
      <c r="B26" s="37"/>
      <c r="C26" s="29"/>
      <c r="D26" s="30"/>
      <c r="E26" s="31"/>
      <c r="F26" s="39" t="s">
        <v>446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1"/>
      <c r="BA26" s="32"/>
      <c r="BB26" s="32"/>
      <c r="BC26" s="32"/>
      <c r="BD26" s="62"/>
      <c r="BE26" s="72"/>
      <c r="BF26" s="73"/>
      <c r="BG26" s="69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</row>
    <row r="27" spans="1:71" ht="18" customHeight="1">
      <c r="A27" s="37"/>
      <c r="B27" s="37"/>
      <c r="C27" s="25"/>
      <c r="D27" s="25"/>
      <c r="E27" s="25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25"/>
      <c r="BA27" s="32"/>
      <c r="BB27" s="32"/>
      <c r="BC27" s="32"/>
      <c r="BD27" s="62"/>
      <c r="BE27" s="72"/>
      <c r="BF27" s="67"/>
      <c r="BG27" s="69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</row>
    <row r="28" spans="1:71" ht="3" customHeight="1">
      <c r="A28" s="37"/>
      <c r="B28" s="37"/>
      <c r="C28" s="25"/>
      <c r="D28" s="25"/>
      <c r="E28" s="34"/>
      <c r="F28" s="29"/>
      <c r="G28" s="25"/>
      <c r="H28" s="25"/>
      <c r="I28" s="25"/>
      <c r="J28" s="25"/>
      <c r="K28" s="25"/>
      <c r="L28" s="25"/>
      <c r="M28" s="25"/>
      <c r="N28" s="35"/>
      <c r="O28" s="35"/>
      <c r="P28" s="35"/>
      <c r="Q28" s="35"/>
      <c r="R28" s="35"/>
      <c r="S28" s="35"/>
      <c r="T28" s="34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63"/>
      <c r="BE28" s="71"/>
      <c r="BF28" s="70"/>
      <c r="BG28" s="69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</row>
    <row r="29" spans="1:71" ht="3" customHeight="1">
      <c r="A29" s="37"/>
      <c r="B29" s="3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61"/>
      <c r="BE29" s="74"/>
      <c r="BF29" s="69"/>
      <c r="BG29" s="69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</row>
    <row r="30" spans="1:71" ht="31.5" customHeight="1">
      <c r="A30" s="37"/>
      <c r="B30" s="37"/>
      <c r="C30" s="29"/>
      <c r="D30" s="30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1"/>
      <c r="BA30" s="32"/>
      <c r="BB30" s="32"/>
      <c r="BC30" s="32"/>
      <c r="BD30" s="62"/>
      <c r="BE30" s="72"/>
      <c r="BF30" s="73"/>
      <c r="BG30" s="69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</row>
    <row r="31" spans="1:71" ht="18" customHeight="1">
      <c r="A31" s="37"/>
      <c r="B31" s="37"/>
      <c r="C31" s="25"/>
      <c r="D31" s="25"/>
      <c r="E31" s="2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25"/>
      <c r="BA31" s="32"/>
      <c r="BB31" s="32"/>
      <c r="BC31" s="32"/>
      <c r="BD31" s="62"/>
      <c r="BE31" s="72"/>
      <c r="BF31" s="67"/>
      <c r="BG31" s="69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</row>
    <row r="32" spans="1:71" ht="3" customHeight="1">
      <c r="A32" s="37"/>
      <c r="B32" s="37"/>
      <c r="C32" s="25"/>
      <c r="D32" s="25"/>
      <c r="E32" s="34"/>
      <c r="F32" s="29"/>
      <c r="G32" s="25"/>
      <c r="H32" s="25"/>
      <c r="I32" s="25"/>
      <c r="J32" s="25"/>
      <c r="K32" s="25"/>
      <c r="L32" s="25"/>
      <c r="M32" s="25"/>
      <c r="N32" s="35"/>
      <c r="O32" s="35"/>
      <c r="P32" s="35"/>
      <c r="Q32" s="35"/>
      <c r="R32" s="35"/>
      <c r="S32" s="35"/>
      <c r="T32" s="34"/>
      <c r="U32" s="34"/>
      <c r="V32" s="34"/>
      <c r="W32" s="34"/>
      <c r="X32" s="34"/>
      <c r="Y32" s="34"/>
      <c r="Z32" s="34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63"/>
      <c r="BE32" s="71"/>
      <c r="BF32" s="70"/>
      <c r="BG32" s="69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</row>
    <row r="33" spans="1:71" ht="3" customHeight="1">
      <c r="A33" s="37"/>
      <c r="B33" s="3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61"/>
      <c r="BE33" s="74"/>
      <c r="BF33" s="69"/>
      <c r="BG33" s="69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</row>
    <row r="34" spans="1:71" ht="31.5" customHeight="1">
      <c r="A34" s="37"/>
      <c r="B34" s="37"/>
      <c r="C34" s="29"/>
      <c r="D34" s="30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/>
      <c r="BA34" s="32"/>
      <c r="BB34" s="32"/>
      <c r="BC34" s="32"/>
      <c r="BD34" s="62"/>
      <c r="BE34" s="72"/>
      <c r="BF34" s="73"/>
      <c r="BG34" s="69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</row>
    <row r="35" spans="1:71" ht="18" customHeight="1">
      <c r="A35" s="37"/>
      <c r="B35" s="37"/>
      <c r="C35" s="25"/>
      <c r="D35" s="25"/>
      <c r="E35" s="2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25"/>
      <c r="BA35" s="32"/>
      <c r="BB35" s="32"/>
      <c r="BC35" s="32"/>
      <c r="BD35" s="62"/>
      <c r="BE35" s="72"/>
      <c r="BF35" s="67"/>
      <c r="BG35" s="69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</row>
    <row r="36" spans="1:71" ht="3" customHeight="1">
      <c r="A36" s="34"/>
      <c r="B36" s="25"/>
      <c r="C36" s="25"/>
      <c r="D36" s="25"/>
      <c r="E36" s="34"/>
      <c r="F36" s="29"/>
      <c r="G36" s="25"/>
      <c r="H36" s="25"/>
      <c r="I36" s="25"/>
      <c r="J36" s="25"/>
      <c r="K36" s="25"/>
      <c r="L36" s="25"/>
      <c r="M36" s="25"/>
      <c r="N36" s="35"/>
      <c r="O36" s="35"/>
      <c r="P36" s="35"/>
      <c r="Q36" s="35"/>
      <c r="R36" s="35"/>
      <c r="S36" s="35"/>
      <c r="T36" s="34"/>
      <c r="U36" s="34"/>
      <c r="V36" s="34"/>
      <c r="W36" s="34"/>
      <c r="X36" s="34"/>
      <c r="Y36" s="34"/>
      <c r="Z36" s="34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63"/>
      <c r="BE36" s="71"/>
      <c r="BF36" s="70"/>
      <c r="BG36" s="69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</row>
    <row r="37" spans="1:71" ht="3" customHeight="1">
      <c r="A37" s="36"/>
      <c r="B37" s="3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61"/>
      <c r="BE37" s="74"/>
      <c r="BF37" s="69"/>
      <c r="BG37" s="69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</row>
    <row r="38" spans="1:71" ht="31.5" customHeight="1">
      <c r="A38" s="37"/>
      <c r="B38" s="37"/>
      <c r="C38" s="29"/>
      <c r="D38" s="30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1"/>
      <c r="BA38" s="32"/>
      <c r="BB38" s="32"/>
      <c r="BC38" s="32"/>
      <c r="BD38" s="62"/>
      <c r="BE38" s="72"/>
      <c r="BF38" s="73"/>
      <c r="BG38" s="69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</row>
    <row r="39" spans="1:71" ht="18" customHeight="1">
      <c r="A39" s="37"/>
      <c r="B39" s="37"/>
      <c r="C39" s="25"/>
      <c r="D39" s="25"/>
      <c r="E39" s="25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25"/>
      <c r="BA39" s="32"/>
      <c r="BB39" s="32"/>
      <c r="BC39" s="32"/>
      <c r="BD39" s="62"/>
      <c r="BE39" s="72"/>
      <c r="BF39" s="67"/>
      <c r="BG39" s="69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</row>
    <row r="40" spans="1:71" ht="3" customHeight="1">
      <c r="A40" s="37"/>
      <c r="B40" s="37"/>
      <c r="C40" s="25"/>
      <c r="D40" s="25"/>
      <c r="E40" s="34"/>
      <c r="F40" s="29"/>
      <c r="G40" s="25"/>
      <c r="H40" s="25"/>
      <c r="I40" s="25"/>
      <c r="J40" s="25"/>
      <c r="K40" s="25"/>
      <c r="L40" s="25"/>
      <c r="M40" s="25"/>
      <c r="N40" s="35"/>
      <c r="O40" s="35"/>
      <c r="P40" s="35"/>
      <c r="Q40" s="35"/>
      <c r="R40" s="35"/>
      <c r="S40" s="35"/>
      <c r="T40" s="34"/>
      <c r="U40" s="34"/>
      <c r="V40" s="34"/>
      <c r="W40" s="34"/>
      <c r="X40" s="34"/>
      <c r="Y40" s="34"/>
      <c r="Z40" s="34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63"/>
      <c r="BE40" s="71"/>
      <c r="BF40" s="70"/>
      <c r="BG40" s="69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</row>
    <row r="41" spans="1:71" ht="3" customHeight="1">
      <c r="A41" s="37"/>
      <c r="B41" s="3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61"/>
      <c r="BE41" s="74"/>
      <c r="BF41" s="69"/>
      <c r="BG41" s="69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</row>
    <row r="42" spans="1:71" ht="31.5" customHeight="1">
      <c r="A42" s="37"/>
      <c r="B42" s="37"/>
      <c r="C42" s="29"/>
      <c r="D42" s="30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1"/>
      <c r="BA42" s="32"/>
      <c r="BB42" s="32"/>
      <c r="BC42" s="32"/>
      <c r="BD42" s="62"/>
      <c r="BE42" s="72"/>
      <c r="BF42" s="73"/>
      <c r="BG42" s="69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</row>
    <row r="43" spans="1:71" ht="21" customHeight="1">
      <c r="A43" s="37"/>
      <c r="B43" s="37"/>
      <c r="C43" s="25"/>
      <c r="D43" s="25"/>
      <c r="E43" s="25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25"/>
      <c r="BA43" s="32"/>
      <c r="BB43" s="32"/>
      <c r="BC43" s="32"/>
      <c r="BD43" s="62"/>
      <c r="BE43" s="72"/>
      <c r="BF43" s="67"/>
      <c r="BG43" s="69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</row>
    <row r="44" spans="1:71" ht="3" customHeight="1">
      <c r="A44" s="37"/>
      <c r="B44" s="37"/>
      <c r="C44" s="25"/>
      <c r="D44" s="25"/>
      <c r="E44" s="34"/>
      <c r="F44" s="29"/>
      <c r="G44" s="25"/>
      <c r="H44" s="25"/>
      <c r="I44" s="25"/>
      <c r="J44" s="25"/>
      <c r="K44" s="25"/>
      <c r="L44" s="25"/>
      <c r="M44" s="25"/>
      <c r="N44" s="35"/>
      <c r="O44" s="35"/>
      <c r="P44" s="35"/>
      <c r="Q44" s="35"/>
      <c r="R44" s="35"/>
      <c r="S44" s="35"/>
      <c r="T44" s="34"/>
      <c r="U44" s="34"/>
      <c r="V44" s="34"/>
      <c r="W44" s="34"/>
      <c r="X44" s="34"/>
      <c r="Y44" s="34"/>
      <c r="Z44" s="34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63"/>
      <c r="BE44" s="71"/>
      <c r="BF44" s="70"/>
      <c r="BG44" s="69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</row>
    <row r="45" spans="1:71" ht="3" customHeight="1">
      <c r="A45" s="37"/>
      <c r="B45" s="3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61"/>
      <c r="BE45" s="74"/>
      <c r="BF45" s="69"/>
      <c r="BG45" s="69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</row>
    <row r="46" spans="1:71" ht="31.5" customHeight="1">
      <c r="A46" s="37"/>
      <c r="B46" s="37"/>
      <c r="C46" s="29"/>
      <c r="D46" s="30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1"/>
      <c r="BA46" s="32"/>
      <c r="BB46" s="32"/>
      <c r="BC46" s="32"/>
      <c r="BD46" s="62"/>
      <c r="BE46" s="72"/>
      <c r="BF46" s="73"/>
      <c r="BG46" s="69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</row>
    <row r="47" spans="1:71" ht="20.25" customHeight="1">
      <c r="A47" s="37"/>
      <c r="B47" s="37"/>
      <c r="C47" s="25"/>
      <c r="D47" s="25"/>
      <c r="E47" s="25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25"/>
      <c r="BA47" s="32"/>
      <c r="BB47" s="32"/>
      <c r="BC47" s="32"/>
      <c r="BD47" s="62"/>
      <c r="BE47" s="72"/>
      <c r="BF47" s="67"/>
      <c r="BG47" s="69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</row>
    <row r="48" spans="1:71" ht="3" customHeight="1">
      <c r="A48" s="37"/>
      <c r="B48" s="37"/>
      <c r="C48" s="25"/>
      <c r="D48" s="25"/>
      <c r="E48" s="34"/>
      <c r="F48" s="29"/>
      <c r="G48" s="25"/>
      <c r="H48" s="25"/>
      <c r="I48" s="25"/>
      <c r="J48" s="25"/>
      <c r="K48" s="25"/>
      <c r="L48" s="25"/>
      <c r="M48" s="25"/>
      <c r="N48" s="35"/>
      <c r="O48" s="35"/>
      <c r="P48" s="35"/>
      <c r="Q48" s="35"/>
      <c r="R48" s="35"/>
      <c r="S48" s="35"/>
      <c r="T48" s="34"/>
      <c r="U48" s="34"/>
      <c r="V48" s="34"/>
      <c r="W48" s="34"/>
      <c r="X48" s="34"/>
      <c r="Y48" s="34"/>
      <c r="Z48" s="34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63"/>
      <c r="BE48" s="71"/>
      <c r="BF48" s="70"/>
      <c r="BG48" s="69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</row>
    <row r="49" spans="1:71" ht="3" customHeight="1">
      <c r="A49" s="37"/>
      <c r="B49" s="3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61"/>
      <c r="BE49" s="74"/>
      <c r="BF49" s="69"/>
      <c r="BG49" s="69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</row>
    <row r="50" spans="1:71" ht="31.5" customHeight="1">
      <c r="A50" s="37"/>
      <c r="B50" s="37"/>
      <c r="C50" s="29"/>
      <c r="D50" s="30"/>
      <c r="E50" s="31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1"/>
      <c r="BA50" s="32"/>
      <c r="BB50" s="32"/>
      <c r="BC50" s="32"/>
      <c r="BD50" s="62"/>
      <c r="BE50" s="72"/>
      <c r="BF50" s="73"/>
      <c r="BG50" s="69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</row>
    <row r="51" spans="1:71" ht="18" customHeight="1">
      <c r="A51" s="37"/>
      <c r="B51" s="37"/>
      <c r="C51" s="25"/>
      <c r="D51" s="25"/>
      <c r="E51" s="25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25"/>
      <c r="BA51" s="32"/>
      <c r="BB51" s="32"/>
      <c r="BC51" s="32"/>
      <c r="BD51" s="62"/>
      <c r="BE51" s="72"/>
      <c r="BF51" s="67"/>
      <c r="BG51" s="69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</row>
    <row r="52" spans="1:71" ht="3" customHeight="1">
      <c r="A52" s="37"/>
      <c r="B52" s="37"/>
      <c r="C52" s="25"/>
      <c r="D52" s="25"/>
      <c r="E52" s="34"/>
      <c r="F52" s="29"/>
      <c r="G52" s="25"/>
      <c r="H52" s="25"/>
      <c r="I52" s="25"/>
      <c r="J52" s="25"/>
      <c r="K52" s="25"/>
      <c r="L52" s="25"/>
      <c r="M52" s="25"/>
      <c r="N52" s="35"/>
      <c r="O52" s="35"/>
      <c r="P52" s="35"/>
      <c r="Q52" s="35"/>
      <c r="R52" s="35"/>
      <c r="S52" s="35"/>
      <c r="T52" s="34"/>
      <c r="U52" s="34"/>
      <c r="V52" s="34"/>
      <c r="W52" s="34"/>
      <c r="X52" s="34"/>
      <c r="Y52" s="34"/>
      <c r="Z52" s="34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63"/>
      <c r="BE52" s="71"/>
      <c r="BF52" s="70"/>
      <c r="BG52" s="69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spans="1:71" ht="3" customHeight="1">
      <c r="A53" s="37"/>
      <c r="B53" s="3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61"/>
      <c r="BE53" s="74"/>
      <c r="BF53" s="69"/>
      <c r="BG53" s="69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</row>
    <row r="54" spans="1:71" ht="31.5" customHeight="1">
      <c r="A54" s="37"/>
      <c r="B54" s="37"/>
      <c r="C54" s="29"/>
      <c r="D54" s="30"/>
      <c r="E54" s="31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1"/>
      <c r="BA54" s="32"/>
      <c r="BB54" s="32"/>
      <c r="BC54" s="32"/>
      <c r="BD54" s="62"/>
      <c r="BE54" s="72"/>
      <c r="BF54" s="73"/>
      <c r="BG54" s="69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</row>
    <row r="55" spans="1:71" ht="18" customHeight="1">
      <c r="A55" s="37"/>
      <c r="B55" s="37"/>
      <c r="C55" s="25"/>
      <c r="D55" s="25"/>
      <c r="E55" s="25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25"/>
      <c r="BA55" s="32"/>
      <c r="BB55" s="32"/>
      <c r="BC55" s="32"/>
      <c r="BD55" s="62"/>
      <c r="BE55" s="72"/>
      <c r="BF55" s="67"/>
      <c r="BG55" s="69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</row>
    <row r="56" spans="1:71" ht="3" customHeight="1">
      <c r="A56" s="25"/>
      <c r="B56" s="25"/>
      <c r="C56" s="25"/>
      <c r="D56" s="25"/>
      <c r="E56" s="34"/>
      <c r="F56" s="29"/>
      <c r="G56" s="25"/>
      <c r="H56" s="25"/>
      <c r="I56" s="25"/>
      <c r="J56" s="25"/>
      <c r="K56" s="25"/>
      <c r="L56" s="25"/>
      <c r="M56" s="25"/>
      <c r="N56" s="35"/>
      <c r="O56" s="35"/>
      <c r="P56" s="35"/>
      <c r="Q56" s="35"/>
      <c r="R56" s="35"/>
      <c r="S56" s="35"/>
      <c r="T56" s="34"/>
      <c r="U56" s="34"/>
      <c r="V56" s="34"/>
      <c r="W56" s="34"/>
      <c r="X56" s="34"/>
      <c r="Y56" s="34"/>
      <c r="Z56" s="34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63"/>
      <c r="BE56" s="71"/>
      <c r="BF56" s="70"/>
      <c r="BG56" s="69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</row>
    <row r="57" spans="1:71" ht="3" customHeight="1">
      <c r="A57" s="40"/>
      <c r="B57" s="4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61"/>
      <c r="BE57" s="74"/>
      <c r="BF57" s="69"/>
      <c r="BG57" s="69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</row>
    <row r="58" spans="1:71" ht="31.5" customHeight="1">
      <c r="A58" s="41"/>
      <c r="B58" s="41"/>
      <c r="C58" s="29"/>
      <c r="D58" s="30"/>
      <c r="E58" s="31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1"/>
      <c r="BA58" s="32"/>
      <c r="BB58" s="32"/>
      <c r="BC58" s="32"/>
      <c r="BD58" s="62"/>
      <c r="BE58" s="72"/>
      <c r="BF58" s="73"/>
      <c r="BG58" s="69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</row>
    <row r="59" spans="1:71" ht="18" customHeight="1">
      <c r="A59" s="41"/>
      <c r="B59" s="41"/>
      <c r="C59" s="25"/>
      <c r="D59" s="25"/>
      <c r="E59" s="25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25"/>
      <c r="BA59" s="32"/>
      <c r="BB59" s="32"/>
      <c r="BC59" s="32"/>
      <c r="BD59" s="62"/>
      <c r="BE59" s="72"/>
      <c r="BF59" s="67"/>
      <c r="BG59" s="69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</row>
    <row r="60" spans="1:71" ht="3" customHeight="1">
      <c r="A60" s="41"/>
      <c r="B60" s="41"/>
      <c r="C60" s="25"/>
      <c r="D60" s="25"/>
      <c r="E60" s="34"/>
      <c r="F60" s="29"/>
      <c r="G60" s="25"/>
      <c r="H60" s="25"/>
      <c r="I60" s="25"/>
      <c r="J60" s="25"/>
      <c r="K60" s="25"/>
      <c r="L60" s="25"/>
      <c r="M60" s="25"/>
      <c r="N60" s="35"/>
      <c r="O60" s="35"/>
      <c r="P60" s="35"/>
      <c r="Q60" s="35"/>
      <c r="R60" s="35"/>
      <c r="S60" s="35"/>
      <c r="T60" s="34"/>
      <c r="U60" s="34"/>
      <c r="V60" s="34"/>
      <c r="W60" s="34"/>
      <c r="X60" s="34"/>
      <c r="Y60" s="34"/>
      <c r="Z60" s="34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63"/>
      <c r="BE60" s="71"/>
      <c r="BF60" s="70"/>
      <c r="BG60" s="69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</row>
    <row r="61" spans="1:71" ht="3" customHeight="1">
      <c r="A61" s="41"/>
      <c r="B61" s="4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61"/>
      <c r="BE61" s="74"/>
      <c r="BF61" s="69"/>
      <c r="BG61" s="69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</row>
    <row r="62" spans="1:71" ht="31.5" customHeight="1">
      <c r="A62" s="41"/>
      <c r="B62" s="41"/>
      <c r="C62" s="29"/>
      <c r="D62" s="30"/>
      <c r="E62" s="31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1"/>
      <c r="BA62" s="32"/>
      <c r="BB62" s="32"/>
      <c r="BC62" s="32"/>
      <c r="BD62" s="62"/>
      <c r="BE62" s="72"/>
      <c r="BF62" s="73"/>
      <c r="BG62" s="69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</row>
    <row r="63" spans="1:71" ht="18" customHeight="1">
      <c r="A63" s="41"/>
      <c r="B63" s="41"/>
      <c r="C63" s="25"/>
      <c r="D63" s="25"/>
      <c r="E63" s="25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25"/>
      <c r="BA63" s="32"/>
      <c r="BB63" s="32"/>
      <c r="BC63" s="32"/>
      <c r="BD63" s="62"/>
      <c r="BE63" s="72"/>
      <c r="BF63" s="67"/>
      <c r="BG63" s="69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</row>
    <row r="64" spans="1:71" ht="3" customHeight="1">
      <c r="A64" s="34"/>
      <c r="B64" s="25"/>
      <c r="C64" s="25"/>
      <c r="D64" s="25"/>
      <c r="E64" s="34"/>
      <c r="F64" s="29"/>
      <c r="G64" s="25"/>
      <c r="H64" s="25"/>
      <c r="I64" s="25"/>
      <c r="J64" s="25"/>
      <c r="K64" s="25"/>
      <c r="L64" s="25"/>
      <c r="M64" s="25"/>
      <c r="N64" s="35"/>
      <c r="O64" s="35"/>
      <c r="P64" s="35"/>
      <c r="Q64" s="35"/>
      <c r="R64" s="35"/>
      <c r="S64" s="35"/>
      <c r="T64" s="34"/>
      <c r="U64" s="34"/>
      <c r="V64" s="34"/>
      <c r="W64" s="34"/>
      <c r="X64" s="34"/>
      <c r="Y64" s="34"/>
      <c r="Z64" s="34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63"/>
      <c r="BE64" s="71"/>
      <c r="BF64" s="70"/>
      <c r="BG64" s="69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</row>
    <row r="65" spans="1:71" ht="3" customHeight="1">
      <c r="A65" s="42"/>
      <c r="B65" s="42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34"/>
      <c r="BB65" s="28"/>
      <c r="BC65" s="28"/>
      <c r="BD65" s="61"/>
      <c r="BE65" s="74"/>
      <c r="BF65" s="69"/>
      <c r="BG65" s="69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</row>
    <row r="66" spans="1:71" ht="31.5" customHeight="1">
      <c r="A66" s="42"/>
      <c r="B66" s="42"/>
      <c r="C66" s="29"/>
      <c r="D66" s="30"/>
      <c r="E66" s="31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1"/>
      <c r="BA66" s="32"/>
      <c r="BB66" s="32"/>
      <c r="BC66" s="32"/>
      <c r="BD66" s="62"/>
      <c r="BE66" s="72"/>
      <c r="BF66" s="73"/>
      <c r="BG66" s="69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</row>
    <row r="67" spans="1:71" ht="18" customHeight="1">
      <c r="A67" s="42"/>
      <c r="B67" s="42"/>
      <c r="C67" s="25"/>
      <c r="D67" s="25"/>
      <c r="E67" s="25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25"/>
      <c r="BA67" s="32"/>
      <c r="BB67" s="32"/>
      <c r="BC67" s="32"/>
      <c r="BD67" s="62"/>
      <c r="BE67" s="72"/>
      <c r="BF67" s="67"/>
      <c r="BG67" s="69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</row>
    <row r="68" spans="1:71" ht="3" customHeight="1">
      <c r="A68" s="34"/>
      <c r="B68" s="25"/>
      <c r="C68" s="25"/>
      <c r="D68" s="25"/>
      <c r="E68" s="34"/>
      <c r="F68" s="29"/>
      <c r="G68" s="25"/>
      <c r="H68" s="25"/>
      <c r="I68" s="25"/>
      <c r="J68" s="25"/>
      <c r="K68" s="25"/>
      <c r="L68" s="25"/>
      <c r="M68" s="25"/>
      <c r="N68" s="35"/>
      <c r="O68" s="35"/>
      <c r="P68" s="35"/>
      <c r="Q68" s="35"/>
      <c r="R68" s="35"/>
      <c r="S68" s="35"/>
      <c r="T68" s="34"/>
      <c r="U68" s="34"/>
      <c r="V68" s="34"/>
      <c r="W68" s="34"/>
      <c r="X68" s="34"/>
      <c r="Y68" s="34"/>
      <c r="Z68" s="34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63"/>
      <c r="BE68" s="71"/>
      <c r="BF68" s="70"/>
      <c r="BG68" s="69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</row>
    <row r="69" spans="1:71">
      <c r="G69" s="43"/>
      <c r="H69" s="43"/>
      <c r="I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45"/>
      <c r="AR69" s="45"/>
      <c r="AS69" s="45"/>
      <c r="AT69" s="45"/>
      <c r="AU69" s="45"/>
      <c r="AV69" s="45"/>
      <c r="BD69" s="64"/>
      <c r="BE69" s="68"/>
      <c r="BF69" s="67"/>
      <c r="BG69" s="67"/>
      <c r="BH69" s="67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</row>
    <row r="70" spans="1:71">
      <c r="AY70" s="46"/>
      <c r="BA70" s="46"/>
      <c r="BB70" s="46"/>
      <c r="BC70" s="46"/>
      <c r="BD70" s="46"/>
      <c r="BE70" s="46"/>
      <c r="BF70" s="46"/>
      <c r="BG70" s="46"/>
      <c r="BH70" s="20"/>
    </row>
    <row r="71" spans="1:71" ht="12" customHeight="1">
      <c r="AY71" s="46"/>
      <c r="BA71" s="46"/>
      <c r="BB71" s="46"/>
      <c r="BC71" s="46"/>
      <c r="BD71" s="46"/>
      <c r="BE71" s="46"/>
      <c r="BF71" s="46"/>
      <c r="BG71" s="46"/>
      <c r="BH71" s="20"/>
    </row>
    <row r="72" spans="1:71" ht="12" customHeight="1">
      <c r="AY72" s="46"/>
      <c r="BA72" s="46"/>
      <c r="BB72" s="46"/>
      <c r="BC72" s="46"/>
      <c r="BD72" s="46"/>
      <c r="BE72" s="46"/>
      <c r="BF72" s="46"/>
      <c r="BG72" s="46"/>
      <c r="BH72" s="20"/>
    </row>
    <row r="73" spans="1:71" ht="12" customHeight="1">
      <c r="AY73" s="46"/>
      <c r="BA73" s="46"/>
      <c r="BB73" s="46"/>
      <c r="BC73" s="46"/>
      <c r="BD73" s="46"/>
      <c r="BE73" s="46"/>
      <c r="BF73" s="46"/>
      <c r="BG73" s="46"/>
      <c r="BH73" s="20"/>
    </row>
    <row r="74" spans="1:71" ht="12" customHeight="1">
      <c r="AY74" s="46"/>
      <c r="BA74" s="46"/>
      <c r="BB74" s="46"/>
      <c r="BC74" s="46"/>
      <c r="BD74" s="46"/>
      <c r="BE74" s="46"/>
      <c r="BF74" s="46"/>
      <c r="BG74" s="46"/>
      <c r="BH74" s="20"/>
    </row>
    <row r="75" spans="1:71">
      <c r="AY75" s="46"/>
      <c r="BA75" s="46"/>
      <c r="BB75" s="46"/>
      <c r="BC75" s="46"/>
      <c r="BD75" s="46"/>
      <c r="BE75" s="46"/>
      <c r="BF75" s="46"/>
      <c r="BG75" s="46"/>
      <c r="BH75" s="20"/>
    </row>
    <row r="76" spans="1:71">
      <c r="AY76" s="46"/>
      <c r="BA76" s="46"/>
      <c r="BB76" s="46"/>
      <c r="BC76" s="46"/>
      <c r="BD76" s="46"/>
      <c r="BE76" s="46"/>
      <c r="BF76" s="46"/>
      <c r="BG76" s="46"/>
      <c r="BH76" s="20"/>
    </row>
    <row r="77" spans="1:71">
      <c r="AY77" s="46"/>
      <c r="BA77" s="46"/>
      <c r="BB77" s="46"/>
      <c r="BC77" s="46"/>
      <c r="BD77" s="46"/>
      <c r="BE77" s="46"/>
      <c r="BF77" s="46"/>
      <c r="BG77" s="46"/>
      <c r="BH77" s="20"/>
    </row>
    <row r="78" spans="1:71">
      <c r="AY78" s="46"/>
      <c r="BA78" s="46"/>
      <c r="BB78" s="46"/>
      <c r="BC78" s="46"/>
      <c r="BD78" s="46"/>
      <c r="BE78" s="46"/>
      <c r="BF78" s="46"/>
      <c r="BG78" s="46"/>
      <c r="BH78" s="20"/>
    </row>
    <row r="80" spans="1:71">
      <c r="A80" s="20"/>
      <c r="B80" s="20"/>
    </row>
    <row r="81" spans="1:62" s="21" customFormat="1">
      <c r="A81" s="20"/>
      <c r="B81" s="20"/>
      <c r="BI81" s="20"/>
      <c r="BJ81" s="20"/>
    </row>
    <row r="82" spans="1:62" s="21" customFormat="1">
      <c r="A82" s="20"/>
      <c r="B82" s="20"/>
      <c r="BI82" s="20"/>
      <c r="BJ82" s="20"/>
    </row>
    <row r="83" spans="1:62" s="21" customFormat="1">
      <c r="A83" s="20"/>
      <c r="B83" s="20"/>
      <c r="BI83" s="20"/>
      <c r="BJ83" s="20"/>
    </row>
    <row r="84" spans="1:62" s="21" customFormat="1">
      <c r="A84" s="20"/>
      <c r="B84" s="20"/>
      <c r="BI84" s="20"/>
      <c r="BJ84" s="20"/>
    </row>
    <row r="85" spans="1:62" s="21" customFormat="1">
      <c r="A85" s="20"/>
      <c r="B85" s="20"/>
      <c r="BI85" s="20"/>
      <c r="BJ85" s="20"/>
    </row>
    <row r="86" spans="1:62" s="21" customFormat="1">
      <c r="A86" s="20"/>
      <c r="B86" s="20"/>
      <c r="BI86" s="20"/>
      <c r="BJ86" s="20"/>
    </row>
    <row r="87" spans="1:62" s="21" customFormat="1">
      <c r="A87" s="20"/>
      <c r="B87" s="20"/>
      <c r="BI87" s="20"/>
      <c r="BJ87" s="20"/>
    </row>
    <row r="88" spans="1:62" s="21" customFormat="1">
      <c r="A88" s="20"/>
      <c r="B88" s="20"/>
      <c r="BI88" s="20"/>
      <c r="BJ88" s="20"/>
    </row>
    <row r="89" spans="1:62" s="21" customFormat="1">
      <c r="A89" s="20"/>
      <c r="B89" s="20"/>
      <c r="BI89" s="20"/>
      <c r="BJ89" s="20"/>
    </row>
    <row r="90" spans="1:62" s="21" customFormat="1">
      <c r="A90" s="20"/>
      <c r="B90" s="20"/>
      <c r="BI90" s="20"/>
      <c r="BJ90" s="20"/>
    </row>
    <row r="91" spans="1:62" s="21" customFormat="1">
      <c r="A91" s="20"/>
      <c r="B91" s="20"/>
      <c r="BI91" s="20"/>
      <c r="BJ91" s="20"/>
    </row>
    <row r="92" spans="1:62" s="21" customFormat="1">
      <c r="A92" s="20"/>
      <c r="B92" s="20"/>
      <c r="BI92" s="20"/>
      <c r="BJ92" s="20"/>
    </row>
    <row r="93" spans="1:62" s="21" customFormat="1">
      <c r="A93" s="20"/>
      <c r="B93" s="20"/>
      <c r="BI93" s="20"/>
      <c r="BJ93" s="20"/>
    </row>
    <row r="94" spans="1:62" s="21" customFormat="1">
      <c r="A94" s="20"/>
      <c r="B94" s="20"/>
      <c r="BI94" s="20"/>
      <c r="BJ94" s="20"/>
    </row>
    <row r="95" spans="1:62" s="21" customFormat="1">
      <c r="A95" s="20"/>
      <c r="B95" s="20"/>
      <c r="BI95" s="20"/>
      <c r="BJ95" s="20"/>
    </row>
    <row r="96" spans="1:62" s="21" customFormat="1">
      <c r="A96" s="20"/>
      <c r="B96" s="20"/>
      <c r="BI96" s="20"/>
      <c r="BJ96" s="20"/>
    </row>
    <row r="97" spans="1:62" s="21" customFormat="1">
      <c r="A97" s="20"/>
      <c r="B97" s="20"/>
      <c r="BI97" s="20"/>
      <c r="BJ97" s="20"/>
    </row>
  </sheetData>
  <mergeCells count="3">
    <mergeCell ref="AR1:BJ2"/>
    <mergeCell ref="D22:I23"/>
    <mergeCell ref="J22:BC23"/>
  </mergeCells>
  <phoneticPr fontId="29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5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97" customWidth="1"/>
    <col min="2" max="63" width="1.625" style="97" customWidth="1"/>
    <col min="64" max="64" width="7.25" style="97" hidden="1" customWidth="1"/>
    <col min="65" max="65" width="7.75" style="97" customWidth="1"/>
    <col min="66" max="66" width="1.625" style="97" customWidth="1"/>
    <col min="67" max="68" width="1.625" style="97" hidden="1" customWidth="1"/>
    <col min="69" max="70" width="1.625" style="97" customWidth="1"/>
    <col min="71" max="16384" width="9" style="97"/>
  </cols>
  <sheetData>
    <row r="1" spans="1:70" ht="10.5" customHeight="1">
      <c r="A1" s="333">
        <f>'173'!AS1+1</f>
        <v>174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</row>
    <row r="2" spans="1:70" ht="10.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70" ht="13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  <c r="R3" s="132"/>
    </row>
    <row r="4" spans="1:70" ht="13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32"/>
    </row>
    <row r="5" spans="1:70" ht="18.600000000000001" customHeight="1">
      <c r="A5" s="131"/>
      <c r="B5" s="329" t="s">
        <v>672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</row>
    <row r="6" spans="1:70" ht="12.7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BJ6" s="282" t="s">
        <v>691</v>
      </c>
      <c r="BP6" s="187" t="s">
        <v>608</v>
      </c>
    </row>
    <row r="7" spans="1:70" ht="15" customHeight="1">
      <c r="B7" s="502" t="s">
        <v>773</v>
      </c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3"/>
      <c r="R7" s="324" t="s">
        <v>517</v>
      </c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20"/>
      <c r="AD7" s="324" t="s">
        <v>106</v>
      </c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24" t="s">
        <v>91</v>
      </c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24" t="s">
        <v>767</v>
      </c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198"/>
      <c r="BL7" s="198"/>
      <c r="BM7" s="198"/>
    </row>
    <row r="8" spans="1:70" ht="15" customHeight="1"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504"/>
      <c r="R8" s="325" t="s">
        <v>67</v>
      </c>
      <c r="S8" s="385"/>
      <c r="T8" s="385"/>
      <c r="U8" s="385"/>
      <c r="V8" s="385"/>
      <c r="W8" s="322"/>
      <c r="X8" s="499" t="s">
        <v>68</v>
      </c>
      <c r="Y8" s="500"/>
      <c r="Z8" s="500"/>
      <c r="AA8" s="500"/>
      <c r="AB8" s="500"/>
      <c r="AC8" s="501"/>
      <c r="AD8" s="325" t="s">
        <v>67</v>
      </c>
      <c r="AE8" s="385"/>
      <c r="AF8" s="385"/>
      <c r="AG8" s="385"/>
      <c r="AH8" s="385"/>
      <c r="AI8" s="322" t="s">
        <v>68</v>
      </c>
      <c r="AJ8" s="499" t="s">
        <v>68</v>
      </c>
      <c r="AK8" s="500"/>
      <c r="AL8" s="500"/>
      <c r="AM8" s="500"/>
      <c r="AN8" s="500"/>
      <c r="AO8" s="325" t="s">
        <v>67</v>
      </c>
      <c r="AP8" s="385"/>
      <c r="AQ8" s="385"/>
      <c r="AR8" s="385"/>
      <c r="AS8" s="385"/>
      <c r="AT8" s="322" t="s">
        <v>68</v>
      </c>
      <c r="AU8" s="499" t="s">
        <v>775</v>
      </c>
      <c r="AV8" s="500"/>
      <c r="AW8" s="500"/>
      <c r="AX8" s="500"/>
      <c r="AY8" s="500"/>
      <c r="AZ8" s="325" t="s">
        <v>67</v>
      </c>
      <c r="BA8" s="385"/>
      <c r="BB8" s="385"/>
      <c r="BC8" s="385"/>
      <c r="BD8" s="385"/>
      <c r="BE8" s="322" t="s">
        <v>68</v>
      </c>
      <c r="BF8" s="499" t="s">
        <v>776</v>
      </c>
      <c r="BG8" s="500"/>
      <c r="BH8" s="500"/>
      <c r="BI8" s="500"/>
      <c r="BJ8" s="500"/>
      <c r="BK8" s="216"/>
      <c r="BL8" s="198"/>
      <c r="BM8" s="198"/>
      <c r="BN8" s="198"/>
      <c r="BO8" s="199"/>
      <c r="BP8" s="199"/>
    </row>
    <row r="9" spans="1:70" ht="6.75" customHeight="1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00"/>
      <c r="R9" s="169"/>
      <c r="BK9" s="96"/>
      <c r="BR9" s="96"/>
    </row>
    <row r="10" spans="1:70" ht="13.5" customHeight="1">
      <c r="C10" s="505" t="s">
        <v>69</v>
      </c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Q10" s="53"/>
      <c r="R10" s="489">
        <v>56598</v>
      </c>
      <c r="S10" s="482"/>
      <c r="T10" s="482"/>
      <c r="U10" s="482"/>
      <c r="V10" s="482"/>
      <c r="W10" s="482"/>
      <c r="X10" s="482">
        <v>474160</v>
      </c>
      <c r="Y10" s="482"/>
      <c r="Z10" s="482"/>
      <c r="AA10" s="482"/>
      <c r="AB10" s="482"/>
      <c r="AC10" s="482"/>
      <c r="AD10" s="482">
        <v>26262</v>
      </c>
      <c r="AE10" s="482"/>
      <c r="AF10" s="482"/>
      <c r="AG10" s="482"/>
      <c r="AH10" s="482"/>
      <c r="AI10" s="482"/>
      <c r="AJ10" s="473">
        <v>230409</v>
      </c>
      <c r="AK10" s="473"/>
      <c r="AL10" s="473"/>
      <c r="AM10" s="473"/>
      <c r="AN10" s="473"/>
      <c r="AO10" s="473">
        <v>19665</v>
      </c>
      <c r="AP10" s="473"/>
      <c r="AQ10" s="473"/>
      <c r="AR10" s="473"/>
      <c r="AS10" s="473"/>
      <c r="AT10" s="473"/>
      <c r="AU10" s="473">
        <v>154852</v>
      </c>
      <c r="AV10" s="473"/>
      <c r="AW10" s="473"/>
      <c r="AX10" s="473"/>
      <c r="AY10" s="473"/>
      <c r="AZ10" s="473"/>
      <c r="BA10" s="473">
        <v>10671</v>
      </c>
      <c r="BB10" s="473"/>
      <c r="BC10" s="473"/>
      <c r="BD10" s="473"/>
      <c r="BE10" s="473"/>
      <c r="BF10" s="482">
        <v>88899</v>
      </c>
      <c r="BG10" s="482"/>
      <c r="BH10" s="482"/>
      <c r="BI10" s="482"/>
      <c r="BJ10" s="482"/>
      <c r="BK10" s="482"/>
      <c r="BL10" s="200"/>
      <c r="BM10" s="200"/>
      <c r="BN10" s="200"/>
      <c r="BO10" s="200"/>
      <c r="BP10" s="200"/>
    </row>
    <row r="11" spans="1:70" ht="6.75" customHeight="1"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Q11" s="53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220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</row>
    <row r="12" spans="1:70" ht="11.1" customHeight="1">
      <c r="C12" s="509" t="s">
        <v>133</v>
      </c>
      <c r="D12" s="509"/>
      <c r="E12" s="509"/>
      <c r="F12" s="509"/>
      <c r="G12" s="509"/>
      <c r="H12" s="509"/>
      <c r="I12" s="509"/>
      <c r="J12" s="201" t="s">
        <v>529</v>
      </c>
      <c r="K12" s="201"/>
      <c r="L12" s="201"/>
      <c r="M12" s="201"/>
      <c r="N12" s="202"/>
      <c r="Q12" s="53"/>
      <c r="R12" s="490">
        <v>2329</v>
      </c>
      <c r="S12" s="477"/>
      <c r="T12" s="477"/>
      <c r="U12" s="477"/>
      <c r="V12" s="477"/>
      <c r="W12" s="477"/>
      <c r="X12" s="477">
        <v>25368</v>
      </c>
      <c r="Y12" s="477"/>
      <c r="Z12" s="477"/>
      <c r="AA12" s="477"/>
      <c r="AB12" s="477"/>
      <c r="AC12" s="477"/>
      <c r="AD12" s="477">
        <v>790</v>
      </c>
      <c r="AE12" s="477"/>
      <c r="AF12" s="477"/>
      <c r="AG12" s="477"/>
      <c r="AH12" s="477"/>
      <c r="AI12" s="477"/>
      <c r="AJ12" s="472">
        <v>10586</v>
      </c>
      <c r="AK12" s="472"/>
      <c r="AL12" s="472"/>
      <c r="AM12" s="472"/>
      <c r="AN12" s="472"/>
      <c r="AO12" s="339">
        <v>487</v>
      </c>
      <c r="AP12" s="339"/>
      <c r="AQ12" s="339"/>
      <c r="AR12" s="339"/>
      <c r="AS12" s="339"/>
      <c r="AT12" s="339"/>
      <c r="AU12" s="472">
        <v>4858</v>
      </c>
      <c r="AV12" s="472"/>
      <c r="AW12" s="472"/>
      <c r="AX12" s="472"/>
      <c r="AY12" s="472"/>
      <c r="AZ12" s="472"/>
      <c r="BA12" s="339">
        <v>1052</v>
      </c>
      <c r="BB12" s="339"/>
      <c r="BC12" s="339"/>
      <c r="BD12" s="339"/>
      <c r="BE12" s="339"/>
      <c r="BF12" s="472">
        <v>9924</v>
      </c>
      <c r="BG12" s="472"/>
      <c r="BH12" s="472"/>
      <c r="BI12" s="472"/>
      <c r="BJ12" s="472"/>
      <c r="BK12" s="472"/>
      <c r="BL12" s="127"/>
      <c r="BM12" s="127"/>
      <c r="BN12" s="127"/>
      <c r="BO12" s="127"/>
      <c r="BP12" s="127"/>
    </row>
    <row r="13" spans="1:70" ht="11.1" customHeight="1">
      <c r="C13" s="509" t="s">
        <v>134</v>
      </c>
      <c r="D13" s="509"/>
      <c r="E13" s="509"/>
      <c r="F13" s="509"/>
      <c r="G13" s="509"/>
      <c r="H13" s="509"/>
      <c r="I13" s="509"/>
      <c r="J13" s="201" t="s">
        <v>606</v>
      </c>
      <c r="K13" s="201"/>
      <c r="L13" s="201"/>
      <c r="M13" s="201"/>
      <c r="N13" s="202"/>
      <c r="Q13" s="53"/>
      <c r="R13" s="490">
        <v>2773</v>
      </c>
      <c r="S13" s="477"/>
      <c r="T13" s="477"/>
      <c r="U13" s="477"/>
      <c r="V13" s="477"/>
      <c r="W13" s="477"/>
      <c r="X13" s="477">
        <v>17566</v>
      </c>
      <c r="Y13" s="477"/>
      <c r="Z13" s="477"/>
      <c r="AA13" s="477"/>
      <c r="AB13" s="477"/>
      <c r="AC13" s="477"/>
      <c r="AD13" s="477">
        <v>535</v>
      </c>
      <c r="AE13" s="477"/>
      <c r="AF13" s="477"/>
      <c r="AG13" s="477"/>
      <c r="AH13" s="477"/>
      <c r="AI13" s="477"/>
      <c r="AJ13" s="472">
        <v>5080</v>
      </c>
      <c r="AK13" s="472"/>
      <c r="AL13" s="472"/>
      <c r="AM13" s="472"/>
      <c r="AN13" s="472"/>
      <c r="AO13" s="339">
        <v>1562</v>
      </c>
      <c r="AP13" s="339"/>
      <c r="AQ13" s="339"/>
      <c r="AR13" s="339"/>
      <c r="AS13" s="339"/>
      <c r="AT13" s="339"/>
      <c r="AU13" s="472">
        <v>8083</v>
      </c>
      <c r="AV13" s="472"/>
      <c r="AW13" s="472"/>
      <c r="AX13" s="472"/>
      <c r="AY13" s="472"/>
      <c r="AZ13" s="472"/>
      <c r="BA13" s="339">
        <v>676</v>
      </c>
      <c r="BB13" s="339"/>
      <c r="BC13" s="339"/>
      <c r="BD13" s="339"/>
      <c r="BE13" s="339"/>
      <c r="BF13" s="472">
        <v>4403</v>
      </c>
      <c r="BG13" s="472"/>
      <c r="BH13" s="472"/>
      <c r="BI13" s="472"/>
      <c r="BJ13" s="472"/>
      <c r="BK13" s="472"/>
      <c r="BL13" s="127"/>
      <c r="BM13" s="127"/>
      <c r="BN13" s="127"/>
      <c r="BO13" s="127"/>
      <c r="BP13" s="127"/>
    </row>
    <row r="14" spans="1:70" ht="11.1" customHeight="1">
      <c r="C14" s="509" t="s">
        <v>135</v>
      </c>
      <c r="D14" s="509"/>
      <c r="E14" s="509"/>
      <c r="F14" s="509"/>
      <c r="G14" s="509"/>
      <c r="H14" s="509"/>
      <c r="I14" s="509"/>
      <c r="J14" s="201" t="s">
        <v>530</v>
      </c>
      <c r="K14" s="201"/>
      <c r="L14" s="201"/>
      <c r="M14" s="201"/>
      <c r="N14" s="202"/>
      <c r="Q14" s="53"/>
      <c r="R14" s="490">
        <v>1508</v>
      </c>
      <c r="S14" s="477"/>
      <c r="T14" s="477"/>
      <c r="U14" s="477"/>
      <c r="V14" s="477"/>
      <c r="W14" s="477"/>
      <c r="X14" s="477">
        <v>14389</v>
      </c>
      <c r="Y14" s="477"/>
      <c r="Z14" s="477"/>
      <c r="AA14" s="477"/>
      <c r="AB14" s="477"/>
      <c r="AC14" s="477"/>
      <c r="AD14" s="477">
        <v>542</v>
      </c>
      <c r="AE14" s="477"/>
      <c r="AF14" s="477"/>
      <c r="AG14" s="477"/>
      <c r="AH14" s="477"/>
      <c r="AI14" s="477"/>
      <c r="AJ14" s="472">
        <v>7547</v>
      </c>
      <c r="AK14" s="472"/>
      <c r="AL14" s="472"/>
      <c r="AM14" s="472"/>
      <c r="AN14" s="472"/>
      <c r="AO14" s="339">
        <v>558</v>
      </c>
      <c r="AP14" s="339"/>
      <c r="AQ14" s="339"/>
      <c r="AR14" s="339"/>
      <c r="AS14" s="339"/>
      <c r="AT14" s="339"/>
      <c r="AU14" s="472">
        <v>3341</v>
      </c>
      <c r="AV14" s="472"/>
      <c r="AW14" s="472"/>
      <c r="AX14" s="472"/>
      <c r="AY14" s="472"/>
      <c r="AZ14" s="472"/>
      <c r="BA14" s="339">
        <v>408</v>
      </c>
      <c r="BB14" s="339"/>
      <c r="BC14" s="339"/>
      <c r="BD14" s="339"/>
      <c r="BE14" s="339"/>
      <c r="BF14" s="472">
        <v>3501</v>
      </c>
      <c r="BG14" s="472"/>
      <c r="BH14" s="472"/>
      <c r="BI14" s="472"/>
      <c r="BJ14" s="472"/>
      <c r="BK14" s="472"/>
      <c r="BL14" s="127"/>
      <c r="BM14" s="127"/>
      <c r="BN14" s="127"/>
      <c r="BO14" s="127"/>
      <c r="BP14" s="127"/>
    </row>
    <row r="15" spans="1:70" ht="11.1" customHeight="1">
      <c r="C15" s="509" t="s">
        <v>136</v>
      </c>
      <c r="D15" s="509"/>
      <c r="E15" s="509"/>
      <c r="F15" s="509"/>
      <c r="G15" s="509"/>
      <c r="H15" s="509"/>
      <c r="I15" s="509"/>
      <c r="J15" s="201" t="s">
        <v>530</v>
      </c>
      <c r="K15" s="201"/>
      <c r="L15" s="201"/>
      <c r="M15" s="201"/>
      <c r="N15" s="202"/>
      <c r="Q15" s="53"/>
      <c r="R15" s="490">
        <v>1387</v>
      </c>
      <c r="S15" s="477"/>
      <c r="T15" s="477"/>
      <c r="U15" s="477"/>
      <c r="V15" s="477"/>
      <c r="W15" s="477"/>
      <c r="X15" s="477">
        <v>17353</v>
      </c>
      <c r="Y15" s="477"/>
      <c r="Z15" s="477"/>
      <c r="AA15" s="477"/>
      <c r="AB15" s="477"/>
      <c r="AC15" s="477"/>
      <c r="AD15" s="477">
        <v>539</v>
      </c>
      <c r="AE15" s="477"/>
      <c r="AF15" s="477"/>
      <c r="AG15" s="477"/>
      <c r="AH15" s="477"/>
      <c r="AI15" s="477"/>
      <c r="AJ15" s="472">
        <v>9576</v>
      </c>
      <c r="AK15" s="472"/>
      <c r="AL15" s="472"/>
      <c r="AM15" s="472"/>
      <c r="AN15" s="472"/>
      <c r="AO15" s="339">
        <v>470</v>
      </c>
      <c r="AP15" s="339"/>
      <c r="AQ15" s="339"/>
      <c r="AR15" s="339"/>
      <c r="AS15" s="339"/>
      <c r="AT15" s="339"/>
      <c r="AU15" s="472">
        <v>4305</v>
      </c>
      <c r="AV15" s="472"/>
      <c r="AW15" s="472"/>
      <c r="AX15" s="472"/>
      <c r="AY15" s="472"/>
      <c r="AZ15" s="472"/>
      <c r="BA15" s="339">
        <v>378</v>
      </c>
      <c r="BB15" s="339"/>
      <c r="BC15" s="339"/>
      <c r="BD15" s="339"/>
      <c r="BE15" s="339"/>
      <c r="BF15" s="472">
        <v>3472</v>
      </c>
      <c r="BG15" s="472"/>
      <c r="BH15" s="472"/>
      <c r="BI15" s="472"/>
      <c r="BJ15" s="472"/>
      <c r="BK15" s="472"/>
      <c r="BL15" s="127"/>
      <c r="BM15" s="127"/>
      <c r="BN15" s="127"/>
      <c r="BO15" s="127"/>
      <c r="BP15" s="127"/>
    </row>
    <row r="16" spans="1:70" ht="11.1" customHeight="1">
      <c r="C16" s="509" t="s">
        <v>137</v>
      </c>
      <c r="D16" s="509"/>
      <c r="E16" s="509"/>
      <c r="F16" s="509"/>
      <c r="G16" s="509"/>
      <c r="H16" s="509"/>
      <c r="I16" s="509"/>
      <c r="J16" s="201" t="s">
        <v>531</v>
      </c>
      <c r="K16" s="201"/>
      <c r="L16" s="201"/>
      <c r="M16" s="201"/>
      <c r="N16" s="202"/>
      <c r="Q16" s="53"/>
      <c r="R16" s="490">
        <v>2232</v>
      </c>
      <c r="S16" s="477"/>
      <c r="T16" s="477"/>
      <c r="U16" s="477"/>
      <c r="V16" s="477"/>
      <c r="W16" s="477"/>
      <c r="X16" s="477">
        <v>21532</v>
      </c>
      <c r="Y16" s="477"/>
      <c r="Z16" s="477"/>
      <c r="AA16" s="477"/>
      <c r="AB16" s="477"/>
      <c r="AC16" s="477"/>
      <c r="AD16" s="477">
        <v>682</v>
      </c>
      <c r="AE16" s="477"/>
      <c r="AF16" s="477"/>
      <c r="AG16" s="477"/>
      <c r="AH16" s="477"/>
      <c r="AI16" s="477"/>
      <c r="AJ16" s="472">
        <v>6022</v>
      </c>
      <c r="AK16" s="472"/>
      <c r="AL16" s="472"/>
      <c r="AM16" s="472"/>
      <c r="AN16" s="472"/>
      <c r="AO16" s="339">
        <v>720</v>
      </c>
      <c r="AP16" s="339"/>
      <c r="AQ16" s="339"/>
      <c r="AR16" s="339"/>
      <c r="AS16" s="339"/>
      <c r="AT16" s="339"/>
      <c r="AU16" s="472">
        <v>6434</v>
      </c>
      <c r="AV16" s="472"/>
      <c r="AW16" s="472"/>
      <c r="AX16" s="472"/>
      <c r="AY16" s="472"/>
      <c r="AZ16" s="472"/>
      <c r="BA16" s="339">
        <v>830</v>
      </c>
      <c r="BB16" s="339"/>
      <c r="BC16" s="339"/>
      <c r="BD16" s="339"/>
      <c r="BE16" s="339"/>
      <c r="BF16" s="472">
        <v>9076</v>
      </c>
      <c r="BG16" s="472"/>
      <c r="BH16" s="472"/>
      <c r="BI16" s="472"/>
      <c r="BJ16" s="472"/>
      <c r="BK16" s="472"/>
      <c r="BL16" s="127"/>
      <c r="BM16" s="127"/>
      <c r="BN16" s="127"/>
      <c r="BO16" s="127"/>
      <c r="BP16" s="127"/>
    </row>
    <row r="17" spans="3:68" ht="11.1" customHeight="1"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Q17" s="53"/>
      <c r="R17" s="280"/>
      <c r="S17" s="280"/>
      <c r="T17" s="280"/>
      <c r="U17" s="280"/>
      <c r="V17" s="280"/>
      <c r="W17" s="280"/>
      <c r="X17" s="286"/>
      <c r="Y17" s="286"/>
      <c r="Z17" s="286"/>
      <c r="AA17" s="286"/>
      <c r="AB17" s="286"/>
      <c r="AC17" s="286"/>
      <c r="AD17" s="280"/>
      <c r="AE17" s="280"/>
      <c r="AF17" s="280"/>
      <c r="AG17" s="280"/>
      <c r="AH17" s="280"/>
      <c r="AI17" s="280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128"/>
      <c r="BM17" s="128"/>
      <c r="BN17" s="128"/>
      <c r="BO17" s="128"/>
      <c r="BP17" s="128"/>
    </row>
    <row r="18" spans="3:68" ht="11.1" customHeight="1">
      <c r="C18" s="509" t="s">
        <v>138</v>
      </c>
      <c r="D18" s="509"/>
      <c r="E18" s="509"/>
      <c r="F18" s="509"/>
      <c r="G18" s="509"/>
      <c r="H18" s="509"/>
      <c r="I18" s="509"/>
      <c r="J18" s="201" t="s">
        <v>556</v>
      </c>
      <c r="K18" s="201"/>
      <c r="L18" s="201"/>
      <c r="M18" s="201"/>
      <c r="N18" s="201"/>
      <c r="Q18" s="53"/>
      <c r="R18" s="490">
        <v>2580</v>
      </c>
      <c r="S18" s="477"/>
      <c r="T18" s="477"/>
      <c r="U18" s="477"/>
      <c r="V18" s="477"/>
      <c r="W18" s="477"/>
      <c r="X18" s="477">
        <v>28483</v>
      </c>
      <c r="Y18" s="477"/>
      <c r="Z18" s="477"/>
      <c r="AA18" s="477"/>
      <c r="AB18" s="477"/>
      <c r="AC18" s="477"/>
      <c r="AD18" s="477">
        <v>1362</v>
      </c>
      <c r="AE18" s="477"/>
      <c r="AF18" s="477"/>
      <c r="AG18" s="477"/>
      <c r="AH18" s="477"/>
      <c r="AI18" s="477"/>
      <c r="AJ18" s="472">
        <v>15730</v>
      </c>
      <c r="AK18" s="472"/>
      <c r="AL18" s="472"/>
      <c r="AM18" s="472"/>
      <c r="AN18" s="472"/>
      <c r="AO18" s="339">
        <v>826</v>
      </c>
      <c r="AP18" s="339"/>
      <c r="AQ18" s="339">
        <v>826</v>
      </c>
      <c r="AR18" s="339"/>
      <c r="AS18" s="339"/>
      <c r="AT18" s="339"/>
      <c r="AU18" s="472">
        <v>8770</v>
      </c>
      <c r="AV18" s="472"/>
      <c r="AW18" s="472"/>
      <c r="AX18" s="472"/>
      <c r="AY18" s="472"/>
      <c r="AZ18" s="472"/>
      <c r="BA18" s="339">
        <v>392</v>
      </c>
      <c r="BB18" s="339"/>
      <c r="BC18" s="339"/>
      <c r="BD18" s="339"/>
      <c r="BE18" s="339"/>
      <c r="BF18" s="472">
        <v>3983</v>
      </c>
      <c r="BG18" s="472"/>
      <c r="BH18" s="472"/>
      <c r="BI18" s="472"/>
      <c r="BJ18" s="472"/>
      <c r="BK18" s="472"/>
      <c r="BL18" s="127"/>
      <c r="BM18" s="127"/>
      <c r="BN18" s="127"/>
      <c r="BO18" s="127"/>
      <c r="BP18" s="127"/>
    </row>
    <row r="19" spans="3:68" ht="11.1" customHeight="1">
      <c r="C19" s="509" t="s">
        <v>139</v>
      </c>
      <c r="D19" s="509"/>
      <c r="E19" s="509"/>
      <c r="F19" s="509"/>
      <c r="G19" s="509"/>
      <c r="H19" s="509"/>
      <c r="I19" s="509"/>
      <c r="J19" s="201" t="s">
        <v>532</v>
      </c>
      <c r="K19" s="201"/>
      <c r="L19" s="201"/>
      <c r="M19" s="201"/>
      <c r="N19" s="201"/>
      <c r="Q19" s="53"/>
      <c r="R19" s="490">
        <v>2947</v>
      </c>
      <c r="S19" s="477"/>
      <c r="T19" s="477"/>
      <c r="U19" s="477"/>
      <c r="V19" s="477"/>
      <c r="W19" s="477"/>
      <c r="X19" s="477">
        <v>14233</v>
      </c>
      <c r="Y19" s="477"/>
      <c r="Z19" s="477"/>
      <c r="AA19" s="477"/>
      <c r="AB19" s="477"/>
      <c r="AC19" s="477"/>
      <c r="AD19" s="477">
        <v>1335</v>
      </c>
      <c r="AE19" s="477"/>
      <c r="AF19" s="477"/>
      <c r="AG19" s="477"/>
      <c r="AH19" s="477"/>
      <c r="AI19" s="477"/>
      <c r="AJ19" s="472">
        <v>6028</v>
      </c>
      <c r="AK19" s="472"/>
      <c r="AL19" s="472"/>
      <c r="AM19" s="472"/>
      <c r="AN19" s="472"/>
      <c r="AO19" s="339">
        <v>1086</v>
      </c>
      <c r="AP19" s="339"/>
      <c r="AQ19" s="339">
        <v>1086</v>
      </c>
      <c r="AR19" s="339"/>
      <c r="AS19" s="339"/>
      <c r="AT19" s="339"/>
      <c r="AU19" s="472">
        <v>5297</v>
      </c>
      <c r="AV19" s="472"/>
      <c r="AW19" s="472"/>
      <c r="AX19" s="472"/>
      <c r="AY19" s="472"/>
      <c r="AZ19" s="472"/>
      <c r="BA19" s="339">
        <v>526</v>
      </c>
      <c r="BB19" s="339"/>
      <c r="BC19" s="339"/>
      <c r="BD19" s="339"/>
      <c r="BE19" s="339"/>
      <c r="BF19" s="472">
        <v>2908</v>
      </c>
      <c r="BG19" s="472"/>
      <c r="BH19" s="472"/>
      <c r="BI19" s="472"/>
      <c r="BJ19" s="472"/>
      <c r="BK19" s="472"/>
      <c r="BL19" s="127"/>
      <c r="BM19" s="127"/>
      <c r="BN19" s="127"/>
      <c r="BO19" s="127"/>
      <c r="BP19" s="127"/>
    </row>
    <row r="20" spans="3:68" ht="11.1" customHeight="1">
      <c r="C20" s="509" t="s">
        <v>140</v>
      </c>
      <c r="D20" s="509"/>
      <c r="E20" s="509"/>
      <c r="F20" s="509"/>
      <c r="G20" s="509"/>
      <c r="H20" s="509"/>
      <c r="I20" s="509"/>
      <c r="J20" s="201" t="s">
        <v>533</v>
      </c>
      <c r="K20" s="201"/>
      <c r="L20" s="201"/>
      <c r="M20" s="201"/>
      <c r="N20" s="201"/>
      <c r="Q20" s="53"/>
      <c r="R20" s="490">
        <v>2703</v>
      </c>
      <c r="S20" s="477"/>
      <c r="T20" s="477"/>
      <c r="U20" s="477"/>
      <c r="V20" s="477"/>
      <c r="W20" s="477"/>
      <c r="X20" s="477">
        <v>16357</v>
      </c>
      <c r="Y20" s="477"/>
      <c r="Z20" s="477"/>
      <c r="AA20" s="477"/>
      <c r="AB20" s="477"/>
      <c r="AC20" s="477"/>
      <c r="AD20" s="477">
        <v>1250</v>
      </c>
      <c r="AE20" s="477"/>
      <c r="AF20" s="477"/>
      <c r="AG20" s="477"/>
      <c r="AH20" s="477"/>
      <c r="AI20" s="477"/>
      <c r="AJ20" s="472">
        <v>6841</v>
      </c>
      <c r="AK20" s="472"/>
      <c r="AL20" s="472"/>
      <c r="AM20" s="472"/>
      <c r="AN20" s="472"/>
      <c r="AO20" s="339">
        <v>870</v>
      </c>
      <c r="AP20" s="339"/>
      <c r="AQ20" s="339">
        <v>870</v>
      </c>
      <c r="AR20" s="339"/>
      <c r="AS20" s="339"/>
      <c r="AT20" s="339"/>
      <c r="AU20" s="472">
        <v>4707</v>
      </c>
      <c r="AV20" s="472"/>
      <c r="AW20" s="472"/>
      <c r="AX20" s="472"/>
      <c r="AY20" s="472"/>
      <c r="AZ20" s="472"/>
      <c r="BA20" s="339">
        <v>583</v>
      </c>
      <c r="BB20" s="339"/>
      <c r="BC20" s="339"/>
      <c r="BD20" s="339"/>
      <c r="BE20" s="339"/>
      <c r="BF20" s="472">
        <v>4809</v>
      </c>
      <c r="BG20" s="472"/>
      <c r="BH20" s="472"/>
      <c r="BI20" s="472"/>
      <c r="BJ20" s="472"/>
      <c r="BK20" s="472"/>
      <c r="BL20" s="127"/>
      <c r="BM20" s="127"/>
      <c r="BN20" s="127"/>
      <c r="BO20" s="127"/>
      <c r="BP20" s="127"/>
    </row>
    <row r="21" spans="3:68" ht="11.1" customHeight="1">
      <c r="C21" s="509" t="s">
        <v>141</v>
      </c>
      <c r="D21" s="509"/>
      <c r="E21" s="509"/>
      <c r="F21" s="509"/>
      <c r="G21" s="509"/>
      <c r="H21" s="509"/>
      <c r="I21" s="509"/>
      <c r="J21" s="201" t="s">
        <v>534</v>
      </c>
      <c r="K21" s="201"/>
      <c r="L21" s="201"/>
      <c r="M21" s="201"/>
      <c r="N21" s="201"/>
      <c r="Q21" s="53"/>
      <c r="R21" s="490">
        <v>2122</v>
      </c>
      <c r="S21" s="477"/>
      <c r="T21" s="477"/>
      <c r="U21" s="477"/>
      <c r="V21" s="477"/>
      <c r="W21" s="477"/>
      <c r="X21" s="477">
        <v>13481</v>
      </c>
      <c r="Y21" s="477"/>
      <c r="Z21" s="477"/>
      <c r="AA21" s="477"/>
      <c r="AB21" s="477"/>
      <c r="AC21" s="477"/>
      <c r="AD21" s="477">
        <v>920</v>
      </c>
      <c r="AE21" s="477"/>
      <c r="AF21" s="477"/>
      <c r="AG21" s="477"/>
      <c r="AH21" s="477"/>
      <c r="AI21" s="477"/>
      <c r="AJ21" s="472">
        <v>6452</v>
      </c>
      <c r="AK21" s="472"/>
      <c r="AL21" s="472"/>
      <c r="AM21" s="472"/>
      <c r="AN21" s="472"/>
      <c r="AO21" s="339">
        <v>898</v>
      </c>
      <c r="AP21" s="339"/>
      <c r="AQ21" s="339">
        <v>898</v>
      </c>
      <c r="AR21" s="339"/>
      <c r="AS21" s="339"/>
      <c r="AT21" s="339"/>
      <c r="AU21" s="472">
        <v>5064</v>
      </c>
      <c r="AV21" s="472"/>
      <c r="AW21" s="472"/>
      <c r="AX21" s="472"/>
      <c r="AY21" s="472"/>
      <c r="AZ21" s="472"/>
      <c r="BA21" s="339">
        <v>304</v>
      </c>
      <c r="BB21" s="339"/>
      <c r="BC21" s="339"/>
      <c r="BD21" s="339"/>
      <c r="BE21" s="339"/>
      <c r="BF21" s="472">
        <v>1965</v>
      </c>
      <c r="BG21" s="472"/>
      <c r="BH21" s="472"/>
      <c r="BI21" s="472"/>
      <c r="BJ21" s="472"/>
      <c r="BK21" s="472"/>
      <c r="BL21" s="127"/>
      <c r="BM21" s="127"/>
      <c r="BN21" s="127"/>
      <c r="BO21" s="127"/>
      <c r="BP21" s="127"/>
    </row>
    <row r="22" spans="3:68" ht="11.1" customHeight="1">
      <c r="C22" s="509" t="s">
        <v>142</v>
      </c>
      <c r="D22" s="509"/>
      <c r="E22" s="509"/>
      <c r="F22" s="509"/>
      <c r="G22" s="509"/>
      <c r="H22" s="509"/>
      <c r="I22" s="509"/>
      <c r="J22" s="201" t="s">
        <v>535</v>
      </c>
      <c r="K22" s="201"/>
      <c r="L22" s="201"/>
      <c r="M22" s="201"/>
      <c r="N22" s="201"/>
      <c r="Q22" s="53"/>
      <c r="R22" s="490">
        <v>3691</v>
      </c>
      <c r="S22" s="477"/>
      <c r="T22" s="477"/>
      <c r="U22" s="477"/>
      <c r="V22" s="477"/>
      <c r="W22" s="477"/>
      <c r="X22" s="477">
        <v>27517</v>
      </c>
      <c r="Y22" s="477"/>
      <c r="Z22" s="477"/>
      <c r="AA22" s="477"/>
      <c r="AB22" s="477"/>
      <c r="AC22" s="477"/>
      <c r="AD22" s="477">
        <v>1604</v>
      </c>
      <c r="AE22" s="477"/>
      <c r="AF22" s="477"/>
      <c r="AG22" s="477"/>
      <c r="AH22" s="477"/>
      <c r="AI22" s="477"/>
      <c r="AJ22" s="472">
        <v>11133</v>
      </c>
      <c r="AK22" s="472"/>
      <c r="AL22" s="472"/>
      <c r="AM22" s="472"/>
      <c r="AN22" s="472"/>
      <c r="AO22" s="339">
        <v>1410</v>
      </c>
      <c r="AP22" s="339"/>
      <c r="AQ22" s="339">
        <v>1410</v>
      </c>
      <c r="AR22" s="339"/>
      <c r="AS22" s="339"/>
      <c r="AT22" s="339"/>
      <c r="AU22" s="472">
        <v>11141</v>
      </c>
      <c r="AV22" s="472"/>
      <c r="AW22" s="472"/>
      <c r="AX22" s="472"/>
      <c r="AY22" s="472"/>
      <c r="AZ22" s="472"/>
      <c r="BA22" s="339">
        <v>677</v>
      </c>
      <c r="BB22" s="339"/>
      <c r="BC22" s="339"/>
      <c r="BD22" s="339"/>
      <c r="BE22" s="339"/>
      <c r="BF22" s="472">
        <v>5243</v>
      </c>
      <c r="BG22" s="472"/>
      <c r="BH22" s="472"/>
      <c r="BI22" s="472"/>
      <c r="BJ22" s="472"/>
      <c r="BK22" s="472"/>
      <c r="BL22" s="127"/>
      <c r="BM22" s="127"/>
      <c r="BN22" s="127"/>
      <c r="BO22" s="127"/>
      <c r="BP22" s="127"/>
    </row>
    <row r="23" spans="3:68" ht="11.1" customHeight="1"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Q23" s="53"/>
      <c r="R23" s="280"/>
      <c r="S23" s="280"/>
      <c r="T23" s="280"/>
      <c r="U23" s="280"/>
      <c r="V23" s="280"/>
      <c r="W23" s="280"/>
      <c r="X23" s="286"/>
      <c r="Y23" s="286"/>
      <c r="Z23" s="286"/>
      <c r="AA23" s="286"/>
      <c r="AB23" s="286"/>
      <c r="AC23" s="286"/>
      <c r="AD23" s="280"/>
      <c r="AE23" s="280"/>
      <c r="AF23" s="280"/>
      <c r="AG23" s="280"/>
      <c r="AH23" s="280"/>
      <c r="AI23" s="280"/>
      <c r="AJ23" s="286"/>
      <c r="AK23" s="286"/>
      <c r="AL23" s="286"/>
      <c r="AM23" s="286"/>
      <c r="AN23" s="286"/>
      <c r="AO23" s="286"/>
      <c r="AP23" s="160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128"/>
      <c r="BM23" s="128"/>
      <c r="BN23" s="128"/>
      <c r="BO23" s="128"/>
      <c r="BP23" s="128"/>
    </row>
    <row r="24" spans="3:68" ht="11.1" customHeight="1">
      <c r="C24" s="509" t="s">
        <v>143</v>
      </c>
      <c r="D24" s="509"/>
      <c r="E24" s="509"/>
      <c r="F24" s="509"/>
      <c r="G24" s="509"/>
      <c r="H24" s="509"/>
      <c r="I24" s="509"/>
      <c r="J24" s="201" t="s">
        <v>536</v>
      </c>
      <c r="K24" s="201"/>
      <c r="L24" s="201"/>
      <c r="M24" s="201"/>
      <c r="N24" s="201"/>
      <c r="Q24" s="53"/>
      <c r="R24" s="490">
        <v>1916</v>
      </c>
      <c r="S24" s="477"/>
      <c r="T24" s="477"/>
      <c r="U24" s="477"/>
      <c r="V24" s="477"/>
      <c r="W24" s="477"/>
      <c r="X24" s="477">
        <v>14852</v>
      </c>
      <c r="Y24" s="477"/>
      <c r="Z24" s="477"/>
      <c r="AA24" s="477"/>
      <c r="AB24" s="477"/>
      <c r="AC24" s="477"/>
      <c r="AD24" s="477">
        <v>823</v>
      </c>
      <c r="AE24" s="477"/>
      <c r="AF24" s="477"/>
      <c r="AG24" s="477"/>
      <c r="AH24" s="477"/>
      <c r="AI24" s="477"/>
      <c r="AJ24" s="472">
        <v>4630</v>
      </c>
      <c r="AK24" s="472"/>
      <c r="AL24" s="472"/>
      <c r="AM24" s="472"/>
      <c r="AN24" s="472"/>
      <c r="AO24" s="339">
        <v>804</v>
      </c>
      <c r="AP24" s="339"/>
      <c r="AQ24" s="339">
        <v>804</v>
      </c>
      <c r="AR24" s="339"/>
      <c r="AS24" s="339"/>
      <c r="AT24" s="339"/>
      <c r="AU24" s="472">
        <v>8521</v>
      </c>
      <c r="AV24" s="472"/>
      <c r="AW24" s="472"/>
      <c r="AX24" s="472"/>
      <c r="AY24" s="472"/>
      <c r="AZ24" s="472"/>
      <c r="BA24" s="339">
        <v>289</v>
      </c>
      <c r="BB24" s="339"/>
      <c r="BC24" s="339"/>
      <c r="BD24" s="339"/>
      <c r="BE24" s="339"/>
      <c r="BF24" s="472">
        <v>1701</v>
      </c>
      <c r="BG24" s="472"/>
      <c r="BH24" s="472"/>
      <c r="BI24" s="472"/>
      <c r="BJ24" s="472"/>
      <c r="BK24" s="472"/>
      <c r="BL24" s="127"/>
      <c r="BM24" s="127"/>
      <c r="BN24" s="127"/>
      <c r="BO24" s="127"/>
      <c r="BP24" s="127"/>
    </row>
    <row r="25" spans="3:68" ht="11.1" customHeight="1">
      <c r="C25" s="509" t="s">
        <v>144</v>
      </c>
      <c r="D25" s="509"/>
      <c r="E25" s="509"/>
      <c r="F25" s="509"/>
      <c r="G25" s="509"/>
      <c r="H25" s="509"/>
      <c r="I25" s="509"/>
      <c r="J25" s="201" t="s">
        <v>537</v>
      </c>
      <c r="K25" s="201"/>
      <c r="L25" s="201"/>
      <c r="M25" s="201"/>
      <c r="N25" s="201"/>
      <c r="Q25" s="53"/>
      <c r="R25" s="490">
        <v>2396</v>
      </c>
      <c r="S25" s="477"/>
      <c r="T25" s="477"/>
      <c r="U25" s="477"/>
      <c r="V25" s="477"/>
      <c r="W25" s="477"/>
      <c r="X25" s="477">
        <v>17651</v>
      </c>
      <c r="Y25" s="477"/>
      <c r="Z25" s="477"/>
      <c r="AA25" s="477"/>
      <c r="AB25" s="477"/>
      <c r="AC25" s="477"/>
      <c r="AD25" s="477">
        <v>525</v>
      </c>
      <c r="AE25" s="477"/>
      <c r="AF25" s="477"/>
      <c r="AG25" s="477"/>
      <c r="AH25" s="477"/>
      <c r="AI25" s="477"/>
      <c r="AJ25" s="472">
        <v>3864</v>
      </c>
      <c r="AK25" s="472"/>
      <c r="AL25" s="472"/>
      <c r="AM25" s="472"/>
      <c r="AN25" s="472"/>
      <c r="AO25" s="339">
        <v>1382</v>
      </c>
      <c r="AP25" s="339"/>
      <c r="AQ25" s="339">
        <v>1382</v>
      </c>
      <c r="AR25" s="339"/>
      <c r="AS25" s="339"/>
      <c r="AT25" s="339"/>
      <c r="AU25" s="472">
        <v>9958</v>
      </c>
      <c r="AV25" s="472"/>
      <c r="AW25" s="472"/>
      <c r="AX25" s="472"/>
      <c r="AY25" s="472"/>
      <c r="AZ25" s="472"/>
      <c r="BA25" s="339">
        <v>489</v>
      </c>
      <c r="BB25" s="339"/>
      <c r="BC25" s="339"/>
      <c r="BD25" s="339"/>
      <c r="BE25" s="339"/>
      <c r="BF25" s="472">
        <v>3829</v>
      </c>
      <c r="BG25" s="472"/>
      <c r="BH25" s="472"/>
      <c r="BI25" s="472"/>
      <c r="BJ25" s="472"/>
      <c r="BK25" s="472"/>
      <c r="BL25" s="127"/>
      <c r="BM25" s="127"/>
      <c r="BN25" s="127"/>
      <c r="BO25" s="127"/>
      <c r="BP25" s="127"/>
    </row>
    <row r="26" spans="3:68" ht="11.1" customHeight="1">
      <c r="C26" s="509" t="s">
        <v>124</v>
      </c>
      <c r="D26" s="509"/>
      <c r="E26" s="509"/>
      <c r="F26" s="509"/>
      <c r="G26" s="509"/>
      <c r="H26" s="509"/>
      <c r="I26" s="509"/>
      <c r="J26" s="201" t="s">
        <v>538</v>
      </c>
      <c r="K26" s="201"/>
      <c r="L26" s="201"/>
      <c r="M26" s="201"/>
      <c r="N26" s="201"/>
      <c r="Q26" s="53"/>
      <c r="R26" s="490">
        <v>1733</v>
      </c>
      <c r="S26" s="477"/>
      <c r="T26" s="477"/>
      <c r="U26" s="477"/>
      <c r="V26" s="477"/>
      <c r="W26" s="477"/>
      <c r="X26" s="477">
        <v>11088</v>
      </c>
      <c r="Y26" s="477"/>
      <c r="Z26" s="477"/>
      <c r="AA26" s="477"/>
      <c r="AB26" s="477"/>
      <c r="AC26" s="477"/>
      <c r="AD26" s="477">
        <v>882</v>
      </c>
      <c r="AE26" s="477"/>
      <c r="AF26" s="477"/>
      <c r="AG26" s="477"/>
      <c r="AH26" s="477"/>
      <c r="AI26" s="477"/>
      <c r="AJ26" s="472">
        <v>4385</v>
      </c>
      <c r="AK26" s="472"/>
      <c r="AL26" s="472"/>
      <c r="AM26" s="472"/>
      <c r="AN26" s="472"/>
      <c r="AO26" s="339">
        <v>641</v>
      </c>
      <c r="AP26" s="339"/>
      <c r="AQ26" s="339">
        <v>641</v>
      </c>
      <c r="AR26" s="339"/>
      <c r="AS26" s="339"/>
      <c r="AT26" s="339"/>
      <c r="AU26" s="472">
        <v>5043</v>
      </c>
      <c r="AV26" s="472"/>
      <c r="AW26" s="472"/>
      <c r="AX26" s="472"/>
      <c r="AY26" s="472"/>
      <c r="AZ26" s="472"/>
      <c r="BA26" s="339">
        <v>210</v>
      </c>
      <c r="BB26" s="339"/>
      <c r="BC26" s="339"/>
      <c r="BD26" s="339"/>
      <c r="BE26" s="339"/>
      <c r="BF26" s="472">
        <v>1660</v>
      </c>
      <c r="BG26" s="472"/>
      <c r="BH26" s="472"/>
      <c r="BI26" s="472"/>
      <c r="BJ26" s="472"/>
      <c r="BK26" s="472"/>
      <c r="BL26" s="127"/>
      <c r="BM26" s="127"/>
      <c r="BN26" s="127"/>
      <c r="BO26" s="127"/>
      <c r="BP26" s="127"/>
    </row>
    <row r="27" spans="3:68" ht="11.1" customHeight="1">
      <c r="C27" s="509" t="s">
        <v>128</v>
      </c>
      <c r="D27" s="509"/>
      <c r="E27" s="509"/>
      <c r="F27" s="509"/>
      <c r="G27" s="509"/>
      <c r="H27" s="509"/>
      <c r="I27" s="509"/>
      <c r="J27" s="201" t="s">
        <v>539</v>
      </c>
      <c r="K27" s="201"/>
      <c r="L27" s="201"/>
      <c r="M27" s="201"/>
      <c r="N27" s="201"/>
      <c r="Q27" s="53"/>
      <c r="R27" s="490">
        <v>2657</v>
      </c>
      <c r="S27" s="477"/>
      <c r="T27" s="477"/>
      <c r="U27" s="477"/>
      <c r="V27" s="477"/>
      <c r="W27" s="477"/>
      <c r="X27" s="477">
        <v>16583</v>
      </c>
      <c r="Y27" s="477"/>
      <c r="Z27" s="477"/>
      <c r="AA27" s="477"/>
      <c r="AB27" s="477"/>
      <c r="AC27" s="477"/>
      <c r="AD27" s="477">
        <v>1277</v>
      </c>
      <c r="AE27" s="477"/>
      <c r="AF27" s="477"/>
      <c r="AG27" s="477"/>
      <c r="AH27" s="477"/>
      <c r="AI27" s="477"/>
      <c r="AJ27" s="472">
        <v>8059</v>
      </c>
      <c r="AK27" s="472"/>
      <c r="AL27" s="472"/>
      <c r="AM27" s="472"/>
      <c r="AN27" s="472"/>
      <c r="AO27" s="339">
        <v>872</v>
      </c>
      <c r="AP27" s="339"/>
      <c r="AQ27" s="339">
        <v>872</v>
      </c>
      <c r="AR27" s="339"/>
      <c r="AS27" s="339"/>
      <c r="AT27" s="339"/>
      <c r="AU27" s="472">
        <v>4945</v>
      </c>
      <c r="AV27" s="472"/>
      <c r="AW27" s="472"/>
      <c r="AX27" s="472"/>
      <c r="AY27" s="472"/>
      <c r="AZ27" s="472"/>
      <c r="BA27" s="339">
        <v>508</v>
      </c>
      <c r="BB27" s="339"/>
      <c r="BC27" s="339"/>
      <c r="BD27" s="339"/>
      <c r="BE27" s="339"/>
      <c r="BF27" s="472">
        <v>3579</v>
      </c>
      <c r="BG27" s="472"/>
      <c r="BH27" s="472"/>
      <c r="BI27" s="472"/>
      <c r="BJ27" s="472"/>
      <c r="BK27" s="472"/>
      <c r="BL27" s="127"/>
      <c r="BM27" s="127"/>
      <c r="BN27" s="127"/>
      <c r="BO27" s="127"/>
      <c r="BP27" s="127"/>
    </row>
    <row r="28" spans="3:68" ht="11.1" customHeight="1">
      <c r="C28" s="509" t="s">
        <v>145</v>
      </c>
      <c r="D28" s="509"/>
      <c r="E28" s="509"/>
      <c r="F28" s="509"/>
      <c r="G28" s="509"/>
      <c r="H28" s="509"/>
      <c r="I28" s="509"/>
      <c r="J28" s="201" t="s">
        <v>540</v>
      </c>
      <c r="K28" s="201"/>
      <c r="L28" s="201"/>
      <c r="M28" s="201"/>
      <c r="N28" s="201"/>
      <c r="Q28" s="53"/>
      <c r="R28" s="490">
        <v>1980</v>
      </c>
      <c r="S28" s="477"/>
      <c r="T28" s="477"/>
      <c r="U28" s="477"/>
      <c r="V28" s="477"/>
      <c r="W28" s="477"/>
      <c r="X28" s="477">
        <v>17172</v>
      </c>
      <c r="Y28" s="477"/>
      <c r="Z28" s="477"/>
      <c r="AA28" s="477"/>
      <c r="AB28" s="477"/>
      <c r="AC28" s="477"/>
      <c r="AD28" s="477">
        <v>1015</v>
      </c>
      <c r="AE28" s="477"/>
      <c r="AF28" s="477"/>
      <c r="AG28" s="477"/>
      <c r="AH28" s="477"/>
      <c r="AI28" s="477"/>
      <c r="AJ28" s="472">
        <v>8620</v>
      </c>
      <c r="AK28" s="472"/>
      <c r="AL28" s="472"/>
      <c r="AM28" s="472"/>
      <c r="AN28" s="472"/>
      <c r="AO28" s="339">
        <v>965</v>
      </c>
      <c r="AP28" s="339"/>
      <c r="AQ28" s="339">
        <v>965</v>
      </c>
      <c r="AR28" s="339"/>
      <c r="AS28" s="339"/>
      <c r="AT28" s="339"/>
      <c r="AU28" s="472">
        <v>8552</v>
      </c>
      <c r="AV28" s="472"/>
      <c r="AW28" s="472"/>
      <c r="AX28" s="472"/>
      <c r="AY28" s="472"/>
      <c r="AZ28" s="472"/>
      <c r="BA28" s="339">
        <v>0</v>
      </c>
      <c r="BB28" s="339"/>
      <c r="BC28" s="339"/>
      <c r="BD28" s="339"/>
      <c r="BE28" s="339"/>
      <c r="BF28" s="472">
        <v>0</v>
      </c>
      <c r="BG28" s="472"/>
      <c r="BH28" s="472"/>
      <c r="BI28" s="472"/>
      <c r="BJ28" s="472"/>
      <c r="BK28" s="472"/>
      <c r="BL28" s="127"/>
      <c r="BM28" s="127"/>
      <c r="BN28" s="127"/>
      <c r="BO28" s="127"/>
      <c r="BP28" s="127"/>
    </row>
    <row r="29" spans="3:68" ht="11.1" customHeight="1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Q29" s="53"/>
      <c r="R29" s="280"/>
      <c r="S29" s="280"/>
      <c r="T29" s="280"/>
      <c r="U29" s="280"/>
      <c r="V29" s="280"/>
      <c r="W29" s="280"/>
      <c r="X29" s="286"/>
      <c r="Y29" s="286"/>
      <c r="Z29" s="286"/>
      <c r="AA29" s="286"/>
      <c r="AB29" s="286"/>
      <c r="AC29" s="286"/>
      <c r="AD29" s="284"/>
      <c r="AE29" s="284"/>
      <c r="AF29" s="284"/>
      <c r="AG29" s="284"/>
      <c r="AH29" s="284"/>
      <c r="AI29" s="284"/>
      <c r="AJ29" s="286"/>
      <c r="AK29" s="286"/>
      <c r="AL29" s="286"/>
      <c r="AM29" s="286"/>
      <c r="AN29" s="286"/>
      <c r="AO29" s="286"/>
      <c r="AP29" s="160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128"/>
      <c r="BM29" s="128"/>
      <c r="BN29" s="128"/>
      <c r="BO29" s="128"/>
      <c r="BP29" s="128"/>
    </row>
    <row r="30" spans="3:68" ht="11.1" customHeight="1">
      <c r="C30" s="510" t="s">
        <v>146</v>
      </c>
      <c r="D30" s="510"/>
      <c r="E30" s="510"/>
      <c r="F30" s="510"/>
      <c r="G30" s="510"/>
      <c r="H30" s="510"/>
      <c r="I30" s="510"/>
      <c r="J30" s="201" t="s">
        <v>541</v>
      </c>
      <c r="K30" s="201"/>
      <c r="L30" s="201"/>
      <c r="M30" s="201"/>
      <c r="N30" s="201"/>
      <c r="Q30" s="53"/>
      <c r="R30" s="490">
        <v>2705</v>
      </c>
      <c r="S30" s="477"/>
      <c r="T30" s="477"/>
      <c r="U30" s="477"/>
      <c r="V30" s="477"/>
      <c r="W30" s="477"/>
      <c r="X30" s="472">
        <v>18429</v>
      </c>
      <c r="Y30" s="472"/>
      <c r="Z30" s="472"/>
      <c r="AA30" s="472"/>
      <c r="AB30" s="472"/>
      <c r="AC30" s="472"/>
      <c r="AD30" s="477">
        <v>1135</v>
      </c>
      <c r="AE30" s="477"/>
      <c r="AF30" s="477"/>
      <c r="AG30" s="477"/>
      <c r="AH30" s="477"/>
      <c r="AI30" s="477"/>
      <c r="AJ30" s="472">
        <v>7577</v>
      </c>
      <c r="AK30" s="472"/>
      <c r="AL30" s="472"/>
      <c r="AM30" s="472"/>
      <c r="AN30" s="472"/>
      <c r="AO30" s="339">
        <v>1033</v>
      </c>
      <c r="AP30" s="339"/>
      <c r="AQ30" s="339">
        <v>1033</v>
      </c>
      <c r="AR30" s="339"/>
      <c r="AS30" s="339"/>
      <c r="AT30" s="339"/>
      <c r="AU30" s="472">
        <v>6710</v>
      </c>
      <c r="AV30" s="472"/>
      <c r="AW30" s="472"/>
      <c r="AX30" s="472"/>
      <c r="AY30" s="472"/>
      <c r="AZ30" s="472"/>
      <c r="BA30" s="339">
        <v>537</v>
      </c>
      <c r="BB30" s="339"/>
      <c r="BC30" s="339"/>
      <c r="BD30" s="339"/>
      <c r="BE30" s="339"/>
      <c r="BF30" s="472">
        <v>4142</v>
      </c>
      <c r="BG30" s="472"/>
      <c r="BH30" s="472"/>
      <c r="BI30" s="472"/>
      <c r="BJ30" s="472"/>
      <c r="BK30" s="472"/>
      <c r="BL30" s="127"/>
      <c r="BM30" s="127"/>
      <c r="BN30" s="127"/>
      <c r="BO30" s="127"/>
      <c r="BP30" s="127"/>
    </row>
    <row r="31" spans="3:68" ht="11.1" customHeight="1">
      <c r="C31" s="509" t="s">
        <v>147</v>
      </c>
      <c r="D31" s="509"/>
      <c r="E31" s="509"/>
      <c r="F31" s="509"/>
      <c r="G31" s="509"/>
      <c r="H31" s="509"/>
      <c r="I31" s="509"/>
      <c r="J31" s="201" t="s">
        <v>542</v>
      </c>
      <c r="K31" s="201"/>
      <c r="L31" s="201"/>
      <c r="M31" s="201"/>
      <c r="N31" s="201"/>
      <c r="Q31" s="53"/>
      <c r="R31" s="490">
        <v>3025</v>
      </c>
      <c r="S31" s="477"/>
      <c r="T31" s="477"/>
      <c r="U31" s="477"/>
      <c r="V31" s="477"/>
      <c r="W31" s="477"/>
      <c r="X31" s="472">
        <v>22069</v>
      </c>
      <c r="Y31" s="472"/>
      <c r="Z31" s="472"/>
      <c r="AA31" s="472"/>
      <c r="AB31" s="472"/>
      <c r="AC31" s="472"/>
      <c r="AD31" s="477">
        <v>1255</v>
      </c>
      <c r="AE31" s="477"/>
      <c r="AF31" s="477"/>
      <c r="AG31" s="477"/>
      <c r="AH31" s="477"/>
      <c r="AI31" s="477"/>
      <c r="AJ31" s="472">
        <v>8346</v>
      </c>
      <c r="AK31" s="472"/>
      <c r="AL31" s="472"/>
      <c r="AM31" s="472"/>
      <c r="AN31" s="472"/>
      <c r="AO31" s="339">
        <v>0</v>
      </c>
      <c r="AP31" s="339"/>
      <c r="AQ31" s="339">
        <v>0</v>
      </c>
      <c r="AR31" s="339"/>
      <c r="AS31" s="339"/>
      <c r="AT31" s="339"/>
      <c r="AU31" s="472">
        <v>0</v>
      </c>
      <c r="AV31" s="472"/>
      <c r="AW31" s="472"/>
      <c r="AX31" s="472"/>
      <c r="AY31" s="472"/>
      <c r="AZ31" s="472"/>
      <c r="BA31" s="339">
        <v>1770</v>
      </c>
      <c r="BB31" s="339"/>
      <c r="BC31" s="339"/>
      <c r="BD31" s="339"/>
      <c r="BE31" s="339"/>
      <c r="BF31" s="472">
        <v>13723</v>
      </c>
      <c r="BG31" s="472"/>
      <c r="BH31" s="472"/>
      <c r="BI31" s="472"/>
      <c r="BJ31" s="472"/>
      <c r="BK31" s="472"/>
      <c r="BL31" s="127"/>
      <c r="BM31" s="127"/>
      <c r="BN31" s="127"/>
      <c r="BO31" s="127"/>
      <c r="BP31" s="127"/>
    </row>
    <row r="32" spans="3:68" ht="11.1" customHeight="1">
      <c r="C32" s="509" t="s">
        <v>148</v>
      </c>
      <c r="D32" s="509"/>
      <c r="E32" s="509"/>
      <c r="F32" s="509"/>
      <c r="G32" s="509"/>
      <c r="H32" s="509"/>
      <c r="I32" s="509"/>
      <c r="J32" s="201" t="s">
        <v>543</v>
      </c>
      <c r="K32" s="201"/>
      <c r="L32" s="201"/>
      <c r="M32" s="201"/>
      <c r="N32" s="201"/>
      <c r="Q32" s="53"/>
      <c r="R32" s="490">
        <v>487</v>
      </c>
      <c r="S32" s="477"/>
      <c r="T32" s="477"/>
      <c r="U32" s="477"/>
      <c r="V32" s="477"/>
      <c r="W32" s="477"/>
      <c r="X32" s="472">
        <v>3999</v>
      </c>
      <c r="Y32" s="472"/>
      <c r="Z32" s="472"/>
      <c r="AA32" s="472"/>
      <c r="AB32" s="472"/>
      <c r="AC32" s="472"/>
      <c r="AD32" s="477">
        <v>327</v>
      </c>
      <c r="AE32" s="477"/>
      <c r="AF32" s="477"/>
      <c r="AG32" s="477"/>
      <c r="AH32" s="477"/>
      <c r="AI32" s="477"/>
      <c r="AJ32" s="472">
        <v>2855</v>
      </c>
      <c r="AK32" s="472"/>
      <c r="AL32" s="472"/>
      <c r="AM32" s="472"/>
      <c r="AN32" s="472"/>
      <c r="AO32" s="339">
        <v>160</v>
      </c>
      <c r="AP32" s="339"/>
      <c r="AQ32" s="339">
        <v>160</v>
      </c>
      <c r="AR32" s="339"/>
      <c r="AS32" s="339"/>
      <c r="AT32" s="339"/>
      <c r="AU32" s="472">
        <v>1144</v>
      </c>
      <c r="AV32" s="472"/>
      <c r="AW32" s="472"/>
      <c r="AX32" s="472"/>
      <c r="AY32" s="472"/>
      <c r="AZ32" s="472"/>
      <c r="BA32" s="339">
        <v>0</v>
      </c>
      <c r="BB32" s="339"/>
      <c r="BC32" s="339"/>
      <c r="BD32" s="339"/>
      <c r="BE32" s="339"/>
      <c r="BF32" s="472">
        <v>0</v>
      </c>
      <c r="BG32" s="472"/>
      <c r="BH32" s="472"/>
      <c r="BI32" s="472"/>
      <c r="BJ32" s="472"/>
      <c r="BK32" s="472"/>
      <c r="BL32" s="127"/>
      <c r="BM32" s="127"/>
      <c r="BN32" s="127"/>
      <c r="BO32" s="127"/>
      <c r="BP32" s="127"/>
    </row>
    <row r="33" spans="2:68" ht="11.1" customHeight="1">
      <c r="C33" s="509" t="s">
        <v>149</v>
      </c>
      <c r="D33" s="509"/>
      <c r="E33" s="509"/>
      <c r="F33" s="509"/>
      <c r="G33" s="509"/>
      <c r="H33" s="509"/>
      <c r="I33" s="509"/>
      <c r="J33" s="201" t="s">
        <v>544</v>
      </c>
      <c r="K33" s="201"/>
      <c r="L33" s="201"/>
      <c r="M33" s="201"/>
      <c r="N33" s="201"/>
      <c r="Q33" s="53"/>
      <c r="R33" s="490">
        <v>379</v>
      </c>
      <c r="S33" s="477"/>
      <c r="T33" s="477"/>
      <c r="U33" s="477"/>
      <c r="V33" s="477"/>
      <c r="W33" s="477"/>
      <c r="X33" s="472">
        <v>4930</v>
      </c>
      <c r="Y33" s="472"/>
      <c r="Z33" s="472"/>
      <c r="AA33" s="472"/>
      <c r="AB33" s="472"/>
      <c r="AC33" s="472"/>
      <c r="AD33" s="477">
        <v>193</v>
      </c>
      <c r="AE33" s="477"/>
      <c r="AF33" s="477"/>
      <c r="AG33" s="477"/>
      <c r="AH33" s="477"/>
      <c r="AI33" s="477"/>
      <c r="AJ33" s="472">
        <v>2514</v>
      </c>
      <c r="AK33" s="472"/>
      <c r="AL33" s="472"/>
      <c r="AM33" s="472"/>
      <c r="AN33" s="472"/>
      <c r="AO33" s="339">
        <v>186</v>
      </c>
      <c r="AP33" s="339"/>
      <c r="AQ33" s="339">
        <v>186</v>
      </c>
      <c r="AR33" s="339"/>
      <c r="AS33" s="339"/>
      <c r="AT33" s="339"/>
      <c r="AU33" s="472">
        <v>2416</v>
      </c>
      <c r="AV33" s="472"/>
      <c r="AW33" s="472"/>
      <c r="AX33" s="472"/>
      <c r="AY33" s="472"/>
      <c r="AZ33" s="472"/>
      <c r="BA33" s="339">
        <v>0</v>
      </c>
      <c r="BB33" s="339"/>
      <c r="BC33" s="339"/>
      <c r="BD33" s="339"/>
      <c r="BE33" s="339"/>
      <c r="BF33" s="472">
        <v>0</v>
      </c>
      <c r="BG33" s="472"/>
      <c r="BH33" s="472"/>
      <c r="BI33" s="472"/>
      <c r="BJ33" s="472"/>
      <c r="BK33" s="472"/>
      <c r="BL33" s="127"/>
      <c r="BM33" s="127"/>
      <c r="BN33" s="127"/>
      <c r="BO33" s="127"/>
      <c r="BP33" s="127"/>
    </row>
    <row r="34" spans="2:68" ht="11.1" customHeight="1">
      <c r="C34" s="509" t="s">
        <v>129</v>
      </c>
      <c r="D34" s="509"/>
      <c r="E34" s="509"/>
      <c r="F34" s="509"/>
      <c r="G34" s="509"/>
      <c r="H34" s="509"/>
      <c r="I34" s="509"/>
      <c r="J34" s="201" t="s">
        <v>545</v>
      </c>
      <c r="K34" s="201"/>
      <c r="L34" s="201"/>
      <c r="M34" s="201"/>
      <c r="N34" s="201"/>
      <c r="Q34" s="53"/>
      <c r="R34" s="490">
        <v>1105</v>
      </c>
      <c r="S34" s="477"/>
      <c r="T34" s="477"/>
      <c r="U34" s="477"/>
      <c r="V34" s="477"/>
      <c r="W34" s="477"/>
      <c r="X34" s="472">
        <v>11352</v>
      </c>
      <c r="Y34" s="472"/>
      <c r="Z34" s="472"/>
      <c r="AA34" s="472"/>
      <c r="AB34" s="472"/>
      <c r="AC34" s="472"/>
      <c r="AD34" s="477">
        <v>552</v>
      </c>
      <c r="AE34" s="477"/>
      <c r="AF34" s="477"/>
      <c r="AG34" s="477"/>
      <c r="AH34" s="477"/>
      <c r="AI34" s="477"/>
      <c r="AJ34" s="472">
        <v>5808</v>
      </c>
      <c r="AK34" s="472"/>
      <c r="AL34" s="472"/>
      <c r="AM34" s="472"/>
      <c r="AN34" s="472"/>
      <c r="AO34" s="339">
        <v>256</v>
      </c>
      <c r="AP34" s="339"/>
      <c r="AQ34" s="339">
        <v>256</v>
      </c>
      <c r="AR34" s="339"/>
      <c r="AS34" s="339"/>
      <c r="AT34" s="339"/>
      <c r="AU34" s="472">
        <v>1902</v>
      </c>
      <c r="AV34" s="472"/>
      <c r="AW34" s="472"/>
      <c r="AX34" s="472"/>
      <c r="AY34" s="472"/>
      <c r="AZ34" s="472"/>
      <c r="BA34" s="339">
        <v>297</v>
      </c>
      <c r="BB34" s="339"/>
      <c r="BC34" s="339"/>
      <c r="BD34" s="339"/>
      <c r="BE34" s="339"/>
      <c r="BF34" s="472">
        <v>3642</v>
      </c>
      <c r="BG34" s="472"/>
      <c r="BH34" s="472"/>
      <c r="BI34" s="472"/>
      <c r="BJ34" s="472"/>
      <c r="BK34" s="472"/>
      <c r="BL34" s="127"/>
      <c r="BM34" s="127"/>
      <c r="BN34" s="127"/>
      <c r="BO34" s="127"/>
      <c r="BP34" s="127"/>
    </row>
    <row r="35" spans="2:68" ht="11.1" customHeight="1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Q35" s="53"/>
      <c r="R35" s="280"/>
      <c r="S35" s="280"/>
      <c r="T35" s="280"/>
      <c r="U35" s="280"/>
      <c r="V35" s="280"/>
      <c r="W35" s="280"/>
      <c r="X35" s="286"/>
      <c r="Y35" s="286"/>
      <c r="Z35" s="286"/>
      <c r="AA35" s="286"/>
      <c r="AB35" s="286"/>
      <c r="AC35" s="286"/>
      <c r="AD35" s="284"/>
      <c r="AE35" s="284"/>
      <c r="AF35" s="284"/>
      <c r="AG35" s="284"/>
      <c r="AH35" s="284"/>
      <c r="AI35" s="284"/>
      <c r="AJ35" s="286"/>
      <c r="AK35" s="286"/>
      <c r="AL35" s="286"/>
      <c r="AM35" s="286"/>
      <c r="AN35" s="286"/>
      <c r="AO35" s="286"/>
      <c r="AP35" s="160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128"/>
      <c r="BM35" s="128"/>
      <c r="BN35" s="128"/>
      <c r="BO35" s="128"/>
      <c r="BP35" s="128"/>
    </row>
    <row r="36" spans="2:68" ht="11.1" customHeight="1">
      <c r="C36" s="509" t="s">
        <v>131</v>
      </c>
      <c r="D36" s="509"/>
      <c r="E36" s="509"/>
      <c r="F36" s="509"/>
      <c r="G36" s="509"/>
      <c r="H36" s="509"/>
      <c r="I36" s="509"/>
      <c r="J36" s="201" t="s">
        <v>546</v>
      </c>
      <c r="K36" s="201"/>
      <c r="L36" s="201"/>
      <c r="M36" s="201"/>
      <c r="N36" s="201"/>
      <c r="Q36" s="53"/>
      <c r="R36" s="490">
        <v>1453</v>
      </c>
      <c r="S36" s="477"/>
      <c r="T36" s="477"/>
      <c r="U36" s="477"/>
      <c r="V36" s="477"/>
      <c r="W36" s="477"/>
      <c r="X36" s="472">
        <v>15083</v>
      </c>
      <c r="Y36" s="472"/>
      <c r="Z36" s="472"/>
      <c r="AA36" s="472"/>
      <c r="AB36" s="472"/>
      <c r="AC36" s="472"/>
      <c r="AD36" s="477">
        <v>1037</v>
      </c>
      <c r="AE36" s="477"/>
      <c r="AF36" s="477"/>
      <c r="AG36" s="477"/>
      <c r="AH36" s="477"/>
      <c r="AI36" s="477"/>
      <c r="AJ36" s="472">
        <v>10833</v>
      </c>
      <c r="AK36" s="472"/>
      <c r="AL36" s="472"/>
      <c r="AM36" s="472"/>
      <c r="AN36" s="472"/>
      <c r="AO36" s="339">
        <v>416</v>
      </c>
      <c r="AP36" s="339"/>
      <c r="AQ36" s="339">
        <v>416</v>
      </c>
      <c r="AR36" s="339"/>
      <c r="AS36" s="339"/>
      <c r="AT36" s="339"/>
      <c r="AU36" s="472">
        <v>4250</v>
      </c>
      <c r="AV36" s="472"/>
      <c r="AW36" s="472"/>
      <c r="AX36" s="472"/>
      <c r="AY36" s="472"/>
      <c r="AZ36" s="472"/>
      <c r="BA36" s="339">
        <v>0</v>
      </c>
      <c r="BB36" s="339"/>
      <c r="BC36" s="339"/>
      <c r="BD36" s="339"/>
      <c r="BE36" s="339"/>
      <c r="BF36" s="472">
        <v>0</v>
      </c>
      <c r="BG36" s="472"/>
      <c r="BH36" s="472"/>
      <c r="BI36" s="472"/>
      <c r="BJ36" s="472"/>
      <c r="BK36" s="472"/>
      <c r="BL36" s="127"/>
      <c r="BM36" s="127"/>
      <c r="BN36" s="127"/>
      <c r="BO36" s="127"/>
      <c r="BP36" s="127"/>
    </row>
    <row r="37" spans="2:68" ht="11.1" customHeight="1">
      <c r="C37" s="509" t="s">
        <v>150</v>
      </c>
      <c r="D37" s="509"/>
      <c r="E37" s="509"/>
      <c r="F37" s="509"/>
      <c r="G37" s="509"/>
      <c r="H37" s="509"/>
      <c r="I37" s="509"/>
      <c r="J37" s="201" t="s">
        <v>547</v>
      </c>
      <c r="K37" s="201"/>
      <c r="L37" s="201"/>
      <c r="M37" s="201"/>
      <c r="N37" s="201"/>
      <c r="Q37" s="53"/>
      <c r="R37" s="490">
        <v>899</v>
      </c>
      <c r="S37" s="477"/>
      <c r="T37" s="477"/>
      <c r="U37" s="477"/>
      <c r="V37" s="477"/>
      <c r="W37" s="477"/>
      <c r="X37" s="472">
        <v>8680</v>
      </c>
      <c r="Y37" s="472"/>
      <c r="Z37" s="472"/>
      <c r="AA37" s="472"/>
      <c r="AB37" s="472"/>
      <c r="AC37" s="472"/>
      <c r="AD37" s="477">
        <v>429</v>
      </c>
      <c r="AE37" s="477"/>
      <c r="AF37" s="477"/>
      <c r="AG37" s="477"/>
      <c r="AH37" s="477"/>
      <c r="AI37" s="477"/>
      <c r="AJ37" s="472">
        <v>4489</v>
      </c>
      <c r="AK37" s="472"/>
      <c r="AL37" s="472"/>
      <c r="AM37" s="472"/>
      <c r="AN37" s="472"/>
      <c r="AO37" s="339"/>
      <c r="AP37" s="339">
        <v>0</v>
      </c>
      <c r="AQ37" s="339">
        <v>0</v>
      </c>
      <c r="AR37" s="339"/>
      <c r="AS37" s="339"/>
      <c r="AT37" s="339"/>
      <c r="AU37" s="472">
        <v>0</v>
      </c>
      <c r="AV37" s="472"/>
      <c r="AW37" s="472"/>
      <c r="AX37" s="472"/>
      <c r="AY37" s="472"/>
      <c r="AZ37" s="472"/>
      <c r="BA37" s="339">
        <v>470</v>
      </c>
      <c r="BB37" s="339"/>
      <c r="BC37" s="339"/>
      <c r="BD37" s="339"/>
      <c r="BE37" s="339"/>
      <c r="BF37" s="472">
        <v>4191</v>
      </c>
      <c r="BG37" s="472"/>
      <c r="BH37" s="472"/>
      <c r="BI37" s="472"/>
      <c r="BJ37" s="472"/>
      <c r="BK37" s="472"/>
      <c r="BL37" s="127"/>
      <c r="BM37" s="127"/>
      <c r="BN37" s="127"/>
      <c r="BO37" s="127"/>
      <c r="BP37" s="127"/>
    </row>
    <row r="38" spans="2:68" ht="11.1" customHeight="1">
      <c r="C38" s="509" t="s">
        <v>151</v>
      </c>
      <c r="D38" s="509"/>
      <c r="E38" s="509"/>
      <c r="F38" s="509"/>
      <c r="G38" s="509"/>
      <c r="H38" s="509"/>
      <c r="I38" s="509"/>
      <c r="J38" s="201" t="s">
        <v>548</v>
      </c>
      <c r="K38" s="201"/>
      <c r="L38" s="201"/>
      <c r="M38" s="201"/>
      <c r="N38" s="201"/>
      <c r="Q38" s="53"/>
      <c r="R38" s="490">
        <v>1298</v>
      </c>
      <c r="S38" s="477"/>
      <c r="T38" s="477"/>
      <c r="U38" s="477"/>
      <c r="V38" s="477"/>
      <c r="W38" s="477"/>
      <c r="X38" s="472">
        <v>15233</v>
      </c>
      <c r="Y38" s="472"/>
      <c r="Z38" s="472"/>
      <c r="AA38" s="472"/>
      <c r="AB38" s="472"/>
      <c r="AC38" s="472"/>
      <c r="AD38" s="477">
        <v>683</v>
      </c>
      <c r="AE38" s="477"/>
      <c r="AF38" s="477"/>
      <c r="AG38" s="477"/>
      <c r="AH38" s="477"/>
      <c r="AI38" s="477"/>
      <c r="AJ38" s="472">
        <v>6195</v>
      </c>
      <c r="AK38" s="472"/>
      <c r="AL38" s="472"/>
      <c r="AM38" s="472"/>
      <c r="AN38" s="472"/>
      <c r="AO38" s="339">
        <v>340</v>
      </c>
      <c r="AP38" s="339"/>
      <c r="AQ38" s="339">
        <v>340</v>
      </c>
      <c r="AR38" s="339"/>
      <c r="AS38" s="339"/>
      <c r="AT38" s="339"/>
      <c r="AU38" s="472">
        <v>5890</v>
      </c>
      <c r="AV38" s="472"/>
      <c r="AW38" s="472"/>
      <c r="AX38" s="472"/>
      <c r="AY38" s="472"/>
      <c r="AZ38" s="472"/>
      <c r="BA38" s="339">
        <v>275</v>
      </c>
      <c r="BB38" s="339"/>
      <c r="BC38" s="339"/>
      <c r="BD38" s="339"/>
      <c r="BE38" s="339"/>
      <c r="BF38" s="472">
        <v>3148</v>
      </c>
      <c r="BG38" s="472"/>
      <c r="BH38" s="472"/>
      <c r="BI38" s="472"/>
      <c r="BJ38" s="472"/>
      <c r="BK38" s="472"/>
      <c r="BL38" s="127"/>
      <c r="BM38" s="127"/>
      <c r="BN38" s="127"/>
      <c r="BO38" s="127"/>
      <c r="BP38" s="127"/>
    </row>
    <row r="39" spans="2:68" ht="11.1" customHeight="1">
      <c r="C39" s="509" t="s">
        <v>152</v>
      </c>
      <c r="D39" s="509"/>
      <c r="E39" s="509"/>
      <c r="F39" s="509"/>
      <c r="G39" s="509"/>
      <c r="H39" s="509"/>
      <c r="I39" s="509"/>
      <c r="J39" s="201" t="s">
        <v>549</v>
      </c>
      <c r="K39" s="201"/>
      <c r="L39" s="201"/>
      <c r="M39" s="201"/>
      <c r="N39" s="201"/>
      <c r="Q39" s="53"/>
      <c r="R39" s="490">
        <v>2272</v>
      </c>
      <c r="S39" s="477"/>
      <c r="T39" s="477"/>
      <c r="U39" s="477"/>
      <c r="V39" s="477"/>
      <c r="W39" s="477"/>
      <c r="X39" s="472">
        <v>19546</v>
      </c>
      <c r="Y39" s="472"/>
      <c r="Z39" s="472"/>
      <c r="AA39" s="472"/>
      <c r="AB39" s="472"/>
      <c r="AC39" s="472"/>
      <c r="AD39" s="477">
        <v>1477</v>
      </c>
      <c r="AE39" s="477"/>
      <c r="AF39" s="477"/>
      <c r="AG39" s="477"/>
      <c r="AH39" s="477"/>
      <c r="AI39" s="477"/>
      <c r="AJ39" s="472">
        <v>11486</v>
      </c>
      <c r="AK39" s="472"/>
      <c r="AL39" s="472"/>
      <c r="AM39" s="472"/>
      <c r="AN39" s="472"/>
      <c r="AO39" s="339">
        <v>795</v>
      </c>
      <c r="AP39" s="339"/>
      <c r="AQ39" s="339">
        <v>795</v>
      </c>
      <c r="AR39" s="339"/>
      <c r="AS39" s="339"/>
      <c r="AT39" s="339"/>
      <c r="AU39" s="472">
        <v>8060</v>
      </c>
      <c r="AV39" s="472"/>
      <c r="AW39" s="472"/>
      <c r="AX39" s="472"/>
      <c r="AY39" s="472"/>
      <c r="AZ39" s="472"/>
      <c r="BA39" s="339">
        <v>0</v>
      </c>
      <c r="BB39" s="339"/>
      <c r="BC39" s="339"/>
      <c r="BD39" s="339"/>
      <c r="BE39" s="339"/>
      <c r="BF39" s="472">
        <v>0</v>
      </c>
      <c r="BG39" s="472"/>
      <c r="BH39" s="472"/>
      <c r="BI39" s="472"/>
      <c r="BJ39" s="472"/>
      <c r="BK39" s="472"/>
      <c r="BL39" s="127"/>
      <c r="BM39" s="127"/>
      <c r="BN39" s="127"/>
      <c r="BO39" s="127"/>
      <c r="BP39" s="127"/>
    </row>
    <row r="40" spans="2:68" ht="11.1" customHeight="1">
      <c r="C40" s="509" t="s">
        <v>125</v>
      </c>
      <c r="D40" s="509"/>
      <c r="E40" s="509"/>
      <c r="F40" s="509"/>
      <c r="G40" s="509"/>
      <c r="H40" s="509"/>
      <c r="I40" s="509"/>
      <c r="J40" s="201" t="s">
        <v>550</v>
      </c>
      <c r="K40" s="201"/>
      <c r="L40" s="201"/>
      <c r="M40" s="201"/>
      <c r="N40" s="201"/>
      <c r="Q40" s="53"/>
      <c r="R40" s="490">
        <v>2781</v>
      </c>
      <c r="S40" s="477"/>
      <c r="T40" s="477"/>
      <c r="U40" s="477"/>
      <c r="V40" s="477"/>
      <c r="W40" s="477"/>
      <c r="X40" s="472">
        <v>28606</v>
      </c>
      <c r="Y40" s="472"/>
      <c r="Z40" s="472"/>
      <c r="AA40" s="472"/>
      <c r="AB40" s="472"/>
      <c r="AC40" s="472"/>
      <c r="AD40" s="477">
        <v>2045</v>
      </c>
      <c r="AE40" s="477"/>
      <c r="AF40" s="477"/>
      <c r="AG40" s="477"/>
      <c r="AH40" s="477"/>
      <c r="AI40" s="477"/>
      <c r="AJ40" s="472">
        <v>20088</v>
      </c>
      <c r="AK40" s="472"/>
      <c r="AL40" s="472"/>
      <c r="AM40" s="472"/>
      <c r="AN40" s="472"/>
      <c r="AO40" s="339">
        <v>736</v>
      </c>
      <c r="AP40" s="339"/>
      <c r="AQ40" s="339">
        <v>736</v>
      </c>
      <c r="AR40" s="339"/>
      <c r="AS40" s="339"/>
      <c r="AT40" s="339"/>
      <c r="AU40" s="472">
        <v>8518</v>
      </c>
      <c r="AV40" s="472"/>
      <c r="AW40" s="472"/>
      <c r="AX40" s="472"/>
      <c r="AY40" s="472"/>
      <c r="AZ40" s="472"/>
      <c r="BA40" s="339">
        <v>0</v>
      </c>
      <c r="BB40" s="339"/>
      <c r="BC40" s="339"/>
      <c r="BD40" s="339"/>
      <c r="BE40" s="339"/>
      <c r="BF40" s="472">
        <v>0</v>
      </c>
      <c r="BG40" s="472"/>
      <c r="BH40" s="472"/>
      <c r="BI40" s="472"/>
      <c r="BJ40" s="472"/>
      <c r="BK40" s="472"/>
      <c r="BL40" s="127"/>
      <c r="BM40" s="127"/>
      <c r="BN40" s="127"/>
      <c r="BO40" s="127"/>
      <c r="BP40" s="127"/>
    </row>
    <row r="41" spans="2:68" ht="11.1" customHeight="1"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Q41" s="53"/>
      <c r="R41" s="280"/>
      <c r="S41" s="280"/>
      <c r="T41" s="280"/>
      <c r="U41" s="280"/>
      <c r="V41" s="280"/>
      <c r="W41" s="280"/>
      <c r="X41" s="286"/>
      <c r="Y41" s="286"/>
      <c r="Z41" s="286"/>
      <c r="AA41" s="286"/>
      <c r="AB41" s="286"/>
      <c r="AC41" s="286"/>
      <c r="AD41" s="284"/>
      <c r="AE41" s="284"/>
      <c r="AF41" s="284"/>
      <c r="AG41" s="284"/>
      <c r="AH41" s="284"/>
      <c r="AI41" s="284"/>
      <c r="AJ41" s="286"/>
      <c r="AK41" s="286"/>
      <c r="AL41" s="286"/>
      <c r="AM41" s="286"/>
      <c r="AN41" s="286"/>
      <c r="AO41" s="339"/>
      <c r="AP41" s="339"/>
      <c r="AQ41" s="339"/>
      <c r="AR41" s="339"/>
      <c r="AS41" s="339"/>
      <c r="AT41" s="339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128"/>
      <c r="BM41" s="128"/>
      <c r="BN41" s="128"/>
      <c r="BO41" s="128"/>
      <c r="BP41" s="128"/>
    </row>
    <row r="42" spans="2:68" ht="11.1" customHeight="1">
      <c r="C42" s="509" t="s">
        <v>123</v>
      </c>
      <c r="D42" s="509"/>
      <c r="E42" s="509"/>
      <c r="F42" s="509"/>
      <c r="G42" s="509"/>
      <c r="H42" s="509"/>
      <c r="I42" s="509"/>
      <c r="J42" s="201" t="s">
        <v>551</v>
      </c>
      <c r="K42" s="201"/>
      <c r="L42" s="201"/>
      <c r="M42" s="201"/>
      <c r="N42" s="201"/>
      <c r="Q42" s="53"/>
      <c r="R42" s="490">
        <v>3224</v>
      </c>
      <c r="S42" s="477"/>
      <c r="T42" s="477"/>
      <c r="U42" s="477"/>
      <c r="V42" s="477"/>
      <c r="W42" s="477"/>
      <c r="X42" s="472">
        <v>19302</v>
      </c>
      <c r="Y42" s="472"/>
      <c r="Z42" s="472"/>
      <c r="AA42" s="472"/>
      <c r="AB42" s="472"/>
      <c r="AC42" s="472"/>
      <c r="AD42" s="477">
        <v>1773</v>
      </c>
      <c r="AE42" s="477"/>
      <c r="AF42" s="477"/>
      <c r="AG42" s="477"/>
      <c r="AH42" s="477"/>
      <c r="AI42" s="477"/>
      <c r="AJ42" s="472">
        <v>11949</v>
      </c>
      <c r="AK42" s="472"/>
      <c r="AL42" s="472"/>
      <c r="AM42" s="472"/>
      <c r="AN42" s="472"/>
      <c r="AO42" s="339">
        <v>1451</v>
      </c>
      <c r="AP42" s="339"/>
      <c r="AQ42" s="339">
        <v>1451</v>
      </c>
      <c r="AR42" s="339"/>
      <c r="AS42" s="339"/>
      <c r="AT42" s="339"/>
      <c r="AU42" s="472">
        <v>7353</v>
      </c>
      <c r="AV42" s="472"/>
      <c r="AW42" s="472"/>
      <c r="AX42" s="472"/>
      <c r="AY42" s="472"/>
      <c r="AZ42" s="472"/>
      <c r="BA42" s="339">
        <v>0</v>
      </c>
      <c r="BB42" s="339"/>
      <c r="BC42" s="339"/>
      <c r="BD42" s="339"/>
      <c r="BE42" s="339"/>
      <c r="BF42" s="472">
        <v>0</v>
      </c>
      <c r="BG42" s="472"/>
      <c r="BH42" s="472"/>
      <c r="BI42" s="472"/>
      <c r="BJ42" s="472"/>
      <c r="BK42" s="472"/>
      <c r="BL42" s="127"/>
      <c r="BM42" s="127"/>
      <c r="BN42" s="127"/>
      <c r="BO42" s="127"/>
      <c r="BP42" s="127"/>
    </row>
    <row r="43" spans="2:68" ht="11.1" customHeight="1">
      <c r="C43" s="509" t="s">
        <v>153</v>
      </c>
      <c r="D43" s="509"/>
      <c r="E43" s="509"/>
      <c r="F43" s="509"/>
      <c r="G43" s="509"/>
      <c r="H43" s="509"/>
      <c r="I43" s="509"/>
      <c r="J43" s="201" t="s">
        <v>552</v>
      </c>
      <c r="K43" s="201"/>
      <c r="L43" s="201"/>
      <c r="M43" s="201"/>
      <c r="N43" s="201"/>
      <c r="Q43" s="53"/>
      <c r="R43" s="490">
        <v>2016</v>
      </c>
      <c r="S43" s="477"/>
      <c r="T43" s="477"/>
      <c r="U43" s="477"/>
      <c r="V43" s="477"/>
      <c r="W43" s="477"/>
      <c r="X43" s="472">
        <v>33306</v>
      </c>
      <c r="Y43" s="472"/>
      <c r="Z43" s="472"/>
      <c r="AA43" s="472"/>
      <c r="AB43" s="472"/>
      <c r="AC43" s="472"/>
      <c r="AD43" s="477">
        <v>1275</v>
      </c>
      <c r="AE43" s="477"/>
      <c r="AF43" s="477"/>
      <c r="AG43" s="477"/>
      <c r="AH43" s="477"/>
      <c r="AI43" s="477"/>
      <c r="AJ43" s="472">
        <v>23716</v>
      </c>
      <c r="AK43" s="472"/>
      <c r="AL43" s="472"/>
      <c r="AM43" s="472"/>
      <c r="AN43" s="472"/>
      <c r="AO43" s="285"/>
      <c r="AP43" s="339">
        <v>741</v>
      </c>
      <c r="AQ43" s="339">
        <v>741</v>
      </c>
      <c r="AR43" s="339"/>
      <c r="AS43" s="339"/>
      <c r="AT43" s="339"/>
      <c r="AU43" s="472">
        <v>9590</v>
      </c>
      <c r="AV43" s="472"/>
      <c r="AW43" s="472"/>
      <c r="AX43" s="472"/>
      <c r="AY43" s="472"/>
      <c r="AZ43" s="472"/>
      <c r="BA43" s="339">
        <v>0</v>
      </c>
      <c r="BB43" s="339"/>
      <c r="BC43" s="339"/>
      <c r="BD43" s="339"/>
      <c r="BE43" s="339"/>
      <c r="BF43" s="472">
        <v>0</v>
      </c>
      <c r="BG43" s="472"/>
      <c r="BH43" s="472"/>
      <c r="BI43" s="472"/>
      <c r="BJ43" s="472"/>
      <c r="BK43" s="472"/>
      <c r="BL43" s="127"/>
      <c r="BM43" s="127"/>
      <c r="BN43" s="127"/>
      <c r="BO43" s="127"/>
      <c r="BP43" s="127"/>
    </row>
    <row r="44" spans="2:68" ht="11.1" customHeight="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9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6"/>
      <c r="BM44" s="96"/>
      <c r="BN44" s="96"/>
      <c r="BO44" s="98"/>
      <c r="BP44" s="98"/>
    </row>
    <row r="45" spans="2:68" ht="11.1" customHeight="1">
      <c r="C45" s="328" t="s">
        <v>79</v>
      </c>
      <c r="D45" s="328"/>
      <c r="E45" s="134" t="s">
        <v>80</v>
      </c>
      <c r="F45" s="507">
        <v>-1</v>
      </c>
      <c r="G45" s="507"/>
      <c r="H45" s="203" t="s">
        <v>810</v>
      </c>
    </row>
    <row r="46" spans="2:68" ht="11.1" customHeight="1">
      <c r="C46" s="50"/>
      <c r="D46" s="50"/>
      <c r="E46" s="48"/>
      <c r="F46" s="107"/>
      <c r="G46" s="194"/>
      <c r="H46" s="107" t="s">
        <v>809</v>
      </c>
    </row>
    <row r="47" spans="2:68" ht="11.1" customHeight="1">
      <c r="C47" s="50"/>
      <c r="D47" s="50"/>
      <c r="E47" s="48"/>
      <c r="F47" s="507">
        <v>-2</v>
      </c>
      <c r="G47" s="507"/>
      <c r="H47" s="107" t="s">
        <v>781</v>
      </c>
    </row>
    <row r="48" spans="2:68" ht="11.1" customHeight="1">
      <c r="C48" s="50"/>
      <c r="D48" s="50"/>
      <c r="E48" s="48"/>
      <c r="F48" s="507">
        <v>-3</v>
      </c>
      <c r="G48" s="507"/>
      <c r="H48" s="107" t="s">
        <v>782</v>
      </c>
    </row>
    <row r="49" spans="2:76" ht="11.1" customHeight="1">
      <c r="C49" s="50"/>
      <c r="D49" s="50"/>
      <c r="E49" s="48"/>
      <c r="F49" s="507">
        <v>-4</v>
      </c>
      <c r="G49" s="507"/>
      <c r="H49" s="107" t="s">
        <v>783</v>
      </c>
    </row>
    <row r="50" spans="2:76" ht="11.1" customHeight="1">
      <c r="B50" s="312" t="s">
        <v>81</v>
      </c>
      <c r="C50" s="312"/>
      <c r="D50" s="312"/>
      <c r="E50" s="134" t="s">
        <v>80</v>
      </c>
      <c r="F50" s="47" t="s">
        <v>115</v>
      </c>
    </row>
    <row r="51" spans="2:76" ht="13.5" customHeight="1"/>
    <row r="52" spans="2:76" ht="13.5" customHeight="1"/>
    <row r="53" spans="2:76" ht="18" customHeight="1">
      <c r="B53" s="329" t="s">
        <v>741</v>
      </c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</row>
    <row r="54" spans="2:76" ht="11.1" customHeight="1">
      <c r="B54" s="317" t="s">
        <v>0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</row>
    <row r="55" spans="2:76" ht="12" customHeight="1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134"/>
      <c r="BJ55" s="48"/>
      <c r="BK55" s="48"/>
      <c r="BL55" s="48"/>
      <c r="BM55" s="48"/>
      <c r="BN55" s="48"/>
      <c r="BO55" s="48"/>
      <c r="BP55" s="48"/>
      <c r="BQ55" s="96"/>
    </row>
    <row r="56" spans="2:76" ht="11.1" customHeight="1">
      <c r="B56" s="320" t="s">
        <v>1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458" t="s">
        <v>553</v>
      </c>
      <c r="N56" s="398"/>
      <c r="O56" s="398"/>
      <c r="P56" s="398"/>
      <c r="Q56" s="398"/>
      <c r="R56" s="398"/>
      <c r="S56" s="398"/>
      <c r="T56" s="398"/>
      <c r="U56" s="399"/>
      <c r="V56" s="324" t="s">
        <v>2</v>
      </c>
      <c r="W56" s="384"/>
      <c r="X56" s="384"/>
      <c r="Y56" s="384"/>
      <c r="Z56" s="384"/>
      <c r="AA56" s="384"/>
      <c r="AB56" s="384"/>
      <c r="AC56" s="384"/>
      <c r="AD56" s="458" t="s">
        <v>727</v>
      </c>
      <c r="AE56" s="398" t="s">
        <v>5</v>
      </c>
      <c r="AF56" s="398"/>
      <c r="AG56" s="398"/>
      <c r="AH56" s="398"/>
      <c r="AI56" s="398"/>
      <c r="AJ56" s="398"/>
      <c r="AK56" s="398"/>
      <c r="AL56" s="398"/>
      <c r="AM56" s="324" t="s">
        <v>6</v>
      </c>
      <c r="AN56" s="384"/>
      <c r="AO56" s="384" t="s">
        <v>6</v>
      </c>
      <c r="AP56" s="384"/>
      <c r="AQ56" s="384"/>
      <c r="AR56" s="384"/>
      <c r="AS56" s="384"/>
      <c r="AT56" s="384"/>
      <c r="AU56" s="324" t="s">
        <v>7</v>
      </c>
      <c r="AV56" s="384"/>
      <c r="AW56" s="384"/>
      <c r="AX56" s="384" t="s">
        <v>7</v>
      </c>
      <c r="AY56" s="384"/>
      <c r="AZ56" s="384"/>
      <c r="BA56" s="384"/>
      <c r="BB56" s="384"/>
      <c r="BC56" s="324" t="s">
        <v>8</v>
      </c>
      <c r="BD56" s="384"/>
      <c r="BE56" s="384"/>
      <c r="BF56" s="384"/>
      <c r="BG56" s="384"/>
      <c r="BH56" s="384"/>
      <c r="BI56" s="384"/>
      <c r="BJ56" s="384"/>
      <c r="BK56" s="198"/>
      <c r="BL56" s="198"/>
      <c r="BM56" s="198"/>
      <c r="BN56" s="198"/>
      <c r="BO56" s="198"/>
      <c r="BP56" s="96"/>
      <c r="BQ56" s="96"/>
    </row>
    <row r="57" spans="2:76" ht="11.1" customHeight="1">
      <c r="B57" s="322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5" t="s">
        <v>554</v>
      </c>
      <c r="N57" s="385"/>
      <c r="O57" s="385"/>
      <c r="P57" s="322"/>
      <c r="Q57" s="325" t="s">
        <v>555</v>
      </c>
      <c r="R57" s="385"/>
      <c r="S57" s="385"/>
      <c r="T57" s="385"/>
      <c r="U57" s="322"/>
      <c r="V57" s="325" t="s">
        <v>3</v>
      </c>
      <c r="W57" s="385"/>
      <c r="X57" s="385"/>
      <c r="Y57" s="322"/>
      <c r="Z57" s="325" t="s">
        <v>4</v>
      </c>
      <c r="AA57" s="385"/>
      <c r="AB57" s="385"/>
      <c r="AC57" s="322"/>
      <c r="AD57" s="325" t="s">
        <v>3</v>
      </c>
      <c r="AE57" s="385"/>
      <c r="AF57" s="385"/>
      <c r="AG57" s="322"/>
      <c r="AH57" s="325" t="s">
        <v>555</v>
      </c>
      <c r="AI57" s="385"/>
      <c r="AJ57" s="385"/>
      <c r="AK57" s="385"/>
      <c r="AL57" s="322"/>
      <c r="AM57" s="325" t="s">
        <v>3</v>
      </c>
      <c r="AN57" s="385"/>
      <c r="AO57" s="385"/>
      <c r="AP57" s="322"/>
      <c r="AQ57" s="325" t="s">
        <v>4</v>
      </c>
      <c r="AR57" s="385"/>
      <c r="AS57" s="385"/>
      <c r="AT57" s="322"/>
      <c r="AU57" s="325" t="s">
        <v>3</v>
      </c>
      <c r="AV57" s="385"/>
      <c r="AW57" s="385"/>
      <c r="AX57" s="322"/>
      <c r="AY57" s="325" t="s">
        <v>4</v>
      </c>
      <c r="AZ57" s="385"/>
      <c r="BA57" s="385"/>
      <c r="BB57" s="322"/>
      <c r="BC57" s="325" t="s">
        <v>3</v>
      </c>
      <c r="BD57" s="385"/>
      <c r="BE57" s="385"/>
      <c r="BF57" s="322"/>
      <c r="BG57" s="325" t="s">
        <v>4</v>
      </c>
      <c r="BH57" s="385"/>
      <c r="BI57" s="385"/>
      <c r="BJ57" s="385"/>
      <c r="BK57" s="198"/>
      <c r="BL57" s="198"/>
      <c r="BM57" s="198"/>
      <c r="BN57" s="198"/>
      <c r="BO57" s="198"/>
      <c r="BP57" s="96"/>
      <c r="BQ57" s="96"/>
      <c r="BX57" s="96"/>
    </row>
    <row r="58" spans="2:76" ht="11.1" customHeight="1">
      <c r="L58" s="100"/>
      <c r="M58" s="205"/>
      <c r="N58" s="96"/>
      <c r="O58" s="96"/>
      <c r="BK58" s="96"/>
      <c r="BS58" s="96"/>
    </row>
    <row r="59" spans="2:76" ht="11.1" customHeight="1">
      <c r="C59" s="319" t="s">
        <v>9</v>
      </c>
      <c r="D59" s="319"/>
      <c r="E59" s="319"/>
      <c r="F59" s="317">
        <v>22</v>
      </c>
      <c r="G59" s="317"/>
      <c r="H59" s="317"/>
      <c r="I59" s="319" t="s">
        <v>1</v>
      </c>
      <c r="J59" s="319"/>
      <c r="K59" s="319"/>
      <c r="L59" s="53"/>
      <c r="M59" s="480">
        <v>5612</v>
      </c>
      <c r="N59" s="508"/>
      <c r="O59" s="508"/>
      <c r="P59" s="508"/>
      <c r="Q59" s="508">
        <v>67070</v>
      </c>
      <c r="R59" s="508"/>
      <c r="S59" s="508"/>
      <c r="T59" s="508"/>
      <c r="U59" s="508"/>
      <c r="V59" s="477">
        <v>629</v>
      </c>
      <c r="W59" s="477"/>
      <c r="X59" s="477"/>
      <c r="Y59" s="477"/>
      <c r="Z59" s="477">
        <v>8884</v>
      </c>
      <c r="AA59" s="477"/>
      <c r="AB59" s="477"/>
      <c r="AC59" s="477"/>
      <c r="AD59" s="477">
        <v>643</v>
      </c>
      <c r="AE59" s="477">
        <v>643</v>
      </c>
      <c r="AF59" s="477"/>
      <c r="AG59" s="477"/>
      <c r="AH59" s="508">
        <v>14283</v>
      </c>
      <c r="AI59" s="508">
        <v>14283</v>
      </c>
      <c r="AJ59" s="508"/>
      <c r="AK59" s="508"/>
      <c r="AL59" s="508"/>
      <c r="AM59" s="477">
        <v>619</v>
      </c>
      <c r="AN59" s="477"/>
      <c r="AO59" s="477">
        <v>619</v>
      </c>
      <c r="AP59" s="477"/>
      <c r="AQ59" s="477">
        <v>4261</v>
      </c>
      <c r="AR59" s="477"/>
      <c r="AS59" s="477"/>
      <c r="AT59" s="477"/>
      <c r="AU59" s="477">
        <v>718</v>
      </c>
      <c r="AV59" s="477"/>
      <c r="AW59" s="477"/>
      <c r="AX59" s="477">
        <v>718</v>
      </c>
      <c r="AY59" s="477">
        <v>5082</v>
      </c>
      <c r="AZ59" s="477"/>
      <c r="BA59" s="477"/>
      <c r="BB59" s="477"/>
      <c r="BC59" s="477">
        <v>658</v>
      </c>
      <c r="BD59" s="477"/>
      <c r="BE59" s="477"/>
      <c r="BF59" s="477"/>
      <c r="BG59" s="477">
        <v>4345</v>
      </c>
      <c r="BH59" s="477"/>
      <c r="BI59" s="477"/>
      <c r="BJ59" s="477"/>
    </row>
    <row r="60" spans="2:76" ht="11.1" customHeight="1">
      <c r="F60" s="317">
        <v>23</v>
      </c>
      <c r="G60" s="317"/>
      <c r="H60" s="317"/>
      <c r="L60" s="53"/>
      <c r="M60" s="480">
        <v>5781</v>
      </c>
      <c r="N60" s="508"/>
      <c r="O60" s="508"/>
      <c r="P60" s="508"/>
      <c r="Q60" s="508">
        <v>69251</v>
      </c>
      <c r="R60" s="508"/>
      <c r="S60" s="508"/>
      <c r="T60" s="508"/>
      <c r="U60" s="508"/>
      <c r="V60" s="477">
        <v>674</v>
      </c>
      <c r="W60" s="477"/>
      <c r="X60" s="477"/>
      <c r="Y60" s="477"/>
      <c r="Z60" s="477">
        <v>8400</v>
      </c>
      <c r="AA60" s="477"/>
      <c r="AB60" s="477"/>
      <c r="AC60" s="477"/>
      <c r="AD60" s="477">
        <v>702</v>
      </c>
      <c r="AE60" s="477">
        <v>702</v>
      </c>
      <c r="AF60" s="477"/>
      <c r="AG60" s="477"/>
      <c r="AH60" s="508">
        <v>15182</v>
      </c>
      <c r="AI60" s="508">
        <v>15182</v>
      </c>
      <c r="AJ60" s="508"/>
      <c r="AK60" s="508"/>
      <c r="AL60" s="508"/>
      <c r="AM60" s="477">
        <v>653</v>
      </c>
      <c r="AN60" s="477"/>
      <c r="AO60" s="477">
        <v>653</v>
      </c>
      <c r="AP60" s="477"/>
      <c r="AQ60" s="477">
        <v>3865</v>
      </c>
      <c r="AR60" s="477"/>
      <c r="AS60" s="477"/>
      <c r="AT60" s="477"/>
      <c r="AU60" s="477">
        <v>616</v>
      </c>
      <c r="AV60" s="477"/>
      <c r="AW60" s="477"/>
      <c r="AX60" s="477">
        <v>616</v>
      </c>
      <c r="AY60" s="477">
        <v>4909</v>
      </c>
      <c r="AZ60" s="477"/>
      <c r="BA60" s="477"/>
      <c r="BB60" s="477"/>
      <c r="BC60" s="477">
        <v>607</v>
      </c>
      <c r="BD60" s="477"/>
      <c r="BE60" s="477"/>
      <c r="BF60" s="477"/>
      <c r="BG60" s="477">
        <v>4086</v>
      </c>
      <c r="BH60" s="477"/>
      <c r="BI60" s="477"/>
      <c r="BJ60" s="477"/>
    </row>
    <row r="61" spans="2:76" ht="11.1" customHeight="1">
      <c r="F61" s="317">
        <v>24</v>
      </c>
      <c r="G61" s="317"/>
      <c r="H61" s="317"/>
      <c r="L61" s="53"/>
      <c r="M61" s="480">
        <v>5949</v>
      </c>
      <c r="N61" s="508"/>
      <c r="O61" s="508"/>
      <c r="P61" s="508"/>
      <c r="Q61" s="508">
        <v>71011</v>
      </c>
      <c r="R61" s="508"/>
      <c r="S61" s="508"/>
      <c r="T61" s="508"/>
      <c r="U61" s="508"/>
      <c r="V61" s="477">
        <v>744</v>
      </c>
      <c r="W61" s="477"/>
      <c r="X61" s="477"/>
      <c r="Y61" s="477"/>
      <c r="Z61" s="477">
        <v>9346</v>
      </c>
      <c r="AA61" s="477"/>
      <c r="AB61" s="477"/>
      <c r="AC61" s="477"/>
      <c r="AD61" s="477">
        <v>672</v>
      </c>
      <c r="AE61" s="477">
        <v>672</v>
      </c>
      <c r="AF61" s="477"/>
      <c r="AG61" s="477"/>
      <c r="AH61" s="508">
        <v>15382</v>
      </c>
      <c r="AI61" s="508">
        <v>15382</v>
      </c>
      <c r="AJ61" s="508"/>
      <c r="AK61" s="508"/>
      <c r="AL61" s="508"/>
      <c r="AM61" s="477">
        <v>669</v>
      </c>
      <c r="AN61" s="477"/>
      <c r="AO61" s="477">
        <v>669</v>
      </c>
      <c r="AP61" s="477"/>
      <c r="AQ61" s="477">
        <v>3813</v>
      </c>
      <c r="AR61" s="477"/>
      <c r="AS61" s="477"/>
      <c r="AT61" s="477"/>
      <c r="AU61" s="477">
        <v>679</v>
      </c>
      <c r="AV61" s="477"/>
      <c r="AW61" s="477"/>
      <c r="AX61" s="477">
        <v>679</v>
      </c>
      <c r="AY61" s="477">
        <v>5436</v>
      </c>
      <c r="AZ61" s="477"/>
      <c r="BA61" s="477"/>
      <c r="BB61" s="477"/>
      <c r="BC61" s="477">
        <v>600</v>
      </c>
      <c r="BD61" s="477"/>
      <c r="BE61" s="477"/>
      <c r="BF61" s="477"/>
      <c r="BG61" s="477">
        <v>3989</v>
      </c>
      <c r="BH61" s="477"/>
      <c r="BI61" s="477"/>
      <c r="BJ61" s="477"/>
    </row>
    <row r="62" spans="2:76" ht="11.1" customHeight="1">
      <c r="F62" s="317">
        <v>25</v>
      </c>
      <c r="G62" s="317"/>
      <c r="H62" s="317"/>
      <c r="L62" s="53"/>
      <c r="M62" s="480">
        <v>5772</v>
      </c>
      <c r="N62" s="508"/>
      <c r="O62" s="508"/>
      <c r="P62" s="508"/>
      <c r="Q62" s="508">
        <v>68880</v>
      </c>
      <c r="R62" s="508"/>
      <c r="S62" s="508"/>
      <c r="T62" s="508"/>
      <c r="U62" s="508"/>
      <c r="V62" s="477">
        <v>725</v>
      </c>
      <c r="W62" s="477"/>
      <c r="X62" s="477"/>
      <c r="Y62" s="477"/>
      <c r="Z62" s="477">
        <v>8382</v>
      </c>
      <c r="AA62" s="477"/>
      <c r="AB62" s="477"/>
      <c r="AC62" s="477"/>
      <c r="AD62" s="477">
        <v>642</v>
      </c>
      <c r="AE62" s="477">
        <v>642</v>
      </c>
      <c r="AF62" s="477"/>
      <c r="AG62" s="477"/>
      <c r="AH62" s="508">
        <v>14942</v>
      </c>
      <c r="AI62" s="508">
        <v>14942</v>
      </c>
      <c r="AJ62" s="508"/>
      <c r="AK62" s="508"/>
      <c r="AL62" s="508"/>
      <c r="AM62" s="477">
        <v>672</v>
      </c>
      <c r="AN62" s="477"/>
      <c r="AO62" s="477">
        <v>672</v>
      </c>
      <c r="AP62" s="477"/>
      <c r="AQ62" s="477">
        <v>3474</v>
      </c>
      <c r="AR62" s="477"/>
      <c r="AS62" s="477"/>
      <c r="AT62" s="477"/>
      <c r="AU62" s="477">
        <v>617</v>
      </c>
      <c r="AV62" s="477"/>
      <c r="AW62" s="477"/>
      <c r="AX62" s="477">
        <v>617</v>
      </c>
      <c r="AY62" s="477">
        <v>5228</v>
      </c>
      <c r="AZ62" s="477"/>
      <c r="BA62" s="477"/>
      <c r="BB62" s="477"/>
      <c r="BC62" s="477">
        <v>608</v>
      </c>
      <c r="BD62" s="477"/>
      <c r="BE62" s="477"/>
      <c r="BF62" s="477"/>
      <c r="BG62" s="477">
        <v>4134</v>
      </c>
      <c r="BH62" s="477"/>
      <c r="BI62" s="477"/>
      <c r="BJ62" s="477"/>
    </row>
    <row r="63" spans="2:76" ht="11.1" customHeight="1">
      <c r="F63" s="314">
        <v>26</v>
      </c>
      <c r="G63" s="314"/>
      <c r="H63" s="314"/>
      <c r="I63" s="154"/>
      <c r="J63" s="154"/>
      <c r="K63" s="154"/>
      <c r="L63" s="105"/>
      <c r="M63" s="485">
        <v>5574</v>
      </c>
      <c r="N63" s="506"/>
      <c r="O63" s="506"/>
      <c r="P63" s="506"/>
      <c r="Q63" s="506">
        <v>59550</v>
      </c>
      <c r="R63" s="506"/>
      <c r="S63" s="506"/>
      <c r="T63" s="506"/>
      <c r="U63" s="506"/>
      <c r="V63" s="482">
        <v>663</v>
      </c>
      <c r="W63" s="482"/>
      <c r="X63" s="482"/>
      <c r="Y63" s="482"/>
      <c r="Z63" s="482">
        <v>7573</v>
      </c>
      <c r="AA63" s="482"/>
      <c r="AB63" s="482"/>
      <c r="AC63" s="482"/>
      <c r="AD63" s="482">
        <v>641</v>
      </c>
      <c r="AE63" s="482">
        <v>641</v>
      </c>
      <c r="AF63" s="482"/>
      <c r="AG63" s="482"/>
      <c r="AH63" s="506">
        <v>13876</v>
      </c>
      <c r="AI63" s="506">
        <v>13876</v>
      </c>
      <c r="AJ63" s="506"/>
      <c r="AK63" s="506"/>
      <c r="AL63" s="506"/>
      <c r="AM63" s="482">
        <v>681</v>
      </c>
      <c r="AN63" s="482"/>
      <c r="AO63" s="482">
        <v>681</v>
      </c>
      <c r="AP63" s="482"/>
      <c r="AQ63" s="482">
        <v>3299</v>
      </c>
      <c r="AR63" s="482"/>
      <c r="AS63" s="482"/>
      <c r="AT63" s="482"/>
      <c r="AU63" s="482">
        <v>597</v>
      </c>
      <c r="AV63" s="482"/>
      <c r="AW63" s="482"/>
      <c r="AX63" s="482">
        <v>597</v>
      </c>
      <c r="AY63" s="482">
        <v>4172</v>
      </c>
      <c r="AZ63" s="482"/>
      <c r="BA63" s="482"/>
      <c r="BB63" s="482"/>
      <c r="BC63" s="482">
        <v>622</v>
      </c>
      <c r="BD63" s="482"/>
      <c r="BE63" s="482"/>
      <c r="BF63" s="482"/>
      <c r="BG63" s="482">
        <v>5094</v>
      </c>
      <c r="BH63" s="482"/>
      <c r="BI63" s="482"/>
      <c r="BJ63" s="482"/>
    </row>
    <row r="64" spans="2:76" ht="11.1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9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T64" s="206"/>
      <c r="AU64" s="206"/>
      <c r="AV64" s="206"/>
      <c r="AW64" s="206"/>
      <c r="AX64" s="98"/>
      <c r="AY64" s="98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</row>
    <row r="65" spans="2:73" ht="11.1" customHeight="1">
      <c r="B65" s="320" t="s">
        <v>1</v>
      </c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 t="s">
        <v>10</v>
      </c>
      <c r="N65" s="321"/>
      <c r="O65" s="321"/>
      <c r="P65" s="321"/>
      <c r="Q65" s="321"/>
      <c r="R65" s="321"/>
      <c r="S65" s="321"/>
      <c r="T65" s="321"/>
      <c r="U65" s="321"/>
      <c r="V65" s="321" t="s">
        <v>11</v>
      </c>
      <c r="W65" s="321"/>
      <c r="X65" s="321"/>
      <c r="Y65" s="321"/>
      <c r="Z65" s="321"/>
      <c r="AA65" s="321"/>
      <c r="AB65" s="321"/>
      <c r="AC65" s="321"/>
      <c r="AD65" s="321"/>
      <c r="AE65" s="321"/>
      <c r="AF65" s="321" t="s">
        <v>12</v>
      </c>
      <c r="AG65" s="321"/>
      <c r="AH65" s="321"/>
      <c r="AI65" s="321"/>
      <c r="AJ65" s="321"/>
      <c r="AK65" s="321"/>
      <c r="AL65" s="321"/>
      <c r="AM65" s="321"/>
      <c r="AN65" s="321"/>
      <c r="AO65" s="321"/>
      <c r="AP65" s="321" t="s">
        <v>13</v>
      </c>
      <c r="AQ65" s="321"/>
      <c r="AR65" s="321"/>
      <c r="AS65" s="321"/>
      <c r="AT65" s="321"/>
      <c r="AU65" s="321"/>
      <c r="AV65" s="321"/>
      <c r="AW65" s="321"/>
      <c r="AX65" s="321"/>
      <c r="AY65" s="321"/>
      <c r="AZ65" s="324" t="s">
        <v>14</v>
      </c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198"/>
      <c r="BL65" s="198"/>
      <c r="BM65" s="198"/>
      <c r="BN65" s="198"/>
      <c r="BO65" s="198"/>
      <c r="BP65" s="96"/>
      <c r="BQ65" s="96"/>
      <c r="BR65" s="96"/>
      <c r="BS65" s="96"/>
    </row>
    <row r="66" spans="2:73" ht="11.1" customHeight="1">
      <c r="B66" s="322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 t="s">
        <v>3</v>
      </c>
      <c r="N66" s="323"/>
      <c r="O66" s="323"/>
      <c r="P66" s="323"/>
      <c r="Q66" s="323" t="s">
        <v>15</v>
      </c>
      <c r="R66" s="323"/>
      <c r="S66" s="323"/>
      <c r="T66" s="323"/>
      <c r="U66" s="323"/>
      <c r="V66" s="323" t="s">
        <v>3</v>
      </c>
      <c r="W66" s="323"/>
      <c r="X66" s="323"/>
      <c r="Y66" s="323"/>
      <c r="Z66" s="323"/>
      <c r="AA66" s="323" t="s">
        <v>15</v>
      </c>
      <c r="AB66" s="323" t="s">
        <v>15</v>
      </c>
      <c r="AC66" s="323"/>
      <c r="AD66" s="323"/>
      <c r="AE66" s="323"/>
      <c r="AF66" s="323" t="s">
        <v>3</v>
      </c>
      <c r="AG66" s="323" t="s">
        <v>3</v>
      </c>
      <c r="AH66" s="323"/>
      <c r="AI66" s="323"/>
      <c r="AJ66" s="323"/>
      <c r="AK66" s="323" t="s">
        <v>15</v>
      </c>
      <c r="AL66" s="323" t="s">
        <v>15</v>
      </c>
      <c r="AM66" s="323"/>
      <c r="AN66" s="323"/>
      <c r="AO66" s="323"/>
      <c r="AP66" s="323" t="s">
        <v>3</v>
      </c>
      <c r="AQ66" s="323"/>
      <c r="AR66" s="323"/>
      <c r="AS66" s="323" t="s">
        <v>3</v>
      </c>
      <c r="AT66" s="323"/>
      <c r="AU66" s="323" t="s">
        <v>15</v>
      </c>
      <c r="AV66" s="323" t="s">
        <v>15</v>
      </c>
      <c r="AW66" s="323"/>
      <c r="AX66" s="323"/>
      <c r="AY66" s="323"/>
      <c r="AZ66" s="444" t="s">
        <v>3</v>
      </c>
      <c r="BA66" s="444"/>
      <c r="BB66" s="444"/>
      <c r="BC66" s="444" t="s">
        <v>3</v>
      </c>
      <c r="BD66" s="444"/>
      <c r="BE66" s="325" t="s">
        <v>15</v>
      </c>
      <c r="BF66" s="385"/>
      <c r="BG66" s="385"/>
      <c r="BH66" s="385"/>
      <c r="BI66" s="385"/>
      <c r="BJ66" s="385"/>
      <c r="BK66" s="198"/>
      <c r="BL66" s="198"/>
      <c r="BM66" s="198"/>
      <c r="BN66" s="198"/>
      <c r="BO66" s="198"/>
      <c r="BP66" s="96"/>
      <c r="BQ66" s="96"/>
      <c r="BR66" s="96"/>
      <c r="BS66" s="96"/>
    </row>
    <row r="67" spans="2:73" ht="11.1" customHeight="1">
      <c r="L67" s="100"/>
      <c r="BJ67" s="96"/>
      <c r="BK67" s="96"/>
      <c r="BL67" s="96"/>
      <c r="BM67" s="96"/>
      <c r="BN67" s="96"/>
      <c r="BO67" s="96"/>
      <c r="BP67" s="96"/>
      <c r="BQ67" s="96"/>
      <c r="BR67" s="96"/>
      <c r="BS67" s="96"/>
    </row>
    <row r="68" spans="2:73" ht="11.1" customHeight="1">
      <c r="C68" s="319" t="s">
        <v>9</v>
      </c>
      <c r="D68" s="319"/>
      <c r="E68" s="319"/>
      <c r="F68" s="317">
        <v>22</v>
      </c>
      <c r="G68" s="317"/>
      <c r="H68" s="317"/>
      <c r="I68" s="319" t="s">
        <v>1</v>
      </c>
      <c r="J68" s="319"/>
      <c r="K68" s="319"/>
      <c r="L68" s="53"/>
      <c r="M68" s="477">
        <v>683</v>
      </c>
      <c r="N68" s="472"/>
      <c r="O68" s="472"/>
      <c r="P68" s="472"/>
      <c r="Q68" s="472">
        <v>7578</v>
      </c>
      <c r="R68" s="472"/>
      <c r="S68" s="472"/>
      <c r="T68" s="472"/>
      <c r="U68" s="472"/>
      <c r="V68" s="477">
        <v>583</v>
      </c>
      <c r="W68" s="477"/>
      <c r="X68" s="477"/>
      <c r="Y68" s="477"/>
      <c r="Z68" s="477"/>
      <c r="AA68" s="472">
        <v>6043</v>
      </c>
      <c r="AB68" s="472">
        <v>6043</v>
      </c>
      <c r="AC68" s="472"/>
      <c r="AD68" s="472"/>
      <c r="AE68" s="472"/>
      <c r="AF68" s="477">
        <v>615</v>
      </c>
      <c r="AG68" s="477"/>
      <c r="AH68" s="477"/>
      <c r="AI68" s="477"/>
      <c r="AJ68" s="477"/>
      <c r="AK68" s="472">
        <v>6906</v>
      </c>
      <c r="AL68" s="472"/>
      <c r="AM68" s="472">
        <v>6906</v>
      </c>
      <c r="AN68" s="472"/>
      <c r="AO68" s="472"/>
      <c r="AP68" s="477">
        <v>464</v>
      </c>
      <c r="AQ68" s="477"/>
      <c r="AR68" s="477"/>
      <c r="AS68" s="477"/>
      <c r="AT68" s="477"/>
      <c r="AU68" s="472">
        <v>4383</v>
      </c>
      <c r="AV68" s="472"/>
      <c r="AW68" s="472"/>
      <c r="AX68" s="472"/>
      <c r="AY68" s="472"/>
      <c r="AZ68" s="477">
        <v>0</v>
      </c>
      <c r="BA68" s="477"/>
      <c r="BB68" s="477"/>
      <c r="BC68" s="477"/>
      <c r="BD68" s="477"/>
      <c r="BE68" s="511">
        <v>5305</v>
      </c>
      <c r="BF68" s="511"/>
      <c r="BG68" s="511"/>
      <c r="BH68" s="511"/>
      <c r="BI68" s="511"/>
      <c r="BJ68" s="511"/>
    </row>
    <row r="69" spans="2:73" ht="11.1" customHeight="1">
      <c r="F69" s="317">
        <v>23</v>
      </c>
      <c r="G69" s="317"/>
      <c r="H69" s="317"/>
      <c r="L69" s="53"/>
      <c r="M69" s="477">
        <v>737</v>
      </c>
      <c r="N69" s="472"/>
      <c r="O69" s="472"/>
      <c r="P69" s="472"/>
      <c r="Q69" s="472">
        <v>8270</v>
      </c>
      <c r="R69" s="472"/>
      <c r="S69" s="472"/>
      <c r="T69" s="472"/>
      <c r="U69" s="472"/>
      <c r="V69" s="477">
        <v>621</v>
      </c>
      <c r="W69" s="477"/>
      <c r="X69" s="477"/>
      <c r="Y69" s="477"/>
      <c r="Z69" s="477"/>
      <c r="AA69" s="472">
        <v>6850</v>
      </c>
      <c r="AB69" s="472">
        <v>6850</v>
      </c>
      <c r="AC69" s="472"/>
      <c r="AD69" s="472"/>
      <c r="AE69" s="472"/>
      <c r="AF69" s="477">
        <v>676</v>
      </c>
      <c r="AG69" s="477"/>
      <c r="AH69" s="477"/>
      <c r="AI69" s="477"/>
      <c r="AJ69" s="477"/>
      <c r="AK69" s="472">
        <v>7266</v>
      </c>
      <c r="AL69" s="472"/>
      <c r="AM69" s="472">
        <v>7266</v>
      </c>
      <c r="AN69" s="472"/>
      <c r="AO69" s="472"/>
      <c r="AP69" s="477">
        <v>495</v>
      </c>
      <c r="AQ69" s="477"/>
      <c r="AR69" s="477"/>
      <c r="AS69" s="477"/>
      <c r="AT69" s="477"/>
      <c r="AU69" s="472">
        <v>4720</v>
      </c>
      <c r="AV69" s="472"/>
      <c r="AW69" s="472"/>
      <c r="AX69" s="472"/>
      <c r="AY69" s="472"/>
      <c r="AZ69" s="477">
        <v>0</v>
      </c>
      <c r="BA69" s="477"/>
      <c r="BB69" s="477"/>
      <c r="BC69" s="477"/>
      <c r="BD69" s="477"/>
      <c r="BE69" s="511">
        <v>5703</v>
      </c>
      <c r="BF69" s="511"/>
      <c r="BG69" s="511"/>
      <c r="BH69" s="511"/>
      <c r="BI69" s="511"/>
      <c r="BJ69" s="511"/>
    </row>
    <row r="70" spans="2:73">
      <c r="F70" s="317">
        <v>24</v>
      </c>
      <c r="G70" s="317"/>
      <c r="H70" s="317"/>
      <c r="L70" s="53"/>
      <c r="M70" s="477">
        <v>756</v>
      </c>
      <c r="N70" s="472"/>
      <c r="O70" s="472"/>
      <c r="P70" s="472"/>
      <c r="Q70" s="472">
        <v>8302</v>
      </c>
      <c r="R70" s="472"/>
      <c r="S70" s="472"/>
      <c r="T70" s="472"/>
      <c r="U70" s="472"/>
      <c r="V70" s="477">
        <v>623</v>
      </c>
      <c r="W70" s="477"/>
      <c r="X70" s="477"/>
      <c r="Y70" s="477"/>
      <c r="Z70" s="477"/>
      <c r="AA70" s="472">
        <v>6427</v>
      </c>
      <c r="AB70" s="472">
        <v>6427</v>
      </c>
      <c r="AC70" s="472"/>
      <c r="AD70" s="472"/>
      <c r="AE70" s="472"/>
      <c r="AF70" s="477">
        <v>685</v>
      </c>
      <c r="AG70" s="477"/>
      <c r="AH70" s="477"/>
      <c r="AI70" s="477"/>
      <c r="AJ70" s="477"/>
      <c r="AK70" s="472">
        <v>7160</v>
      </c>
      <c r="AL70" s="472"/>
      <c r="AM70" s="472">
        <v>7160</v>
      </c>
      <c r="AN70" s="472"/>
      <c r="AO70" s="472"/>
      <c r="AP70" s="477">
        <v>521</v>
      </c>
      <c r="AQ70" s="477"/>
      <c r="AR70" s="477"/>
      <c r="AS70" s="477"/>
      <c r="AT70" s="477"/>
      <c r="AU70" s="472">
        <v>5093</v>
      </c>
      <c r="AV70" s="472"/>
      <c r="AW70" s="472"/>
      <c r="AX70" s="472"/>
      <c r="AY70" s="472"/>
      <c r="AZ70" s="477">
        <v>0</v>
      </c>
      <c r="BA70" s="477"/>
      <c r="BB70" s="477"/>
      <c r="BC70" s="477"/>
      <c r="BD70" s="477"/>
      <c r="BE70" s="511">
        <v>6063</v>
      </c>
      <c r="BF70" s="511"/>
      <c r="BG70" s="511"/>
      <c r="BH70" s="511"/>
      <c r="BI70" s="511"/>
      <c r="BJ70" s="511"/>
    </row>
    <row r="71" spans="2:73">
      <c r="F71" s="317">
        <v>25</v>
      </c>
      <c r="G71" s="317"/>
      <c r="H71" s="317"/>
      <c r="L71" s="53"/>
      <c r="M71" s="477">
        <v>760</v>
      </c>
      <c r="N71" s="472"/>
      <c r="O71" s="472"/>
      <c r="P71" s="472"/>
      <c r="Q71" s="472">
        <v>9070</v>
      </c>
      <c r="R71" s="472"/>
      <c r="S71" s="472"/>
      <c r="T71" s="472"/>
      <c r="U71" s="472"/>
      <c r="V71" s="477">
        <v>577</v>
      </c>
      <c r="W71" s="477"/>
      <c r="X71" s="477"/>
      <c r="Y71" s="477"/>
      <c r="Z71" s="477"/>
      <c r="AA71" s="472">
        <v>5759</v>
      </c>
      <c r="AB71" s="472">
        <v>5759</v>
      </c>
      <c r="AC71" s="472"/>
      <c r="AD71" s="472"/>
      <c r="AE71" s="472"/>
      <c r="AF71" s="477">
        <v>647</v>
      </c>
      <c r="AG71" s="477"/>
      <c r="AH71" s="477"/>
      <c r="AI71" s="477"/>
      <c r="AJ71" s="477"/>
      <c r="AK71" s="472">
        <v>6431</v>
      </c>
      <c r="AL71" s="472"/>
      <c r="AM71" s="472">
        <v>6431</v>
      </c>
      <c r="AN71" s="472"/>
      <c r="AO71" s="472"/>
      <c r="AP71" s="477">
        <v>524</v>
      </c>
      <c r="AQ71" s="477"/>
      <c r="AR71" s="477"/>
      <c r="AS71" s="477"/>
      <c r="AT71" s="477"/>
      <c r="AU71" s="472">
        <v>5516</v>
      </c>
      <c r="AV71" s="472"/>
      <c r="AW71" s="472"/>
      <c r="AX71" s="472"/>
      <c r="AY71" s="472"/>
      <c r="AZ71" s="477">
        <v>0</v>
      </c>
      <c r="BA71" s="477"/>
      <c r="BB71" s="477"/>
      <c r="BC71" s="477"/>
      <c r="BD71" s="477"/>
      <c r="BE71" s="511">
        <v>5944</v>
      </c>
      <c r="BF71" s="511"/>
      <c r="BG71" s="511"/>
      <c r="BH71" s="511"/>
      <c r="BI71" s="511"/>
      <c r="BJ71" s="511"/>
    </row>
    <row r="72" spans="2:73">
      <c r="F72" s="314">
        <v>26</v>
      </c>
      <c r="G72" s="314"/>
      <c r="H72" s="314"/>
      <c r="I72" s="154"/>
      <c r="J72" s="154"/>
      <c r="K72" s="154"/>
      <c r="L72" s="105"/>
      <c r="M72" s="489">
        <v>712</v>
      </c>
      <c r="N72" s="473"/>
      <c r="O72" s="473"/>
      <c r="P72" s="473"/>
      <c r="Q72" s="473">
        <v>8458</v>
      </c>
      <c r="R72" s="473"/>
      <c r="S72" s="473"/>
      <c r="T72" s="473"/>
      <c r="U72" s="473"/>
      <c r="V72" s="482">
        <v>543</v>
      </c>
      <c r="W72" s="482"/>
      <c r="X72" s="482"/>
      <c r="Y72" s="482"/>
      <c r="Z72" s="482"/>
      <c r="AA72" s="473">
        <v>5368</v>
      </c>
      <c r="AB72" s="473">
        <v>5368</v>
      </c>
      <c r="AC72" s="473"/>
      <c r="AD72" s="473"/>
      <c r="AE72" s="473"/>
      <c r="AF72" s="482">
        <v>607</v>
      </c>
      <c r="AG72" s="482"/>
      <c r="AH72" s="482"/>
      <c r="AI72" s="482"/>
      <c r="AJ72" s="482"/>
      <c r="AK72" s="473">
        <v>6396</v>
      </c>
      <c r="AL72" s="473"/>
      <c r="AM72" s="473">
        <v>6396</v>
      </c>
      <c r="AN72" s="473"/>
      <c r="AO72" s="473"/>
      <c r="AP72" s="482">
        <v>508</v>
      </c>
      <c r="AQ72" s="482"/>
      <c r="AR72" s="482"/>
      <c r="AS72" s="482"/>
      <c r="AT72" s="482"/>
      <c r="AU72" s="473">
        <v>5314</v>
      </c>
      <c r="AV72" s="473"/>
      <c r="AW72" s="473"/>
      <c r="AX72" s="473"/>
      <c r="AY72" s="473"/>
      <c r="AZ72" s="482">
        <v>0</v>
      </c>
      <c r="BA72" s="482"/>
      <c r="BB72" s="482"/>
      <c r="BC72" s="482"/>
      <c r="BD72" s="482"/>
      <c r="BE72" s="512">
        <v>4924</v>
      </c>
      <c r="BF72" s="512">
        <v>4924</v>
      </c>
      <c r="BG72" s="512"/>
      <c r="BH72" s="512"/>
      <c r="BI72" s="512"/>
      <c r="BJ72" s="512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</row>
    <row r="73" spans="2:7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9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</row>
    <row r="74" spans="2:73">
      <c r="C74" s="328" t="s">
        <v>16</v>
      </c>
      <c r="D74" s="328"/>
      <c r="E74" s="134" t="s">
        <v>17</v>
      </c>
      <c r="F74" s="47" t="s">
        <v>418</v>
      </c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</row>
    <row r="75" spans="2:73">
      <c r="B75" s="312" t="s">
        <v>18</v>
      </c>
      <c r="C75" s="312"/>
      <c r="D75" s="312"/>
      <c r="E75" s="134" t="s">
        <v>17</v>
      </c>
      <c r="F75" s="47" t="s">
        <v>19</v>
      </c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</row>
  </sheetData>
  <mergeCells count="437">
    <mergeCell ref="BE68:BJ68"/>
    <mergeCell ref="BE69:BJ69"/>
    <mergeCell ref="BE70:BJ70"/>
    <mergeCell ref="BE71:BJ71"/>
    <mergeCell ref="BE72:BJ72"/>
    <mergeCell ref="AM56:AT56"/>
    <mergeCell ref="AM57:AP57"/>
    <mergeCell ref="AQ57:AT57"/>
    <mergeCell ref="AU56:BB56"/>
    <mergeCell ref="AU57:AX57"/>
    <mergeCell ref="AY57:BB57"/>
    <mergeCell ref="BC56:BJ56"/>
    <mergeCell ref="BC57:BF57"/>
    <mergeCell ref="AZ65:BJ65"/>
    <mergeCell ref="AM62:AP62"/>
    <mergeCell ref="AQ62:AT62"/>
    <mergeCell ref="AU62:AX62"/>
    <mergeCell ref="AY62:BB62"/>
    <mergeCell ref="BC62:BF62"/>
    <mergeCell ref="BG62:BJ62"/>
    <mergeCell ref="AM63:AP63"/>
    <mergeCell ref="AQ63:AT63"/>
    <mergeCell ref="AU63:AX63"/>
    <mergeCell ref="BC63:BF63"/>
    <mergeCell ref="BG63:BJ63"/>
    <mergeCell ref="AZ71:BD71"/>
    <mergeCell ref="AZ72:BD72"/>
    <mergeCell ref="AD56:AL56"/>
    <mergeCell ref="AH57:AL57"/>
    <mergeCell ref="AH59:AL59"/>
    <mergeCell ref="AH60:AL60"/>
    <mergeCell ref="AH61:AL61"/>
    <mergeCell ref="AH62:AL62"/>
    <mergeCell ref="AH63:AL63"/>
    <mergeCell ref="AM59:AP59"/>
    <mergeCell ref="AQ59:AT59"/>
    <mergeCell ref="AU59:AX59"/>
    <mergeCell ref="AY59:BB59"/>
    <mergeCell ref="BC59:BF59"/>
    <mergeCell ref="AM60:AP60"/>
    <mergeCell ref="AQ60:AT60"/>
    <mergeCell ref="AU60:AX60"/>
    <mergeCell ref="AY60:BB60"/>
    <mergeCell ref="BC60:BF60"/>
    <mergeCell ref="AM61:AP61"/>
    <mergeCell ref="AQ61:AT61"/>
    <mergeCell ref="BE66:BJ66"/>
    <mergeCell ref="AU61:AX61"/>
    <mergeCell ref="AP72:AT72"/>
    <mergeCell ref="AU66:AY66"/>
    <mergeCell ref="AP65:AY65"/>
    <mergeCell ref="AU68:AY68"/>
    <mergeCell ref="AU69:AY69"/>
    <mergeCell ref="AU70:AY70"/>
    <mergeCell ref="AU71:AY71"/>
    <mergeCell ref="AU72:AY72"/>
    <mergeCell ref="AY61:BB61"/>
    <mergeCell ref="AY63:BB63"/>
    <mergeCell ref="V72:Z72"/>
    <mergeCell ref="AA66:AE66"/>
    <mergeCell ref="AA68:AE68"/>
    <mergeCell ref="AA69:AE69"/>
    <mergeCell ref="AA70:AE70"/>
    <mergeCell ref="AA71:AE71"/>
    <mergeCell ref="AA72:AE72"/>
    <mergeCell ref="AF65:AO65"/>
    <mergeCell ref="AF66:AJ66"/>
    <mergeCell ref="AK66:AO66"/>
    <mergeCell ref="AF68:AJ68"/>
    <mergeCell ref="AF69:AJ69"/>
    <mergeCell ref="AF70:AJ70"/>
    <mergeCell ref="AF71:AJ71"/>
    <mergeCell ref="AF72:AJ72"/>
    <mergeCell ref="AK68:AO68"/>
    <mergeCell ref="AK69:AO69"/>
    <mergeCell ref="AK70:AO70"/>
    <mergeCell ref="AK71:AO71"/>
    <mergeCell ref="AK72:AO72"/>
    <mergeCell ref="V65:AE65"/>
    <mergeCell ref="V66:Z66"/>
    <mergeCell ref="V68:Z68"/>
    <mergeCell ref="V69:Z69"/>
    <mergeCell ref="V71:Z71"/>
    <mergeCell ref="AP66:AT66"/>
    <mergeCell ref="AP68:AT68"/>
    <mergeCell ref="AP69:AT69"/>
    <mergeCell ref="AP70:AT70"/>
    <mergeCell ref="AP71:AT71"/>
    <mergeCell ref="AZ66:BD66"/>
    <mergeCell ref="AZ68:BD68"/>
    <mergeCell ref="AZ69:BD69"/>
    <mergeCell ref="AZ70:BD70"/>
    <mergeCell ref="V70:Z70"/>
    <mergeCell ref="BG59:BJ59"/>
    <mergeCell ref="BG60:BJ60"/>
    <mergeCell ref="BG61:BJ61"/>
    <mergeCell ref="AU42:AZ42"/>
    <mergeCell ref="AU43:AZ43"/>
    <mergeCell ref="B53:BP53"/>
    <mergeCell ref="B54:BP54"/>
    <mergeCell ref="M57:P57"/>
    <mergeCell ref="BC61:BF61"/>
    <mergeCell ref="AP43:AT43"/>
    <mergeCell ref="C45:D45"/>
    <mergeCell ref="B56:L57"/>
    <mergeCell ref="F48:G48"/>
    <mergeCell ref="F45:G45"/>
    <mergeCell ref="AO42:AT42"/>
    <mergeCell ref="BF38:BK38"/>
    <mergeCell ref="BF39:BK39"/>
    <mergeCell ref="BF40:BK40"/>
    <mergeCell ref="BF42:BK42"/>
    <mergeCell ref="BF43:BK43"/>
    <mergeCell ref="Z57:AC57"/>
    <mergeCell ref="V56:AC56"/>
    <mergeCell ref="AD57:AG57"/>
    <mergeCell ref="BA40:BE40"/>
    <mergeCell ref="BA42:BE42"/>
    <mergeCell ref="BA43:BE43"/>
    <mergeCell ref="V57:Y57"/>
    <mergeCell ref="BG57:BJ57"/>
    <mergeCell ref="X43:AC43"/>
    <mergeCell ref="AD43:AI43"/>
    <mergeCell ref="AJ38:AN38"/>
    <mergeCell ref="AJ39:AN39"/>
    <mergeCell ref="AJ40:AN40"/>
    <mergeCell ref="AJ42:AN42"/>
    <mergeCell ref="AJ43:AN43"/>
    <mergeCell ref="BA38:BE38"/>
    <mergeCell ref="BA39:BE39"/>
    <mergeCell ref="AU39:AZ39"/>
    <mergeCell ref="AU40:AZ40"/>
    <mergeCell ref="BF13:BK13"/>
    <mergeCell ref="BF14:BK14"/>
    <mergeCell ref="BF15:BK15"/>
    <mergeCell ref="BF16:BK16"/>
    <mergeCell ref="BF18:BK18"/>
    <mergeCell ref="BF19:BK19"/>
    <mergeCell ref="BF34:BK34"/>
    <mergeCell ref="BF36:BK36"/>
    <mergeCell ref="BF37:BK37"/>
    <mergeCell ref="BF31:BK31"/>
    <mergeCell ref="BF32:BK32"/>
    <mergeCell ref="BF33:BK33"/>
    <mergeCell ref="BF20:BK20"/>
    <mergeCell ref="BF21:BK21"/>
    <mergeCell ref="BF22:BK22"/>
    <mergeCell ref="BF24:BK24"/>
    <mergeCell ref="BF25:BK25"/>
    <mergeCell ref="BF26:BK26"/>
    <mergeCell ref="BF27:BK27"/>
    <mergeCell ref="BF28:BK28"/>
    <mergeCell ref="BF30:BK30"/>
    <mergeCell ref="BA19:BE19"/>
    <mergeCell ref="BA22:BE22"/>
    <mergeCell ref="BA24:BE24"/>
    <mergeCell ref="BA25:BE25"/>
    <mergeCell ref="BA26:BE26"/>
    <mergeCell ref="BA27:BE27"/>
    <mergeCell ref="BA28:BE28"/>
    <mergeCell ref="BA30:BE30"/>
    <mergeCell ref="BA31:BE31"/>
    <mergeCell ref="BA20:BE20"/>
    <mergeCell ref="BA21:BE21"/>
    <mergeCell ref="AU22:AZ22"/>
    <mergeCell ref="AU24:AZ24"/>
    <mergeCell ref="AU25:AZ25"/>
    <mergeCell ref="AU26:AZ26"/>
    <mergeCell ref="AU27:AZ27"/>
    <mergeCell ref="AU10:AZ10"/>
    <mergeCell ref="AU12:AZ12"/>
    <mergeCell ref="AU13:AZ13"/>
    <mergeCell ref="AU14:AZ14"/>
    <mergeCell ref="AU15:AZ15"/>
    <mergeCell ref="AU16:AZ16"/>
    <mergeCell ref="AU18:AZ18"/>
    <mergeCell ref="AU19:AZ19"/>
    <mergeCell ref="AU20:AZ20"/>
    <mergeCell ref="AU21:AZ21"/>
    <mergeCell ref="BA33:BE33"/>
    <mergeCell ref="AU33:AZ33"/>
    <mergeCell ref="AU38:AZ38"/>
    <mergeCell ref="R26:W26"/>
    <mergeCell ref="R27:W27"/>
    <mergeCell ref="R25:W25"/>
    <mergeCell ref="R37:W37"/>
    <mergeCell ref="R36:W36"/>
    <mergeCell ref="AU34:AZ34"/>
    <mergeCell ref="AU36:AZ36"/>
    <mergeCell ref="AU37:AZ37"/>
    <mergeCell ref="AU32:AZ32"/>
    <mergeCell ref="BA32:BE32"/>
    <mergeCell ref="BA34:BE34"/>
    <mergeCell ref="BA36:BE36"/>
    <mergeCell ref="AU28:AZ28"/>
    <mergeCell ref="AU30:AZ30"/>
    <mergeCell ref="AU31:AZ31"/>
    <mergeCell ref="BA37:BE37"/>
    <mergeCell ref="AJ34:AN34"/>
    <mergeCell ref="AJ36:AN36"/>
    <mergeCell ref="AJ37:AN37"/>
    <mergeCell ref="X27:AC27"/>
    <mergeCell ref="X28:AC28"/>
    <mergeCell ref="V62:Y62"/>
    <mergeCell ref="V63:Y63"/>
    <mergeCell ref="AD61:AG61"/>
    <mergeCell ref="V59:Y59"/>
    <mergeCell ref="C19:I19"/>
    <mergeCell ref="C18:I18"/>
    <mergeCell ref="R18:W18"/>
    <mergeCell ref="R24:W24"/>
    <mergeCell ref="X19:AC19"/>
    <mergeCell ref="X20:AC20"/>
    <mergeCell ref="X21:AC21"/>
    <mergeCell ref="X22:AC22"/>
    <mergeCell ref="X24:AC24"/>
    <mergeCell ref="AD21:AI21"/>
    <mergeCell ref="AD22:AI22"/>
    <mergeCell ref="AD24:AI24"/>
    <mergeCell ref="C30:I30"/>
    <mergeCell ref="R30:W30"/>
    <mergeCell ref="C36:I36"/>
    <mergeCell ref="R19:W19"/>
    <mergeCell ref="C27:I27"/>
    <mergeCell ref="C26:I26"/>
    <mergeCell ref="X25:AC25"/>
    <mergeCell ref="X26:AC26"/>
    <mergeCell ref="X30:AC30"/>
    <mergeCell ref="X31:AC31"/>
    <mergeCell ref="AD25:AI25"/>
    <mergeCell ref="AD26:AI26"/>
    <mergeCell ref="AD27:AI27"/>
    <mergeCell ref="AD28:AI28"/>
    <mergeCell ref="AD30:AI30"/>
    <mergeCell ref="AD31:AI31"/>
    <mergeCell ref="B50:D50"/>
    <mergeCell ref="C28:I28"/>
    <mergeCell ref="R40:W40"/>
    <mergeCell ref="R43:W43"/>
    <mergeCell ref="C42:I42"/>
    <mergeCell ref="C39:I39"/>
    <mergeCell ref="C38:I38"/>
    <mergeCell ref="C37:I37"/>
    <mergeCell ref="R32:W32"/>
    <mergeCell ref="F47:G47"/>
    <mergeCell ref="C34:I34"/>
    <mergeCell ref="R34:W34"/>
    <mergeCell ref="C43:I43"/>
    <mergeCell ref="C40:I40"/>
    <mergeCell ref="R39:W39"/>
    <mergeCell ref="R42:W42"/>
    <mergeCell ref="AD63:AG63"/>
    <mergeCell ref="B65:L66"/>
    <mergeCell ref="M65:U65"/>
    <mergeCell ref="C59:E59"/>
    <mergeCell ref="I59:K59"/>
    <mergeCell ref="F62:H62"/>
    <mergeCell ref="C33:I33"/>
    <mergeCell ref="C32:I32"/>
    <mergeCell ref="R33:W33"/>
    <mergeCell ref="AD60:AG60"/>
    <mergeCell ref="M66:P66"/>
    <mergeCell ref="Z59:AC59"/>
    <mergeCell ref="Z60:AC60"/>
    <mergeCell ref="Z61:AC61"/>
    <mergeCell ref="AD59:AG59"/>
    <mergeCell ref="Q66:U66"/>
    <mergeCell ref="Q61:U61"/>
    <mergeCell ref="Q60:U60"/>
    <mergeCell ref="V60:Y60"/>
    <mergeCell ref="V61:Y61"/>
    <mergeCell ref="Z62:AC62"/>
    <mergeCell ref="Z63:AC63"/>
    <mergeCell ref="AD62:AG62"/>
    <mergeCell ref="R38:W38"/>
    <mergeCell ref="C14:I14"/>
    <mergeCell ref="C13:I13"/>
    <mergeCell ref="C12:I12"/>
    <mergeCell ref="R14:W14"/>
    <mergeCell ref="C15:I15"/>
    <mergeCell ref="R15:W15"/>
    <mergeCell ref="R12:W12"/>
    <mergeCell ref="R13:W13"/>
    <mergeCell ref="C31:I31"/>
    <mergeCell ref="R31:W31"/>
    <mergeCell ref="C16:I16"/>
    <mergeCell ref="R16:W16"/>
    <mergeCell ref="C25:I25"/>
    <mergeCell ref="C24:I24"/>
    <mergeCell ref="C22:I22"/>
    <mergeCell ref="R22:W22"/>
    <mergeCell ref="R28:W28"/>
    <mergeCell ref="C21:I21"/>
    <mergeCell ref="C20:I20"/>
    <mergeCell ref="R20:W20"/>
    <mergeCell ref="R21:W21"/>
    <mergeCell ref="F63:H63"/>
    <mergeCell ref="M63:P63"/>
    <mergeCell ref="Q63:U63"/>
    <mergeCell ref="F49:G49"/>
    <mergeCell ref="Q62:U62"/>
    <mergeCell ref="F61:H61"/>
    <mergeCell ref="M61:P61"/>
    <mergeCell ref="F60:H60"/>
    <mergeCell ref="M60:P60"/>
    <mergeCell ref="F59:H59"/>
    <mergeCell ref="M62:P62"/>
    <mergeCell ref="M59:P59"/>
    <mergeCell ref="Q59:U59"/>
    <mergeCell ref="M56:U56"/>
    <mergeCell ref="Q57:U57"/>
    <mergeCell ref="B75:D75"/>
    <mergeCell ref="F72:H72"/>
    <mergeCell ref="M72:P72"/>
    <mergeCell ref="F71:H71"/>
    <mergeCell ref="M71:P71"/>
    <mergeCell ref="Q71:U71"/>
    <mergeCell ref="Q72:U72"/>
    <mergeCell ref="C68:E68"/>
    <mergeCell ref="I68:K68"/>
    <mergeCell ref="Q68:U68"/>
    <mergeCell ref="Q70:U70"/>
    <mergeCell ref="F70:H70"/>
    <mergeCell ref="M70:P70"/>
    <mergeCell ref="F68:H68"/>
    <mergeCell ref="M68:P68"/>
    <mergeCell ref="C74:D74"/>
    <mergeCell ref="F69:H69"/>
    <mergeCell ref="M69:P69"/>
    <mergeCell ref="Q69:U69"/>
    <mergeCell ref="A1:S2"/>
    <mergeCell ref="R7:AC7"/>
    <mergeCell ref="X10:AC10"/>
    <mergeCell ref="X12:AC12"/>
    <mergeCell ref="X13:AC13"/>
    <mergeCell ref="X14:AC14"/>
    <mergeCell ref="X15:AC15"/>
    <mergeCell ref="X16:AC16"/>
    <mergeCell ref="X18:AC18"/>
    <mergeCell ref="X8:AC8"/>
    <mergeCell ref="B5:BP5"/>
    <mergeCell ref="B7:Q8"/>
    <mergeCell ref="C10:O10"/>
    <mergeCell ref="R8:W8"/>
    <mergeCell ref="R10:W10"/>
    <mergeCell ref="BF10:BK10"/>
    <mergeCell ref="BF12:BK12"/>
    <mergeCell ref="BA10:BE10"/>
    <mergeCell ref="BA12:BE12"/>
    <mergeCell ref="BA13:BE13"/>
    <mergeCell ref="BA14:BE14"/>
    <mergeCell ref="BA15:BE15"/>
    <mergeCell ref="BA16:BE16"/>
    <mergeCell ref="BA18:BE18"/>
    <mergeCell ref="X32:AC32"/>
    <mergeCell ref="X33:AC33"/>
    <mergeCell ref="X34:AC34"/>
    <mergeCell ref="X36:AC36"/>
    <mergeCell ref="X37:AC37"/>
    <mergeCell ref="X38:AC38"/>
    <mergeCell ref="X39:AC39"/>
    <mergeCell ref="X40:AC40"/>
    <mergeCell ref="X42:AC42"/>
    <mergeCell ref="AD7:AN7"/>
    <mergeCell ref="AD8:AI8"/>
    <mergeCell ref="AJ8:AN8"/>
    <mergeCell ref="AO7:AY7"/>
    <mergeCell ref="AO8:AT8"/>
    <mergeCell ref="AU8:AY8"/>
    <mergeCell ref="AZ7:BJ7"/>
    <mergeCell ref="AZ8:BE8"/>
    <mergeCell ref="BF8:BJ8"/>
    <mergeCell ref="AD10:AI10"/>
    <mergeCell ref="AD12:AI12"/>
    <mergeCell ref="AD13:AI13"/>
    <mergeCell ref="AD14:AI14"/>
    <mergeCell ref="AD15:AI15"/>
    <mergeCell ref="AD16:AI16"/>
    <mergeCell ref="AD18:AI18"/>
    <mergeCell ref="AD19:AI19"/>
    <mergeCell ref="AD20:AI20"/>
    <mergeCell ref="AD32:AI32"/>
    <mergeCell ref="AD33:AI33"/>
    <mergeCell ref="AD34:AI34"/>
    <mergeCell ref="AD36:AI36"/>
    <mergeCell ref="AD37:AI37"/>
    <mergeCell ref="AD38:AI38"/>
    <mergeCell ref="AD39:AI39"/>
    <mergeCell ref="AD40:AI40"/>
    <mergeCell ref="AD42:AI42"/>
    <mergeCell ref="AJ33:AN33"/>
    <mergeCell ref="AJ10:AN10"/>
    <mergeCell ref="AJ12:AN12"/>
    <mergeCell ref="AJ13:AN13"/>
    <mergeCell ref="AJ14:AN14"/>
    <mergeCell ref="AJ15:AN15"/>
    <mergeCell ref="AJ16:AN16"/>
    <mergeCell ref="AJ18:AN18"/>
    <mergeCell ref="AJ19:AN19"/>
    <mergeCell ref="AJ20:AN20"/>
    <mergeCell ref="AJ21:AN21"/>
    <mergeCell ref="AJ22:AN22"/>
    <mergeCell ref="AO10:AT10"/>
    <mergeCell ref="AJ24:AN24"/>
    <mergeCell ref="AJ25:AN25"/>
    <mergeCell ref="AJ26:AN26"/>
    <mergeCell ref="AJ27:AN27"/>
    <mergeCell ref="AJ28:AN28"/>
    <mergeCell ref="AJ30:AN30"/>
    <mergeCell ref="AJ31:AN31"/>
    <mergeCell ref="AJ32:AN32"/>
    <mergeCell ref="AO21:AT21"/>
    <mergeCell ref="AO22:AT22"/>
    <mergeCell ref="AO24:AT24"/>
    <mergeCell ref="AO25:AT25"/>
    <mergeCell ref="AO26:AT26"/>
    <mergeCell ref="AO27:AT27"/>
    <mergeCell ref="AO28:AT28"/>
    <mergeCell ref="AO30:AT30"/>
    <mergeCell ref="AO31:AT31"/>
    <mergeCell ref="AO12:AT12"/>
    <mergeCell ref="AO13:AT13"/>
    <mergeCell ref="AO14:AT14"/>
    <mergeCell ref="AO15:AT15"/>
    <mergeCell ref="AO16:AT16"/>
    <mergeCell ref="AO18:AT18"/>
    <mergeCell ref="AO19:AT19"/>
    <mergeCell ref="AO20:AT20"/>
    <mergeCell ref="AO41:AT41"/>
    <mergeCell ref="AO32:AT32"/>
    <mergeCell ref="AO33:AT33"/>
    <mergeCell ref="AO34:AT34"/>
    <mergeCell ref="AO36:AT36"/>
    <mergeCell ref="AO37:AT37"/>
    <mergeCell ref="AO38:AT38"/>
    <mergeCell ref="AO39:AT39"/>
    <mergeCell ref="AO40:AT40"/>
  </mergeCells>
  <phoneticPr fontId="9"/>
  <pageMargins left="0.47244094488188981" right="0.39370078740157483" top="0.31496062992125984" bottom="0.39370078740157483" header="0" footer="0"/>
  <pageSetup paperSize="9" scale="93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78"/>
  <sheetViews>
    <sheetView view="pageBreakPreview" zoomScaleNormal="100" zoomScaleSheetLayoutView="100" workbookViewId="0">
      <selection activeCell="BW94" sqref="A94:BW94"/>
    </sheetView>
  </sheetViews>
  <sheetFormatPr defaultRowHeight="13.5"/>
  <cols>
    <col min="1" max="1" width="1" style="97" customWidth="1"/>
    <col min="2" max="70" width="1.625" style="97" customWidth="1"/>
    <col min="71" max="16384" width="9" style="97"/>
  </cols>
  <sheetData>
    <row r="1" spans="2:70" ht="10.5" customHeight="1"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310">
        <f>'174'!A1+1</f>
        <v>175</v>
      </c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158"/>
      <c r="BM1" s="158"/>
      <c r="BN1" s="158"/>
      <c r="BO1" s="158"/>
      <c r="BP1" s="158"/>
      <c r="BQ1" s="158"/>
      <c r="BR1" s="158"/>
    </row>
    <row r="2" spans="2:70" ht="10.5" customHeight="1"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158"/>
      <c r="BM2" s="158"/>
      <c r="BN2" s="158"/>
      <c r="BO2" s="158"/>
      <c r="BP2" s="158"/>
      <c r="BQ2" s="158"/>
      <c r="BR2" s="158"/>
    </row>
    <row r="3" spans="2:70" ht="13.5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158"/>
      <c r="BM3" s="158"/>
      <c r="BN3" s="158"/>
      <c r="BO3" s="158"/>
      <c r="BP3" s="158"/>
      <c r="BQ3" s="158"/>
      <c r="BR3" s="158"/>
    </row>
    <row r="4" spans="2:70" ht="13.5" customHeight="1"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158"/>
      <c r="BM4" s="158"/>
      <c r="BN4" s="158"/>
      <c r="BO4" s="158"/>
      <c r="BP4" s="158"/>
      <c r="BQ4" s="158"/>
      <c r="BR4" s="158"/>
    </row>
    <row r="5" spans="2:70" ht="12.75" customHeight="1">
      <c r="B5" s="317" t="s">
        <v>20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</row>
    <row r="6" spans="2:70" ht="7.5" customHeight="1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</row>
    <row r="7" spans="2:70" ht="15" customHeight="1">
      <c r="B7" s="384" t="s">
        <v>1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20"/>
      <c r="O7" s="321" t="s">
        <v>21</v>
      </c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 t="s">
        <v>22</v>
      </c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4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</row>
    <row r="8" spans="2:70" ht="6.95" customHeight="1">
      <c r="J8" s="169"/>
      <c r="K8" s="169"/>
      <c r="L8" s="169"/>
      <c r="M8" s="169"/>
      <c r="N8" s="100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</row>
    <row r="9" spans="2:70" ht="13.5" customHeight="1">
      <c r="C9" s="513" t="s">
        <v>9</v>
      </c>
      <c r="D9" s="513"/>
      <c r="E9" s="513"/>
      <c r="F9" s="513"/>
      <c r="G9" s="317">
        <v>22</v>
      </c>
      <c r="H9" s="317"/>
      <c r="I9" s="317"/>
      <c r="J9" s="474" t="s">
        <v>1</v>
      </c>
      <c r="K9" s="474"/>
      <c r="L9" s="474"/>
      <c r="M9" s="474"/>
      <c r="N9" s="207"/>
      <c r="O9" s="318">
        <v>1327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6">
        <v>8799</v>
      </c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96"/>
      <c r="AT9" s="96"/>
      <c r="AU9" s="96"/>
      <c r="AV9" s="96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96"/>
      <c r="BI9" s="96"/>
      <c r="BJ9" s="96"/>
    </row>
    <row r="10" spans="2:70" ht="13.5" customHeight="1">
      <c r="G10" s="317">
        <v>23</v>
      </c>
      <c r="H10" s="317"/>
      <c r="I10" s="317"/>
      <c r="J10" s="96"/>
      <c r="K10" s="96"/>
      <c r="L10" s="96"/>
      <c r="M10" s="96"/>
      <c r="N10" s="207"/>
      <c r="O10" s="318">
        <v>1350</v>
      </c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6">
        <v>8353</v>
      </c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96"/>
      <c r="AT10" s="96"/>
      <c r="AU10" s="96"/>
      <c r="AV10" s="96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96"/>
      <c r="BI10" s="96"/>
      <c r="BJ10" s="96"/>
    </row>
    <row r="11" spans="2:70" ht="13.5" customHeight="1">
      <c r="G11" s="317">
        <v>24</v>
      </c>
      <c r="H11" s="317"/>
      <c r="I11" s="317"/>
      <c r="J11" s="96"/>
      <c r="K11" s="96"/>
      <c r="L11" s="96"/>
      <c r="M11" s="96"/>
      <c r="N11" s="207"/>
      <c r="O11" s="318">
        <v>1335</v>
      </c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6">
        <v>8761</v>
      </c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96"/>
      <c r="AT11" s="96"/>
      <c r="AU11" s="96"/>
      <c r="AV11" s="96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96"/>
      <c r="BI11" s="96"/>
      <c r="BJ11" s="96"/>
    </row>
    <row r="12" spans="2:70" ht="13.5" customHeight="1">
      <c r="G12" s="317">
        <v>25</v>
      </c>
      <c r="H12" s="317"/>
      <c r="I12" s="317"/>
      <c r="J12" s="96"/>
      <c r="K12" s="96"/>
      <c r="L12" s="96"/>
      <c r="M12" s="96"/>
      <c r="N12" s="207"/>
      <c r="O12" s="318">
        <v>1326</v>
      </c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6">
        <v>8986</v>
      </c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96"/>
      <c r="AT12" s="96"/>
      <c r="AU12" s="96"/>
      <c r="AV12" s="96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96"/>
      <c r="BI12" s="96"/>
      <c r="BJ12" s="96"/>
    </row>
    <row r="13" spans="2:70" ht="13.5" customHeight="1">
      <c r="G13" s="314">
        <v>26</v>
      </c>
      <c r="H13" s="314"/>
      <c r="I13" s="314"/>
      <c r="J13" s="96"/>
      <c r="K13" s="96"/>
      <c r="L13" s="96"/>
      <c r="M13" s="96"/>
      <c r="N13" s="188"/>
      <c r="O13" s="315">
        <v>1340</v>
      </c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3">
        <v>8616</v>
      </c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96"/>
      <c r="AT13" s="96"/>
      <c r="AU13" s="96"/>
      <c r="AV13" s="96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96"/>
      <c r="BI13" s="96"/>
      <c r="BJ13" s="96"/>
    </row>
    <row r="14" spans="2:70" ht="6.95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</row>
    <row r="15" spans="2:70" ht="12" customHeight="1">
      <c r="B15" s="312" t="s">
        <v>18</v>
      </c>
      <c r="C15" s="312"/>
      <c r="D15" s="312"/>
      <c r="E15" s="134" t="s">
        <v>726</v>
      </c>
      <c r="F15" s="47" t="s">
        <v>19</v>
      </c>
    </row>
    <row r="16" spans="2:70" ht="13.5" customHeight="1">
      <c r="B16" s="271"/>
      <c r="C16" s="271"/>
      <c r="D16" s="271"/>
      <c r="E16" s="272"/>
      <c r="F16" s="47"/>
    </row>
    <row r="17" spans="2:62" ht="13.5" customHeight="1"/>
    <row r="18" spans="2:62" ht="18" customHeight="1">
      <c r="B18" s="329" t="s">
        <v>742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</row>
    <row r="19" spans="2:62" ht="12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</row>
    <row r="20" spans="2:62" ht="13.5" customHeight="1">
      <c r="B20" s="320" t="s">
        <v>1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 t="s">
        <v>23</v>
      </c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524" t="s">
        <v>24</v>
      </c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524" t="s">
        <v>25</v>
      </c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524" t="s">
        <v>26</v>
      </c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4"/>
    </row>
    <row r="21" spans="2:62" ht="13.5" customHeight="1">
      <c r="B21" s="322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5"/>
    </row>
    <row r="22" spans="2:62" ht="13.5" customHeight="1">
      <c r="B22" s="322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 t="s">
        <v>3</v>
      </c>
      <c r="P22" s="323"/>
      <c r="Q22" s="323"/>
      <c r="R22" s="323"/>
      <c r="S22" s="323"/>
      <c r="T22" s="323"/>
      <c r="U22" s="323" t="s">
        <v>4</v>
      </c>
      <c r="V22" s="323"/>
      <c r="W22" s="323"/>
      <c r="X22" s="323"/>
      <c r="Y22" s="323"/>
      <c r="Z22" s="323"/>
      <c r="AA22" s="323" t="s">
        <v>3</v>
      </c>
      <c r="AB22" s="323"/>
      <c r="AC22" s="323"/>
      <c r="AD22" s="323"/>
      <c r="AE22" s="323"/>
      <c r="AF22" s="323"/>
      <c r="AG22" s="323" t="s">
        <v>4</v>
      </c>
      <c r="AH22" s="323"/>
      <c r="AI22" s="323"/>
      <c r="AJ22" s="323"/>
      <c r="AK22" s="323"/>
      <c r="AL22" s="323"/>
      <c r="AM22" s="323" t="s">
        <v>3</v>
      </c>
      <c r="AN22" s="323"/>
      <c r="AO22" s="323"/>
      <c r="AP22" s="323"/>
      <c r="AQ22" s="323"/>
      <c r="AR22" s="323"/>
      <c r="AS22" s="323" t="s">
        <v>4</v>
      </c>
      <c r="AT22" s="323"/>
      <c r="AU22" s="323"/>
      <c r="AV22" s="323"/>
      <c r="AW22" s="323"/>
      <c r="AX22" s="323"/>
      <c r="AY22" s="323" t="s">
        <v>3</v>
      </c>
      <c r="AZ22" s="323"/>
      <c r="BA22" s="323"/>
      <c r="BB22" s="323"/>
      <c r="BC22" s="323"/>
      <c r="BD22" s="323"/>
      <c r="BE22" s="323" t="s">
        <v>4</v>
      </c>
      <c r="BF22" s="323"/>
      <c r="BG22" s="323"/>
      <c r="BH22" s="323"/>
      <c r="BI22" s="323"/>
      <c r="BJ22" s="325"/>
    </row>
    <row r="23" spans="2:62" ht="6.75" customHeight="1">
      <c r="N23" s="100"/>
    </row>
    <row r="24" spans="2:62" ht="13.5" customHeight="1">
      <c r="C24" s="319" t="s">
        <v>9</v>
      </c>
      <c r="D24" s="319"/>
      <c r="E24" s="319"/>
      <c r="F24" s="319"/>
      <c r="G24" s="317">
        <v>22</v>
      </c>
      <c r="H24" s="317"/>
      <c r="I24" s="317"/>
      <c r="J24" s="319" t="s">
        <v>1</v>
      </c>
      <c r="K24" s="319"/>
      <c r="L24" s="319"/>
      <c r="M24" s="319"/>
      <c r="N24" s="53"/>
      <c r="O24" s="477">
        <v>7746</v>
      </c>
      <c r="P24" s="477"/>
      <c r="Q24" s="477"/>
      <c r="R24" s="477"/>
      <c r="S24" s="477"/>
      <c r="T24" s="477"/>
      <c r="U24" s="477">
        <v>136918</v>
      </c>
      <c r="V24" s="477"/>
      <c r="W24" s="477"/>
      <c r="X24" s="477"/>
      <c r="Y24" s="477"/>
      <c r="Z24" s="477"/>
      <c r="AA24" s="530">
        <v>722</v>
      </c>
      <c r="AB24" s="530"/>
      <c r="AC24" s="530"/>
      <c r="AD24" s="530"/>
      <c r="AE24" s="530"/>
      <c r="AF24" s="530"/>
      <c r="AG24" s="530">
        <v>40480</v>
      </c>
      <c r="AH24" s="530"/>
      <c r="AI24" s="530"/>
      <c r="AJ24" s="530"/>
      <c r="AK24" s="530"/>
      <c r="AL24" s="530"/>
      <c r="AM24" s="530">
        <v>52</v>
      </c>
      <c r="AN24" s="530"/>
      <c r="AO24" s="530"/>
      <c r="AP24" s="530"/>
      <c r="AQ24" s="530"/>
      <c r="AR24" s="530"/>
      <c r="AS24" s="530">
        <v>7817</v>
      </c>
      <c r="AT24" s="530"/>
      <c r="AU24" s="530"/>
      <c r="AV24" s="530"/>
      <c r="AW24" s="530"/>
      <c r="AX24" s="530"/>
      <c r="AY24" s="530">
        <v>932</v>
      </c>
      <c r="AZ24" s="530"/>
      <c r="BA24" s="530"/>
      <c r="BB24" s="530"/>
      <c r="BC24" s="530"/>
      <c r="BD24" s="530"/>
      <c r="BE24" s="530">
        <v>30140</v>
      </c>
      <c r="BF24" s="530"/>
      <c r="BG24" s="530"/>
      <c r="BH24" s="530"/>
      <c r="BI24" s="530"/>
      <c r="BJ24" s="530"/>
    </row>
    <row r="25" spans="2:62" ht="13.5" customHeight="1">
      <c r="G25" s="317">
        <v>23</v>
      </c>
      <c r="H25" s="317"/>
      <c r="I25" s="317"/>
      <c r="N25" s="53"/>
      <c r="O25" s="477">
        <v>7636</v>
      </c>
      <c r="P25" s="477"/>
      <c r="Q25" s="477"/>
      <c r="R25" s="477"/>
      <c r="S25" s="477"/>
      <c r="T25" s="477"/>
      <c r="U25" s="477">
        <v>135718</v>
      </c>
      <c r="V25" s="477"/>
      <c r="W25" s="477"/>
      <c r="X25" s="477"/>
      <c r="Y25" s="477"/>
      <c r="Z25" s="477"/>
      <c r="AA25" s="514">
        <v>737</v>
      </c>
      <c r="AB25" s="514"/>
      <c r="AC25" s="514"/>
      <c r="AD25" s="514"/>
      <c r="AE25" s="514"/>
      <c r="AF25" s="514"/>
      <c r="AG25" s="514">
        <v>44937</v>
      </c>
      <c r="AH25" s="514"/>
      <c r="AI25" s="514"/>
      <c r="AJ25" s="514"/>
      <c r="AK25" s="514"/>
      <c r="AL25" s="514"/>
      <c r="AM25" s="514">
        <v>33</v>
      </c>
      <c r="AN25" s="514"/>
      <c r="AO25" s="514"/>
      <c r="AP25" s="514"/>
      <c r="AQ25" s="514"/>
      <c r="AR25" s="514"/>
      <c r="AS25" s="514">
        <v>4892</v>
      </c>
      <c r="AT25" s="514"/>
      <c r="AU25" s="514"/>
      <c r="AV25" s="514"/>
      <c r="AW25" s="514"/>
      <c r="AX25" s="514"/>
      <c r="AY25" s="514">
        <v>963</v>
      </c>
      <c r="AZ25" s="514"/>
      <c r="BA25" s="514"/>
      <c r="BB25" s="514"/>
      <c r="BC25" s="514"/>
      <c r="BD25" s="514"/>
      <c r="BE25" s="514">
        <v>29267</v>
      </c>
      <c r="BF25" s="514"/>
      <c r="BG25" s="514"/>
      <c r="BH25" s="514"/>
      <c r="BI25" s="514"/>
      <c r="BJ25" s="514"/>
    </row>
    <row r="26" spans="2:62" ht="13.5" customHeight="1">
      <c r="G26" s="317">
        <v>24</v>
      </c>
      <c r="H26" s="317"/>
      <c r="I26" s="317"/>
      <c r="N26" s="53"/>
      <c r="O26" s="477">
        <v>7873</v>
      </c>
      <c r="P26" s="477"/>
      <c r="Q26" s="477"/>
      <c r="R26" s="477"/>
      <c r="S26" s="477"/>
      <c r="T26" s="477"/>
      <c r="U26" s="477">
        <v>133424</v>
      </c>
      <c r="V26" s="477"/>
      <c r="W26" s="477"/>
      <c r="X26" s="477"/>
      <c r="Y26" s="477"/>
      <c r="Z26" s="477"/>
      <c r="AA26" s="514">
        <v>799</v>
      </c>
      <c r="AB26" s="514"/>
      <c r="AC26" s="514"/>
      <c r="AD26" s="514"/>
      <c r="AE26" s="514"/>
      <c r="AF26" s="514"/>
      <c r="AG26" s="514">
        <v>41909</v>
      </c>
      <c r="AH26" s="514"/>
      <c r="AI26" s="514"/>
      <c r="AJ26" s="514"/>
      <c r="AK26" s="514"/>
      <c r="AL26" s="514"/>
      <c r="AM26" s="514">
        <v>39</v>
      </c>
      <c r="AN26" s="514"/>
      <c r="AO26" s="514"/>
      <c r="AP26" s="514"/>
      <c r="AQ26" s="514"/>
      <c r="AR26" s="514"/>
      <c r="AS26" s="514">
        <v>5201</v>
      </c>
      <c r="AT26" s="514"/>
      <c r="AU26" s="514"/>
      <c r="AV26" s="514"/>
      <c r="AW26" s="514"/>
      <c r="AX26" s="514"/>
      <c r="AY26" s="514">
        <v>985</v>
      </c>
      <c r="AZ26" s="514"/>
      <c r="BA26" s="514"/>
      <c r="BB26" s="514"/>
      <c r="BC26" s="514"/>
      <c r="BD26" s="514"/>
      <c r="BE26" s="514">
        <v>29270</v>
      </c>
      <c r="BF26" s="514"/>
      <c r="BG26" s="514"/>
      <c r="BH26" s="514"/>
      <c r="BI26" s="514"/>
      <c r="BJ26" s="514"/>
    </row>
    <row r="27" spans="2:62" ht="13.5" customHeight="1">
      <c r="G27" s="317">
        <v>25</v>
      </c>
      <c r="H27" s="317"/>
      <c r="I27" s="317"/>
      <c r="N27" s="53"/>
      <c r="O27" s="477">
        <v>7347</v>
      </c>
      <c r="P27" s="477"/>
      <c r="Q27" s="477"/>
      <c r="R27" s="477"/>
      <c r="S27" s="477"/>
      <c r="T27" s="477"/>
      <c r="U27" s="477">
        <v>131311</v>
      </c>
      <c r="V27" s="477"/>
      <c r="W27" s="477"/>
      <c r="X27" s="477"/>
      <c r="Y27" s="477"/>
      <c r="Z27" s="477"/>
      <c r="AA27" s="514">
        <v>725</v>
      </c>
      <c r="AB27" s="514"/>
      <c r="AC27" s="514"/>
      <c r="AD27" s="514"/>
      <c r="AE27" s="514"/>
      <c r="AF27" s="514"/>
      <c r="AG27" s="514">
        <v>39856</v>
      </c>
      <c r="AH27" s="514"/>
      <c r="AI27" s="514"/>
      <c r="AJ27" s="514"/>
      <c r="AK27" s="514"/>
      <c r="AL27" s="514"/>
      <c r="AM27" s="514">
        <v>28</v>
      </c>
      <c r="AN27" s="514"/>
      <c r="AO27" s="514"/>
      <c r="AP27" s="514"/>
      <c r="AQ27" s="514"/>
      <c r="AR27" s="514"/>
      <c r="AS27" s="514">
        <v>5728</v>
      </c>
      <c r="AT27" s="514"/>
      <c r="AU27" s="514"/>
      <c r="AV27" s="514"/>
      <c r="AW27" s="514"/>
      <c r="AX27" s="514"/>
      <c r="AY27" s="514">
        <v>936</v>
      </c>
      <c r="AZ27" s="514"/>
      <c r="BA27" s="514"/>
      <c r="BB27" s="514"/>
      <c r="BC27" s="514"/>
      <c r="BD27" s="514"/>
      <c r="BE27" s="514">
        <v>28656</v>
      </c>
      <c r="BF27" s="514"/>
      <c r="BG27" s="514"/>
      <c r="BH27" s="514"/>
      <c r="BI27" s="514"/>
      <c r="BJ27" s="514"/>
    </row>
    <row r="28" spans="2:62" ht="13.5" customHeight="1">
      <c r="G28" s="314">
        <v>26</v>
      </c>
      <c r="H28" s="314"/>
      <c r="I28" s="314"/>
      <c r="J28" s="154"/>
      <c r="K28" s="154"/>
      <c r="L28" s="154"/>
      <c r="M28" s="154"/>
      <c r="N28" s="105"/>
      <c r="O28" s="482">
        <f>SUM(AA28,AM28,AY28,O38,AA38,AM38,AY38,O48,AA48,AM48,AY48,O58,AA58,AM58)</f>
        <v>7297</v>
      </c>
      <c r="P28" s="482"/>
      <c r="Q28" s="482"/>
      <c r="R28" s="482"/>
      <c r="S28" s="482"/>
      <c r="T28" s="482"/>
      <c r="U28" s="482">
        <f>SUM(AG28,AS28,BE28,U38,AG38,AS38,BE38,U48,AG48,AS48,BE48,U58,AG58,AS58)</f>
        <v>117927</v>
      </c>
      <c r="V28" s="482"/>
      <c r="W28" s="482"/>
      <c r="X28" s="482"/>
      <c r="Y28" s="482"/>
      <c r="Z28" s="482"/>
      <c r="AA28" s="516">
        <v>703</v>
      </c>
      <c r="AB28" s="516"/>
      <c r="AC28" s="516"/>
      <c r="AD28" s="516"/>
      <c r="AE28" s="516"/>
      <c r="AF28" s="516"/>
      <c r="AG28" s="516">
        <v>37772</v>
      </c>
      <c r="AH28" s="516"/>
      <c r="AI28" s="516"/>
      <c r="AJ28" s="516"/>
      <c r="AK28" s="516"/>
      <c r="AL28" s="516"/>
      <c r="AM28" s="516">
        <v>4</v>
      </c>
      <c r="AN28" s="516"/>
      <c r="AO28" s="516"/>
      <c r="AP28" s="516"/>
      <c r="AQ28" s="516"/>
      <c r="AR28" s="516"/>
      <c r="AS28" s="516">
        <v>2718</v>
      </c>
      <c r="AT28" s="516"/>
      <c r="AU28" s="516"/>
      <c r="AV28" s="516"/>
      <c r="AW28" s="516"/>
      <c r="AX28" s="516"/>
      <c r="AY28" s="516">
        <v>938</v>
      </c>
      <c r="AZ28" s="516"/>
      <c r="BA28" s="516"/>
      <c r="BB28" s="516"/>
      <c r="BC28" s="516"/>
      <c r="BD28" s="516"/>
      <c r="BE28" s="516">
        <v>25408</v>
      </c>
      <c r="BF28" s="516"/>
      <c r="BG28" s="516"/>
      <c r="BH28" s="516"/>
      <c r="BI28" s="516"/>
      <c r="BJ28" s="516"/>
    </row>
    <row r="29" spans="2:62" ht="6.7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</row>
    <row r="30" spans="2:62" ht="13.5" customHeight="1">
      <c r="B30" s="320" t="s">
        <v>1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 t="s">
        <v>29</v>
      </c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524" t="s">
        <v>30</v>
      </c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524" t="s">
        <v>31</v>
      </c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524" t="s">
        <v>32</v>
      </c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4"/>
    </row>
    <row r="31" spans="2:62" ht="13.5" customHeight="1">
      <c r="B31" s="322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5"/>
    </row>
    <row r="32" spans="2:62" ht="13.5" customHeight="1">
      <c r="B32" s="322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 t="s">
        <v>3</v>
      </c>
      <c r="P32" s="323"/>
      <c r="Q32" s="323"/>
      <c r="R32" s="323"/>
      <c r="S32" s="323"/>
      <c r="T32" s="323"/>
      <c r="U32" s="323" t="s">
        <v>4</v>
      </c>
      <c r="V32" s="323"/>
      <c r="W32" s="323"/>
      <c r="X32" s="323"/>
      <c r="Y32" s="323"/>
      <c r="Z32" s="323"/>
      <c r="AA32" s="323" t="s">
        <v>3</v>
      </c>
      <c r="AB32" s="323"/>
      <c r="AC32" s="323"/>
      <c r="AD32" s="323"/>
      <c r="AE32" s="323"/>
      <c r="AF32" s="323"/>
      <c r="AG32" s="323" t="s">
        <v>4</v>
      </c>
      <c r="AH32" s="323"/>
      <c r="AI32" s="323"/>
      <c r="AJ32" s="323"/>
      <c r="AK32" s="323"/>
      <c r="AL32" s="323"/>
      <c r="AM32" s="323" t="s">
        <v>3</v>
      </c>
      <c r="AN32" s="323"/>
      <c r="AO32" s="323"/>
      <c r="AP32" s="323"/>
      <c r="AQ32" s="323"/>
      <c r="AR32" s="323"/>
      <c r="AS32" s="323" t="s">
        <v>4</v>
      </c>
      <c r="AT32" s="323"/>
      <c r="AU32" s="323"/>
      <c r="AV32" s="323"/>
      <c r="AW32" s="323"/>
      <c r="AX32" s="323"/>
      <c r="AY32" s="323" t="s">
        <v>3</v>
      </c>
      <c r="AZ32" s="323"/>
      <c r="BA32" s="323"/>
      <c r="BB32" s="323"/>
      <c r="BC32" s="323"/>
      <c r="BD32" s="323"/>
      <c r="BE32" s="323" t="s">
        <v>4</v>
      </c>
      <c r="BF32" s="323"/>
      <c r="BG32" s="323"/>
      <c r="BH32" s="323"/>
      <c r="BI32" s="323"/>
      <c r="BJ32" s="325"/>
    </row>
    <row r="33" spans="2:62" ht="6.75" customHeight="1">
      <c r="N33" s="100"/>
    </row>
    <row r="34" spans="2:62" ht="13.5" customHeight="1">
      <c r="C34" s="319" t="s">
        <v>9</v>
      </c>
      <c r="D34" s="319"/>
      <c r="E34" s="319"/>
      <c r="F34" s="319"/>
      <c r="G34" s="317">
        <v>22</v>
      </c>
      <c r="H34" s="317"/>
      <c r="I34" s="317"/>
      <c r="J34" s="319" t="s">
        <v>1</v>
      </c>
      <c r="K34" s="319"/>
      <c r="L34" s="319"/>
      <c r="M34" s="319"/>
      <c r="N34" s="53"/>
      <c r="O34" s="530">
        <v>9</v>
      </c>
      <c r="P34" s="531"/>
      <c r="Q34" s="531"/>
      <c r="R34" s="531"/>
      <c r="S34" s="531"/>
      <c r="T34" s="531"/>
      <c r="U34" s="530">
        <v>252</v>
      </c>
      <c r="V34" s="530"/>
      <c r="W34" s="530"/>
      <c r="X34" s="530"/>
      <c r="Y34" s="530"/>
      <c r="Z34" s="530"/>
      <c r="AA34" s="530">
        <v>6</v>
      </c>
      <c r="AB34" s="530"/>
      <c r="AC34" s="530"/>
      <c r="AD34" s="530"/>
      <c r="AE34" s="530"/>
      <c r="AF34" s="530"/>
      <c r="AG34" s="530">
        <v>88</v>
      </c>
      <c r="AH34" s="530"/>
      <c r="AI34" s="530"/>
      <c r="AJ34" s="530"/>
      <c r="AK34" s="530"/>
      <c r="AL34" s="530"/>
      <c r="AM34" s="530">
        <v>868</v>
      </c>
      <c r="AN34" s="530"/>
      <c r="AO34" s="530"/>
      <c r="AP34" s="530"/>
      <c r="AQ34" s="530"/>
      <c r="AR34" s="530"/>
      <c r="AS34" s="530">
        <v>9129</v>
      </c>
      <c r="AT34" s="530"/>
      <c r="AU34" s="530"/>
      <c r="AV34" s="530"/>
      <c r="AW34" s="530"/>
      <c r="AX34" s="530"/>
      <c r="AY34" s="530">
        <v>807</v>
      </c>
      <c r="AZ34" s="530"/>
      <c r="BA34" s="530"/>
      <c r="BB34" s="530"/>
      <c r="BC34" s="530"/>
      <c r="BD34" s="530"/>
      <c r="BE34" s="530">
        <v>6987</v>
      </c>
      <c r="BF34" s="530"/>
      <c r="BG34" s="530"/>
      <c r="BH34" s="530"/>
      <c r="BI34" s="530"/>
      <c r="BJ34" s="530"/>
    </row>
    <row r="35" spans="2:62" ht="13.5" customHeight="1">
      <c r="G35" s="317">
        <v>23</v>
      </c>
      <c r="H35" s="317"/>
      <c r="I35" s="317"/>
      <c r="N35" s="53"/>
      <c r="O35" s="514">
        <v>5</v>
      </c>
      <c r="P35" s="515"/>
      <c r="Q35" s="515"/>
      <c r="R35" s="515"/>
      <c r="S35" s="515"/>
      <c r="T35" s="515"/>
      <c r="U35" s="514">
        <v>184</v>
      </c>
      <c r="V35" s="514"/>
      <c r="W35" s="514"/>
      <c r="X35" s="514"/>
      <c r="Y35" s="514"/>
      <c r="Z35" s="514"/>
      <c r="AA35" s="514">
        <v>5</v>
      </c>
      <c r="AB35" s="514"/>
      <c r="AC35" s="514"/>
      <c r="AD35" s="514"/>
      <c r="AE35" s="514"/>
      <c r="AF35" s="514"/>
      <c r="AG35" s="514">
        <v>100</v>
      </c>
      <c r="AH35" s="514"/>
      <c r="AI35" s="514"/>
      <c r="AJ35" s="514"/>
      <c r="AK35" s="514"/>
      <c r="AL35" s="514"/>
      <c r="AM35" s="514">
        <v>885</v>
      </c>
      <c r="AN35" s="514"/>
      <c r="AO35" s="514"/>
      <c r="AP35" s="514"/>
      <c r="AQ35" s="514"/>
      <c r="AR35" s="514"/>
      <c r="AS35" s="514">
        <v>9652</v>
      </c>
      <c r="AT35" s="514"/>
      <c r="AU35" s="514"/>
      <c r="AV35" s="514"/>
      <c r="AW35" s="514"/>
      <c r="AX35" s="514"/>
      <c r="AY35" s="514">
        <v>791</v>
      </c>
      <c r="AZ35" s="514"/>
      <c r="BA35" s="514"/>
      <c r="BB35" s="514"/>
      <c r="BC35" s="514"/>
      <c r="BD35" s="514"/>
      <c r="BE35" s="514">
        <v>6394</v>
      </c>
      <c r="BF35" s="514"/>
      <c r="BG35" s="514"/>
      <c r="BH35" s="514"/>
      <c r="BI35" s="514"/>
      <c r="BJ35" s="514"/>
    </row>
    <row r="36" spans="2:62" ht="13.5" customHeight="1">
      <c r="G36" s="317">
        <v>24</v>
      </c>
      <c r="H36" s="317"/>
      <c r="I36" s="317"/>
      <c r="N36" s="53"/>
      <c r="O36" s="514">
        <v>7</v>
      </c>
      <c r="P36" s="515"/>
      <c r="Q36" s="515"/>
      <c r="R36" s="515"/>
      <c r="S36" s="515"/>
      <c r="T36" s="515"/>
      <c r="U36" s="514">
        <v>144</v>
      </c>
      <c r="V36" s="514"/>
      <c r="W36" s="514"/>
      <c r="X36" s="514"/>
      <c r="Y36" s="514"/>
      <c r="Z36" s="514"/>
      <c r="AA36" s="514">
        <v>3</v>
      </c>
      <c r="AB36" s="514"/>
      <c r="AC36" s="514"/>
      <c r="AD36" s="514"/>
      <c r="AE36" s="514"/>
      <c r="AF36" s="514"/>
      <c r="AG36" s="514">
        <v>34</v>
      </c>
      <c r="AH36" s="514"/>
      <c r="AI36" s="514"/>
      <c r="AJ36" s="514"/>
      <c r="AK36" s="514"/>
      <c r="AL36" s="514"/>
      <c r="AM36" s="514">
        <v>915</v>
      </c>
      <c r="AN36" s="515"/>
      <c r="AO36" s="515"/>
      <c r="AP36" s="515"/>
      <c r="AQ36" s="515"/>
      <c r="AR36" s="515"/>
      <c r="AS36" s="514">
        <v>9543</v>
      </c>
      <c r="AT36" s="514"/>
      <c r="AU36" s="514"/>
      <c r="AV36" s="514"/>
      <c r="AW36" s="514"/>
      <c r="AX36" s="514"/>
      <c r="AY36" s="514">
        <v>843</v>
      </c>
      <c r="AZ36" s="514"/>
      <c r="BA36" s="514"/>
      <c r="BB36" s="514"/>
      <c r="BC36" s="514"/>
      <c r="BD36" s="514"/>
      <c r="BE36" s="514">
        <v>6965</v>
      </c>
      <c r="BF36" s="514"/>
      <c r="BG36" s="514"/>
      <c r="BH36" s="514"/>
      <c r="BI36" s="514"/>
      <c r="BJ36" s="514"/>
    </row>
    <row r="37" spans="2:62" ht="13.5" customHeight="1">
      <c r="G37" s="317">
        <v>25</v>
      </c>
      <c r="H37" s="317"/>
      <c r="I37" s="317"/>
      <c r="N37" s="53"/>
      <c r="O37" s="514">
        <v>3</v>
      </c>
      <c r="P37" s="515"/>
      <c r="Q37" s="515"/>
      <c r="R37" s="515"/>
      <c r="S37" s="515"/>
      <c r="T37" s="515"/>
      <c r="U37" s="514">
        <v>88</v>
      </c>
      <c r="V37" s="514"/>
      <c r="W37" s="514"/>
      <c r="X37" s="514"/>
      <c r="Y37" s="514"/>
      <c r="Z37" s="514"/>
      <c r="AA37" s="514">
        <v>0</v>
      </c>
      <c r="AB37" s="514"/>
      <c r="AC37" s="514"/>
      <c r="AD37" s="514"/>
      <c r="AE37" s="514"/>
      <c r="AF37" s="514"/>
      <c r="AG37" s="514">
        <v>0</v>
      </c>
      <c r="AH37" s="514"/>
      <c r="AI37" s="514"/>
      <c r="AJ37" s="514"/>
      <c r="AK37" s="514"/>
      <c r="AL37" s="514"/>
      <c r="AM37" s="514">
        <v>847</v>
      </c>
      <c r="AN37" s="515"/>
      <c r="AO37" s="515"/>
      <c r="AP37" s="515"/>
      <c r="AQ37" s="515"/>
      <c r="AR37" s="515"/>
      <c r="AS37" s="514">
        <v>9191</v>
      </c>
      <c r="AT37" s="514"/>
      <c r="AU37" s="514"/>
      <c r="AV37" s="514"/>
      <c r="AW37" s="514"/>
      <c r="AX37" s="514"/>
      <c r="AY37" s="514">
        <v>782</v>
      </c>
      <c r="AZ37" s="514"/>
      <c r="BA37" s="514"/>
      <c r="BB37" s="514"/>
      <c r="BC37" s="514"/>
      <c r="BD37" s="514"/>
      <c r="BE37" s="514">
        <v>6520</v>
      </c>
      <c r="BF37" s="514"/>
      <c r="BG37" s="514"/>
      <c r="BH37" s="514"/>
      <c r="BI37" s="514"/>
      <c r="BJ37" s="514"/>
    </row>
    <row r="38" spans="2:62" ht="13.5" customHeight="1">
      <c r="G38" s="314">
        <v>26</v>
      </c>
      <c r="H38" s="314"/>
      <c r="I38" s="314"/>
      <c r="J38" s="154"/>
      <c r="K38" s="154"/>
      <c r="L38" s="154"/>
      <c r="M38" s="154"/>
      <c r="N38" s="105"/>
      <c r="O38" s="516">
        <v>7</v>
      </c>
      <c r="P38" s="523"/>
      <c r="Q38" s="523"/>
      <c r="R38" s="523"/>
      <c r="S38" s="523"/>
      <c r="T38" s="523"/>
      <c r="U38" s="516">
        <v>115</v>
      </c>
      <c r="V38" s="516"/>
      <c r="W38" s="516"/>
      <c r="X38" s="516"/>
      <c r="Y38" s="516"/>
      <c r="Z38" s="516"/>
      <c r="AA38" s="516">
        <v>3</v>
      </c>
      <c r="AB38" s="516"/>
      <c r="AC38" s="516"/>
      <c r="AD38" s="516"/>
      <c r="AE38" s="516"/>
      <c r="AF38" s="516"/>
      <c r="AG38" s="516">
        <v>26</v>
      </c>
      <c r="AH38" s="516"/>
      <c r="AI38" s="516"/>
      <c r="AJ38" s="516"/>
      <c r="AK38" s="516"/>
      <c r="AL38" s="516"/>
      <c r="AM38" s="516">
        <v>857</v>
      </c>
      <c r="AN38" s="523"/>
      <c r="AO38" s="523"/>
      <c r="AP38" s="523"/>
      <c r="AQ38" s="523"/>
      <c r="AR38" s="523"/>
      <c r="AS38" s="516">
        <v>8774</v>
      </c>
      <c r="AT38" s="516"/>
      <c r="AU38" s="516"/>
      <c r="AV38" s="516"/>
      <c r="AW38" s="516"/>
      <c r="AX38" s="516"/>
      <c r="AY38" s="516">
        <v>801</v>
      </c>
      <c r="AZ38" s="516"/>
      <c r="BA38" s="516"/>
      <c r="BB38" s="516"/>
      <c r="BC38" s="516"/>
      <c r="BD38" s="516"/>
      <c r="BE38" s="516">
        <v>6368</v>
      </c>
      <c r="BF38" s="516"/>
      <c r="BG38" s="516"/>
      <c r="BH38" s="516"/>
      <c r="BI38" s="516"/>
      <c r="BJ38" s="516"/>
    </row>
    <row r="39" spans="2:62" ht="6.75" customHeight="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</row>
    <row r="40" spans="2:62" ht="13.5" customHeight="1">
      <c r="B40" s="320" t="s">
        <v>1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 t="s">
        <v>33</v>
      </c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524" t="s">
        <v>34</v>
      </c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524" t="s">
        <v>35</v>
      </c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524" t="s">
        <v>36</v>
      </c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4"/>
    </row>
    <row r="41" spans="2:62" ht="13.5" customHeight="1">
      <c r="B41" s="322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5"/>
    </row>
    <row r="42" spans="2:62" ht="13.5" customHeight="1">
      <c r="B42" s="322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 t="s">
        <v>3</v>
      </c>
      <c r="P42" s="323"/>
      <c r="Q42" s="323"/>
      <c r="R42" s="323"/>
      <c r="S42" s="323"/>
      <c r="T42" s="323"/>
      <c r="U42" s="323" t="s">
        <v>4</v>
      </c>
      <c r="V42" s="323"/>
      <c r="W42" s="323"/>
      <c r="X42" s="323"/>
      <c r="Y42" s="323"/>
      <c r="Z42" s="323"/>
      <c r="AA42" s="323" t="s">
        <v>3</v>
      </c>
      <c r="AB42" s="323"/>
      <c r="AC42" s="323"/>
      <c r="AD42" s="323"/>
      <c r="AE42" s="323"/>
      <c r="AF42" s="323"/>
      <c r="AG42" s="323" t="s">
        <v>4</v>
      </c>
      <c r="AH42" s="323"/>
      <c r="AI42" s="323"/>
      <c r="AJ42" s="323"/>
      <c r="AK42" s="323"/>
      <c r="AL42" s="323"/>
      <c r="AM42" s="323" t="s">
        <v>3</v>
      </c>
      <c r="AN42" s="323"/>
      <c r="AO42" s="323"/>
      <c r="AP42" s="323"/>
      <c r="AQ42" s="323"/>
      <c r="AR42" s="323"/>
      <c r="AS42" s="323" t="s">
        <v>4</v>
      </c>
      <c r="AT42" s="323"/>
      <c r="AU42" s="323"/>
      <c r="AV42" s="323"/>
      <c r="AW42" s="323"/>
      <c r="AX42" s="323"/>
      <c r="AY42" s="323" t="s">
        <v>3</v>
      </c>
      <c r="AZ42" s="323"/>
      <c r="BA42" s="323"/>
      <c r="BB42" s="323"/>
      <c r="BC42" s="323"/>
      <c r="BD42" s="323"/>
      <c r="BE42" s="323" t="s">
        <v>4</v>
      </c>
      <c r="BF42" s="323"/>
      <c r="BG42" s="323"/>
      <c r="BH42" s="323"/>
      <c r="BI42" s="323"/>
      <c r="BJ42" s="325"/>
    </row>
    <row r="43" spans="2:62" ht="6.75" customHeight="1">
      <c r="N43" s="100"/>
    </row>
    <row r="44" spans="2:62" ht="13.5" customHeight="1">
      <c r="C44" s="319" t="s">
        <v>9</v>
      </c>
      <c r="D44" s="319"/>
      <c r="E44" s="319"/>
      <c r="F44" s="319"/>
      <c r="G44" s="317">
        <v>22</v>
      </c>
      <c r="H44" s="317"/>
      <c r="I44" s="317"/>
      <c r="J44" s="319" t="s">
        <v>1</v>
      </c>
      <c r="K44" s="319"/>
      <c r="L44" s="319"/>
      <c r="M44" s="319"/>
      <c r="N44" s="53"/>
      <c r="O44" s="514">
        <v>807</v>
      </c>
      <c r="P44" s="517"/>
      <c r="Q44" s="517"/>
      <c r="R44" s="517"/>
      <c r="S44" s="517"/>
      <c r="T44" s="517"/>
      <c r="U44" s="514">
        <v>7817</v>
      </c>
      <c r="V44" s="514"/>
      <c r="W44" s="514"/>
      <c r="X44" s="514"/>
      <c r="Y44" s="514"/>
      <c r="Z44" s="514"/>
      <c r="AA44" s="514">
        <v>782</v>
      </c>
      <c r="AB44" s="514"/>
      <c r="AC44" s="514"/>
      <c r="AD44" s="514"/>
      <c r="AE44" s="514"/>
      <c r="AF44" s="514"/>
      <c r="AG44" s="514">
        <v>6327</v>
      </c>
      <c r="AH44" s="514"/>
      <c r="AI44" s="514"/>
      <c r="AJ44" s="514"/>
      <c r="AK44" s="514"/>
      <c r="AL44" s="514"/>
      <c r="AM44" s="514">
        <v>746</v>
      </c>
      <c r="AN44" s="514"/>
      <c r="AO44" s="514"/>
      <c r="AP44" s="514"/>
      <c r="AQ44" s="514"/>
      <c r="AR44" s="514"/>
      <c r="AS44" s="514">
        <v>5065</v>
      </c>
      <c r="AT44" s="514"/>
      <c r="AU44" s="514"/>
      <c r="AV44" s="514"/>
      <c r="AW44" s="514"/>
      <c r="AX44" s="514"/>
      <c r="AY44" s="514">
        <v>834</v>
      </c>
      <c r="AZ44" s="514"/>
      <c r="BA44" s="514"/>
      <c r="BB44" s="514"/>
      <c r="BC44" s="514"/>
      <c r="BD44" s="514"/>
      <c r="BE44" s="514">
        <v>9726</v>
      </c>
      <c r="BF44" s="514"/>
      <c r="BG44" s="514"/>
      <c r="BH44" s="514"/>
      <c r="BI44" s="514"/>
      <c r="BJ44" s="514"/>
    </row>
    <row r="45" spans="2:62" ht="13.5" customHeight="1">
      <c r="G45" s="317">
        <v>23</v>
      </c>
      <c r="H45" s="317"/>
      <c r="I45" s="317"/>
      <c r="N45" s="53"/>
      <c r="O45" s="514">
        <v>794</v>
      </c>
      <c r="P45" s="517"/>
      <c r="Q45" s="517"/>
      <c r="R45" s="517"/>
      <c r="S45" s="517"/>
      <c r="T45" s="517"/>
      <c r="U45" s="514">
        <v>7550</v>
      </c>
      <c r="V45" s="514"/>
      <c r="W45" s="514"/>
      <c r="X45" s="514"/>
      <c r="Y45" s="514"/>
      <c r="Z45" s="514"/>
      <c r="AA45" s="514">
        <v>786</v>
      </c>
      <c r="AB45" s="514"/>
      <c r="AC45" s="514"/>
      <c r="AD45" s="514"/>
      <c r="AE45" s="514"/>
      <c r="AF45" s="514"/>
      <c r="AG45" s="514">
        <v>6560</v>
      </c>
      <c r="AH45" s="514"/>
      <c r="AI45" s="514"/>
      <c r="AJ45" s="514"/>
      <c r="AK45" s="514"/>
      <c r="AL45" s="514"/>
      <c r="AM45" s="514">
        <v>758</v>
      </c>
      <c r="AN45" s="514"/>
      <c r="AO45" s="514"/>
      <c r="AP45" s="514"/>
      <c r="AQ45" s="514"/>
      <c r="AR45" s="514"/>
      <c r="AS45" s="514">
        <v>5138</v>
      </c>
      <c r="AT45" s="514"/>
      <c r="AU45" s="514"/>
      <c r="AV45" s="514"/>
      <c r="AW45" s="514"/>
      <c r="AX45" s="514"/>
      <c r="AY45" s="514">
        <v>810</v>
      </c>
      <c r="AZ45" s="514"/>
      <c r="BA45" s="514"/>
      <c r="BB45" s="514"/>
      <c r="BC45" s="514"/>
      <c r="BD45" s="514"/>
      <c r="BE45" s="514">
        <v>8970</v>
      </c>
      <c r="BF45" s="514"/>
      <c r="BG45" s="514"/>
      <c r="BH45" s="514"/>
      <c r="BI45" s="514"/>
      <c r="BJ45" s="514"/>
    </row>
    <row r="46" spans="2:62" ht="13.5" customHeight="1">
      <c r="G46" s="317">
        <v>24</v>
      </c>
      <c r="H46" s="317"/>
      <c r="I46" s="317"/>
      <c r="N46" s="53"/>
      <c r="O46" s="514">
        <v>811</v>
      </c>
      <c r="P46" s="517"/>
      <c r="Q46" s="517"/>
      <c r="R46" s="517"/>
      <c r="S46" s="517"/>
      <c r="T46" s="517"/>
      <c r="U46" s="514">
        <v>7734</v>
      </c>
      <c r="V46" s="514"/>
      <c r="W46" s="514"/>
      <c r="X46" s="514"/>
      <c r="Y46" s="514"/>
      <c r="Z46" s="514"/>
      <c r="AA46" s="514">
        <v>752</v>
      </c>
      <c r="AB46" s="514"/>
      <c r="AC46" s="514"/>
      <c r="AD46" s="514"/>
      <c r="AE46" s="514"/>
      <c r="AF46" s="514"/>
      <c r="AG46" s="514">
        <v>5998</v>
      </c>
      <c r="AH46" s="514"/>
      <c r="AI46" s="514"/>
      <c r="AJ46" s="514"/>
      <c r="AK46" s="514"/>
      <c r="AL46" s="514"/>
      <c r="AM46" s="514">
        <v>752</v>
      </c>
      <c r="AN46" s="514"/>
      <c r="AO46" s="514"/>
      <c r="AP46" s="514"/>
      <c r="AQ46" s="514"/>
      <c r="AR46" s="514"/>
      <c r="AS46" s="514">
        <v>4919</v>
      </c>
      <c r="AT46" s="514"/>
      <c r="AU46" s="514"/>
      <c r="AV46" s="514"/>
      <c r="AW46" s="514"/>
      <c r="AX46" s="514"/>
      <c r="AY46" s="514">
        <v>852</v>
      </c>
      <c r="AZ46" s="514"/>
      <c r="BA46" s="514"/>
      <c r="BB46" s="514"/>
      <c r="BC46" s="514"/>
      <c r="BD46" s="514"/>
      <c r="BE46" s="514">
        <v>9031</v>
      </c>
      <c r="BF46" s="514"/>
      <c r="BG46" s="514"/>
      <c r="BH46" s="514"/>
      <c r="BI46" s="514"/>
      <c r="BJ46" s="514"/>
    </row>
    <row r="47" spans="2:62" ht="13.5" customHeight="1">
      <c r="G47" s="317">
        <v>25</v>
      </c>
      <c r="H47" s="317"/>
      <c r="I47" s="317"/>
      <c r="N47" s="53"/>
      <c r="O47" s="514">
        <v>780</v>
      </c>
      <c r="P47" s="517"/>
      <c r="Q47" s="517"/>
      <c r="R47" s="517"/>
      <c r="S47" s="517"/>
      <c r="T47" s="517"/>
      <c r="U47" s="514">
        <v>8026</v>
      </c>
      <c r="V47" s="514"/>
      <c r="W47" s="514"/>
      <c r="X47" s="514"/>
      <c r="Y47" s="514"/>
      <c r="Z47" s="514"/>
      <c r="AA47" s="514">
        <v>706</v>
      </c>
      <c r="AB47" s="514"/>
      <c r="AC47" s="514"/>
      <c r="AD47" s="514"/>
      <c r="AE47" s="514"/>
      <c r="AF47" s="514"/>
      <c r="AG47" s="514">
        <v>5470</v>
      </c>
      <c r="AH47" s="514"/>
      <c r="AI47" s="514"/>
      <c r="AJ47" s="514"/>
      <c r="AK47" s="514"/>
      <c r="AL47" s="514"/>
      <c r="AM47" s="514">
        <v>720</v>
      </c>
      <c r="AN47" s="514"/>
      <c r="AO47" s="514"/>
      <c r="AP47" s="514"/>
      <c r="AQ47" s="514"/>
      <c r="AR47" s="514"/>
      <c r="AS47" s="514">
        <v>4722</v>
      </c>
      <c r="AT47" s="514"/>
      <c r="AU47" s="514"/>
      <c r="AV47" s="514"/>
      <c r="AW47" s="514"/>
      <c r="AX47" s="514"/>
      <c r="AY47" s="514">
        <v>777</v>
      </c>
      <c r="AZ47" s="514"/>
      <c r="BA47" s="514"/>
      <c r="BB47" s="514"/>
      <c r="BC47" s="514"/>
      <c r="BD47" s="514"/>
      <c r="BE47" s="514">
        <v>8027</v>
      </c>
      <c r="BF47" s="514"/>
      <c r="BG47" s="514"/>
      <c r="BH47" s="514"/>
      <c r="BI47" s="514"/>
      <c r="BJ47" s="514"/>
    </row>
    <row r="48" spans="2:62" ht="13.5" customHeight="1">
      <c r="G48" s="314">
        <v>26</v>
      </c>
      <c r="H48" s="314"/>
      <c r="I48" s="314"/>
      <c r="J48" s="154"/>
      <c r="K48" s="154"/>
      <c r="L48" s="154"/>
      <c r="M48" s="154"/>
      <c r="N48" s="105"/>
      <c r="O48" s="516">
        <v>779</v>
      </c>
      <c r="P48" s="523"/>
      <c r="Q48" s="523"/>
      <c r="R48" s="523"/>
      <c r="S48" s="523"/>
      <c r="T48" s="523"/>
      <c r="U48" s="516">
        <v>7499</v>
      </c>
      <c r="V48" s="516"/>
      <c r="W48" s="516"/>
      <c r="X48" s="516"/>
      <c r="Y48" s="516"/>
      <c r="Z48" s="516"/>
      <c r="AA48" s="516">
        <v>702</v>
      </c>
      <c r="AB48" s="516"/>
      <c r="AC48" s="516"/>
      <c r="AD48" s="516"/>
      <c r="AE48" s="516"/>
      <c r="AF48" s="516"/>
      <c r="AG48" s="516">
        <v>5291</v>
      </c>
      <c r="AH48" s="516"/>
      <c r="AI48" s="516"/>
      <c r="AJ48" s="516"/>
      <c r="AK48" s="516"/>
      <c r="AL48" s="516"/>
      <c r="AM48" s="516">
        <v>683</v>
      </c>
      <c r="AN48" s="516"/>
      <c r="AO48" s="516"/>
      <c r="AP48" s="516"/>
      <c r="AQ48" s="516"/>
      <c r="AR48" s="516"/>
      <c r="AS48" s="516">
        <v>4209</v>
      </c>
      <c r="AT48" s="516"/>
      <c r="AU48" s="516"/>
      <c r="AV48" s="516"/>
      <c r="AW48" s="516"/>
      <c r="AX48" s="516"/>
      <c r="AY48" s="516">
        <v>777</v>
      </c>
      <c r="AZ48" s="516"/>
      <c r="BA48" s="516"/>
      <c r="BB48" s="516"/>
      <c r="BC48" s="516"/>
      <c r="BD48" s="516"/>
      <c r="BE48" s="516">
        <v>8281</v>
      </c>
      <c r="BF48" s="516"/>
      <c r="BG48" s="516"/>
      <c r="BH48" s="516"/>
      <c r="BI48" s="516"/>
      <c r="BJ48" s="516"/>
    </row>
    <row r="49" spans="2:73" ht="6.75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</row>
    <row r="50" spans="2:73" ht="13.5" customHeight="1">
      <c r="B50" s="320" t="s">
        <v>1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 t="s">
        <v>37</v>
      </c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524" t="s">
        <v>38</v>
      </c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524" t="s">
        <v>13</v>
      </c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524" t="s">
        <v>39</v>
      </c>
      <c r="AZ50" s="350"/>
      <c r="BA50" s="350"/>
      <c r="BB50" s="350"/>
      <c r="BC50" s="350"/>
      <c r="BD50" s="350"/>
      <c r="BE50" s="525" t="s">
        <v>40</v>
      </c>
      <c r="BF50" s="526"/>
      <c r="BG50" s="526"/>
      <c r="BH50" s="526"/>
      <c r="BI50" s="526"/>
      <c r="BJ50" s="527"/>
    </row>
    <row r="51" spans="2:73" ht="13.5" customHeight="1">
      <c r="B51" s="322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63"/>
      <c r="AZ51" s="363"/>
      <c r="BA51" s="363"/>
      <c r="BB51" s="363"/>
      <c r="BC51" s="363"/>
      <c r="BD51" s="363"/>
      <c r="BE51" s="528"/>
      <c r="BF51" s="528"/>
      <c r="BG51" s="528"/>
      <c r="BH51" s="528"/>
      <c r="BI51" s="528"/>
      <c r="BJ51" s="529"/>
    </row>
    <row r="52" spans="2:73" ht="13.5" customHeight="1">
      <c r="B52" s="322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 t="s">
        <v>3</v>
      </c>
      <c r="P52" s="323"/>
      <c r="Q52" s="323"/>
      <c r="R52" s="323"/>
      <c r="S52" s="323"/>
      <c r="T52" s="323"/>
      <c r="U52" s="323" t="s">
        <v>4</v>
      </c>
      <c r="V52" s="323"/>
      <c r="W52" s="323"/>
      <c r="X52" s="323"/>
      <c r="Y52" s="323"/>
      <c r="Z52" s="323"/>
      <c r="AA52" s="323" t="s">
        <v>3</v>
      </c>
      <c r="AB52" s="323"/>
      <c r="AC52" s="323"/>
      <c r="AD52" s="323"/>
      <c r="AE52" s="323"/>
      <c r="AF52" s="323"/>
      <c r="AG52" s="323" t="s">
        <v>4</v>
      </c>
      <c r="AH52" s="323"/>
      <c r="AI52" s="323"/>
      <c r="AJ52" s="323"/>
      <c r="AK52" s="323"/>
      <c r="AL52" s="323"/>
      <c r="AM52" s="323" t="s">
        <v>3</v>
      </c>
      <c r="AN52" s="323"/>
      <c r="AO52" s="323"/>
      <c r="AP52" s="323"/>
      <c r="AQ52" s="323"/>
      <c r="AR52" s="323"/>
      <c r="AS52" s="323" t="s">
        <v>4</v>
      </c>
      <c r="AT52" s="323"/>
      <c r="AU52" s="323"/>
      <c r="AV52" s="323"/>
      <c r="AW52" s="323"/>
      <c r="AX52" s="323"/>
      <c r="AY52" s="363"/>
      <c r="AZ52" s="363"/>
      <c r="BA52" s="363"/>
      <c r="BB52" s="363"/>
      <c r="BC52" s="363"/>
      <c r="BD52" s="363"/>
      <c r="BE52" s="528"/>
      <c r="BF52" s="528"/>
      <c r="BG52" s="528"/>
      <c r="BH52" s="528"/>
      <c r="BI52" s="528"/>
      <c r="BJ52" s="529"/>
    </row>
    <row r="53" spans="2:73" ht="6.75" customHeight="1">
      <c r="N53" s="100"/>
    </row>
    <row r="54" spans="2:73" ht="13.5" customHeight="1">
      <c r="C54" s="319" t="s">
        <v>9</v>
      </c>
      <c r="D54" s="319"/>
      <c r="E54" s="319"/>
      <c r="F54" s="319"/>
      <c r="G54" s="317">
        <v>22</v>
      </c>
      <c r="H54" s="317"/>
      <c r="I54" s="317"/>
      <c r="J54" s="319" t="s">
        <v>1</v>
      </c>
      <c r="K54" s="319"/>
      <c r="L54" s="319"/>
      <c r="M54" s="319"/>
      <c r="N54" s="53"/>
      <c r="O54" s="514">
        <v>522</v>
      </c>
      <c r="P54" s="515"/>
      <c r="Q54" s="515"/>
      <c r="R54" s="515"/>
      <c r="S54" s="515"/>
      <c r="T54" s="515"/>
      <c r="U54" s="514">
        <v>4110</v>
      </c>
      <c r="V54" s="514"/>
      <c r="W54" s="514"/>
      <c r="X54" s="514"/>
      <c r="Y54" s="514"/>
      <c r="Z54" s="514"/>
      <c r="AA54" s="514">
        <v>505</v>
      </c>
      <c r="AB54" s="514"/>
      <c r="AC54" s="514"/>
      <c r="AD54" s="514"/>
      <c r="AE54" s="514"/>
      <c r="AF54" s="514"/>
      <c r="AG54" s="514">
        <v>8185</v>
      </c>
      <c r="AH54" s="514"/>
      <c r="AI54" s="514"/>
      <c r="AJ54" s="514"/>
      <c r="AK54" s="514"/>
      <c r="AL54" s="514"/>
      <c r="AM54" s="514">
        <v>154</v>
      </c>
      <c r="AN54" s="514"/>
      <c r="AO54" s="514"/>
      <c r="AP54" s="514"/>
      <c r="AQ54" s="514"/>
      <c r="AR54" s="514"/>
      <c r="AS54" s="514">
        <v>795</v>
      </c>
      <c r="AT54" s="514"/>
      <c r="AU54" s="514"/>
      <c r="AV54" s="514"/>
      <c r="AW54" s="514"/>
      <c r="AX54" s="514"/>
      <c r="AY54" s="519">
        <v>4623</v>
      </c>
      <c r="AZ54" s="519"/>
      <c r="BA54" s="519"/>
      <c r="BB54" s="519"/>
      <c r="BC54" s="519"/>
      <c r="BD54" s="519"/>
      <c r="BE54" s="519">
        <v>19657</v>
      </c>
      <c r="BF54" s="519"/>
      <c r="BG54" s="519"/>
      <c r="BH54" s="519"/>
      <c r="BI54" s="519"/>
      <c r="BJ54" s="519"/>
      <c r="BT54" s="96"/>
      <c r="BU54" s="96"/>
    </row>
    <row r="55" spans="2:73" ht="13.5" customHeight="1">
      <c r="G55" s="317">
        <v>23</v>
      </c>
      <c r="H55" s="317"/>
      <c r="I55" s="317"/>
      <c r="N55" s="53"/>
      <c r="O55" s="514">
        <v>468</v>
      </c>
      <c r="P55" s="515"/>
      <c r="Q55" s="515"/>
      <c r="R55" s="515"/>
      <c r="S55" s="515"/>
      <c r="T55" s="515"/>
      <c r="U55" s="514">
        <v>3585</v>
      </c>
      <c r="V55" s="514"/>
      <c r="W55" s="514"/>
      <c r="X55" s="514"/>
      <c r="Y55" s="514"/>
      <c r="Z55" s="514"/>
      <c r="AA55" s="514">
        <v>439</v>
      </c>
      <c r="AB55" s="514"/>
      <c r="AC55" s="514"/>
      <c r="AD55" s="514"/>
      <c r="AE55" s="514"/>
      <c r="AF55" s="514"/>
      <c r="AG55" s="514">
        <v>7306</v>
      </c>
      <c r="AH55" s="514"/>
      <c r="AI55" s="514"/>
      <c r="AJ55" s="514"/>
      <c r="AK55" s="514"/>
      <c r="AL55" s="514"/>
      <c r="AM55" s="514">
        <v>167</v>
      </c>
      <c r="AN55" s="514"/>
      <c r="AO55" s="514"/>
      <c r="AP55" s="514"/>
      <c r="AQ55" s="514"/>
      <c r="AR55" s="514"/>
      <c r="AS55" s="514">
        <v>1183</v>
      </c>
      <c r="AT55" s="514"/>
      <c r="AU55" s="514"/>
      <c r="AV55" s="514"/>
      <c r="AW55" s="514"/>
      <c r="AX55" s="514"/>
      <c r="AY55" s="519">
        <v>4832</v>
      </c>
      <c r="AZ55" s="519"/>
      <c r="BA55" s="519"/>
      <c r="BB55" s="519"/>
      <c r="BC55" s="519"/>
      <c r="BD55" s="519"/>
      <c r="BE55" s="519">
        <v>16054</v>
      </c>
      <c r="BF55" s="519"/>
      <c r="BG55" s="519"/>
      <c r="BH55" s="519"/>
      <c r="BI55" s="519"/>
      <c r="BJ55" s="519"/>
      <c r="BT55" s="96"/>
      <c r="BU55" s="96"/>
    </row>
    <row r="56" spans="2:73" ht="13.5" customHeight="1">
      <c r="G56" s="317">
        <v>24</v>
      </c>
      <c r="H56" s="317"/>
      <c r="I56" s="317"/>
      <c r="N56" s="53"/>
      <c r="O56" s="514">
        <v>539</v>
      </c>
      <c r="P56" s="515"/>
      <c r="Q56" s="515"/>
      <c r="R56" s="515"/>
      <c r="S56" s="515"/>
      <c r="T56" s="515"/>
      <c r="U56" s="514">
        <v>4372</v>
      </c>
      <c r="V56" s="514"/>
      <c r="W56" s="514"/>
      <c r="X56" s="514"/>
      <c r="Y56" s="514"/>
      <c r="Z56" s="514"/>
      <c r="AA56" s="514">
        <v>412</v>
      </c>
      <c r="AB56" s="514"/>
      <c r="AC56" s="514"/>
      <c r="AD56" s="514"/>
      <c r="AE56" s="514"/>
      <c r="AF56" s="514"/>
      <c r="AG56" s="514">
        <v>7140</v>
      </c>
      <c r="AH56" s="514"/>
      <c r="AI56" s="514"/>
      <c r="AJ56" s="514"/>
      <c r="AK56" s="514"/>
      <c r="AL56" s="514"/>
      <c r="AM56" s="514">
        <v>164</v>
      </c>
      <c r="AN56" s="514"/>
      <c r="AO56" s="514"/>
      <c r="AP56" s="514"/>
      <c r="AQ56" s="514"/>
      <c r="AR56" s="514"/>
      <c r="AS56" s="514">
        <v>1164</v>
      </c>
      <c r="AT56" s="514"/>
      <c r="AU56" s="514"/>
      <c r="AV56" s="514"/>
      <c r="AW56" s="514"/>
      <c r="AX56" s="514"/>
      <c r="AY56" s="519">
        <v>4495</v>
      </c>
      <c r="AZ56" s="519"/>
      <c r="BA56" s="519"/>
      <c r="BB56" s="519"/>
      <c r="BC56" s="519"/>
      <c r="BD56" s="519"/>
      <c r="BE56" s="519">
        <v>16665</v>
      </c>
      <c r="BF56" s="519"/>
      <c r="BG56" s="519"/>
      <c r="BH56" s="519"/>
      <c r="BI56" s="519"/>
      <c r="BJ56" s="519"/>
    </row>
    <row r="57" spans="2:73" ht="13.5" customHeight="1">
      <c r="G57" s="317">
        <v>25</v>
      </c>
      <c r="H57" s="317"/>
      <c r="I57" s="317"/>
      <c r="N57" s="53"/>
      <c r="O57" s="514">
        <v>506</v>
      </c>
      <c r="P57" s="515"/>
      <c r="Q57" s="515"/>
      <c r="R57" s="515"/>
      <c r="S57" s="515"/>
      <c r="T57" s="515"/>
      <c r="U57" s="514">
        <v>7114</v>
      </c>
      <c r="V57" s="514"/>
      <c r="W57" s="514"/>
      <c r="X57" s="514"/>
      <c r="Y57" s="514"/>
      <c r="Z57" s="514"/>
      <c r="AA57" s="514">
        <v>366</v>
      </c>
      <c r="AB57" s="514"/>
      <c r="AC57" s="514"/>
      <c r="AD57" s="514"/>
      <c r="AE57" s="514"/>
      <c r="AF57" s="514"/>
      <c r="AG57" s="514">
        <v>6844</v>
      </c>
      <c r="AH57" s="514"/>
      <c r="AI57" s="514"/>
      <c r="AJ57" s="514"/>
      <c r="AK57" s="514"/>
      <c r="AL57" s="514"/>
      <c r="AM57" s="514">
        <v>171</v>
      </c>
      <c r="AN57" s="514"/>
      <c r="AO57" s="514"/>
      <c r="AP57" s="514"/>
      <c r="AQ57" s="514"/>
      <c r="AR57" s="514"/>
      <c r="AS57" s="514">
        <v>1069</v>
      </c>
      <c r="AT57" s="514"/>
      <c r="AU57" s="514"/>
      <c r="AV57" s="514"/>
      <c r="AW57" s="514"/>
      <c r="AX57" s="514"/>
      <c r="AY57" s="519">
        <v>4717</v>
      </c>
      <c r="AZ57" s="519"/>
      <c r="BA57" s="519"/>
      <c r="BB57" s="519"/>
      <c r="BC57" s="519"/>
      <c r="BD57" s="519"/>
      <c r="BE57" s="519">
        <v>16747</v>
      </c>
      <c r="BF57" s="519"/>
      <c r="BG57" s="519"/>
      <c r="BH57" s="519"/>
      <c r="BI57" s="519"/>
      <c r="BJ57" s="519"/>
    </row>
    <row r="58" spans="2:73" ht="13.5" customHeight="1">
      <c r="G58" s="314">
        <v>26</v>
      </c>
      <c r="H58" s="314"/>
      <c r="I58" s="314"/>
      <c r="J58" s="154"/>
      <c r="K58" s="154"/>
      <c r="L58" s="154"/>
      <c r="M58" s="154"/>
      <c r="N58" s="105"/>
      <c r="O58" s="516">
        <v>513</v>
      </c>
      <c r="P58" s="523"/>
      <c r="Q58" s="523"/>
      <c r="R58" s="523"/>
      <c r="S58" s="523"/>
      <c r="T58" s="523"/>
      <c r="U58" s="516">
        <v>4251</v>
      </c>
      <c r="V58" s="516"/>
      <c r="W58" s="516"/>
      <c r="X58" s="516"/>
      <c r="Y58" s="516"/>
      <c r="Z58" s="516"/>
      <c r="AA58" s="516">
        <v>365</v>
      </c>
      <c r="AB58" s="516"/>
      <c r="AC58" s="516"/>
      <c r="AD58" s="516"/>
      <c r="AE58" s="516"/>
      <c r="AF58" s="516"/>
      <c r="AG58" s="516">
        <v>6318</v>
      </c>
      <c r="AH58" s="516"/>
      <c r="AI58" s="516"/>
      <c r="AJ58" s="516"/>
      <c r="AK58" s="516"/>
      <c r="AL58" s="516"/>
      <c r="AM58" s="516">
        <v>165</v>
      </c>
      <c r="AN58" s="516"/>
      <c r="AO58" s="516"/>
      <c r="AP58" s="516"/>
      <c r="AQ58" s="516"/>
      <c r="AR58" s="516"/>
      <c r="AS58" s="516">
        <v>897</v>
      </c>
      <c r="AT58" s="516"/>
      <c r="AU58" s="516"/>
      <c r="AV58" s="516"/>
      <c r="AW58" s="516"/>
      <c r="AX58" s="516"/>
      <c r="AY58" s="518">
        <v>4922</v>
      </c>
      <c r="AZ58" s="518"/>
      <c r="BA58" s="518"/>
      <c r="BB58" s="518"/>
      <c r="BC58" s="518"/>
      <c r="BD58" s="518"/>
      <c r="BE58" s="518">
        <v>16369</v>
      </c>
      <c r="BF58" s="518"/>
      <c r="BG58" s="518"/>
      <c r="BH58" s="518"/>
      <c r="BI58" s="518"/>
      <c r="BJ58" s="518"/>
    </row>
    <row r="59" spans="2:73" ht="6.75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9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</row>
    <row r="60" spans="2:73" ht="11.1" customHeight="1">
      <c r="C60" s="328" t="s">
        <v>16</v>
      </c>
      <c r="D60" s="328"/>
      <c r="E60" s="134" t="s">
        <v>17</v>
      </c>
      <c r="F60" s="47" t="s">
        <v>27</v>
      </c>
    </row>
    <row r="61" spans="2:73" ht="11.1" customHeight="1">
      <c r="B61" s="312" t="s">
        <v>18</v>
      </c>
      <c r="C61" s="312"/>
      <c r="D61" s="312"/>
      <c r="E61" s="134" t="s">
        <v>17</v>
      </c>
      <c r="F61" s="47" t="s">
        <v>28</v>
      </c>
    </row>
    <row r="62" spans="2:73" ht="13.5" customHeight="1">
      <c r="B62" s="271"/>
      <c r="C62" s="271"/>
      <c r="D62" s="271"/>
      <c r="E62" s="272"/>
      <c r="F62" s="47"/>
    </row>
    <row r="63" spans="2:73" ht="13.5" customHeight="1"/>
    <row r="64" spans="2:73" ht="16.5" customHeight="1">
      <c r="B64" s="329" t="s">
        <v>743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</row>
    <row r="65" spans="2:62" ht="11.1" customHeight="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</row>
    <row r="66" spans="2:62" ht="11.1" customHeight="1">
      <c r="B66" s="396" t="s">
        <v>1</v>
      </c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7"/>
      <c r="O66" s="324" t="s">
        <v>62</v>
      </c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20"/>
      <c r="BD66" s="457" t="s">
        <v>487</v>
      </c>
      <c r="BE66" s="396"/>
      <c r="BF66" s="396"/>
      <c r="BG66" s="396"/>
      <c r="BH66" s="396"/>
      <c r="BI66" s="396"/>
      <c r="BJ66" s="396"/>
    </row>
    <row r="67" spans="2:62" ht="11.1" customHeight="1"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9"/>
      <c r="O67" s="464" t="s">
        <v>63</v>
      </c>
      <c r="P67" s="465"/>
      <c r="Q67" s="465"/>
      <c r="R67" s="465"/>
      <c r="S67" s="465"/>
      <c r="T67" s="466"/>
      <c r="U67" s="325" t="s">
        <v>56</v>
      </c>
      <c r="V67" s="385"/>
      <c r="W67" s="385"/>
      <c r="X67" s="385"/>
      <c r="Y67" s="385"/>
      <c r="Z67" s="385"/>
      <c r="AA67" s="322"/>
      <c r="AB67" s="520" t="s">
        <v>57</v>
      </c>
      <c r="AC67" s="521"/>
      <c r="AD67" s="521"/>
      <c r="AE67" s="521"/>
      <c r="AF67" s="521"/>
      <c r="AG67" s="521"/>
      <c r="AH67" s="522"/>
      <c r="AI67" s="325" t="s">
        <v>64</v>
      </c>
      <c r="AJ67" s="385"/>
      <c r="AK67" s="385"/>
      <c r="AL67" s="385"/>
      <c r="AM67" s="385"/>
      <c r="AN67" s="385"/>
      <c r="AO67" s="322"/>
      <c r="AP67" s="325" t="s">
        <v>65</v>
      </c>
      <c r="AQ67" s="385"/>
      <c r="AR67" s="385"/>
      <c r="AS67" s="385"/>
      <c r="AT67" s="385"/>
      <c r="AU67" s="385"/>
      <c r="AV67" s="322"/>
      <c r="AW67" s="325" t="s">
        <v>609</v>
      </c>
      <c r="AX67" s="385"/>
      <c r="AY67" s="385"/>
      <c r="AZ67" s="385"/>
      <c r="BA67" s="385"/>
      <c r="BB67" s="385"/>
      <c r="BC67" s="322"/>
      <c r="BD67" s="458"/>
      <c r="BE67" s="398"/>
      <c r="BF67" s="398"/>
      <c r="BG67" s="398"/>
      <c r="BH67" s="398"/>
      <c r="BI67" s="398"/>
      <c r="BJ67" s="398"/>
    </row>
    <row r="68" spans="2:62" ht="6.75" customHeight="1">
      <c r="N68" s="100"/>
      <c r="AE68" s="96"/>
      <c r="AM68" s="169"/>
      <c r="AU68" s="169"/>
    </row>
    <row r="69" spans="2:62" ht="13.5" customHeight="1">
      <c r="C69" s="319" t="s">
        <v>9</v>
      </c>
      <c r="D69" s="319"/>
      <c r="E69" s="319"/>
      <c r="F69" s="319"/>
      <c r="G69" s="317">
        <v>22</v>
      </c>
      <c r="H69" s="317"/>
      <c r="I69" s="317"/>
      <c r="J69" s="319" t="s">
        <v>1</v>
      </c>
      <c r="K69" s="319"/>
      <c r="L69" s="319"/>
      <c r="M69" s="319"/>
      <c r="N69" s="53"/>
      <c r="O69" s="490">
        <v>0</v>
      </c>
      <c r="P69" s="477"/>
      <c r="Q69" s="477"/>
      <c r="R69" s="477"/>
      <c r="S69" s="477"/>
      <c r="T69" s="477"/>
      <c r="U69" s="477">
        <v>0</v>
      </c>
      <c r="V69" s="477"/>
      <c r="W69" s="477"/>
      <c r="X69" s="477"/>
      <c r="Y69" s="477"/>
      <c r="Z69" s="477"/>
      <c r="AA69" s="477"/>
      <c r="AB69" s="477">
        <v>0</v>
      </c>
      <c r="AC69" s="477"/>
      <c r="AD69" s="477"/>
      <c r="AE69" s="477"/>
      <c r="AF69" s="477"/>
      <c r="AG69" s="477"/>
      <c r="AH69" s="477"/>
      <c r="AI69" s="477">
        <v>0</v>
      </c>
      <c r="AJ69" s="477"/>
      <c r="AK69" s="477"/>
      <c r="AL69" s="477"/>
      <c r="AM69" s="477"/>
      <c r="AN69" s="477"/>
      <c r="AO69" s="477"/>
      <c r="AP69" s="477">
        <v>0</v>
      </c>
      <c r="AQ69" s="477"/>
      <c r="AR69" s="477"/>
      <c r="AS69" s="477"/>
      <c r="AT69" s="477"/>
      <c r="AU69" s="477"/>
      <c r="AV69" s="477"/>
      <c r="AW69" s="477">
        <v>0</v>
      </c>
      <c r="AX69" s="477"/>
      <c r="AY69" s="477"/>
      <c r="AZ69" s="477"/>
      <c r="BA69" s="477"/>
      <c r="BB69" s="477"/>
      <c r="BC69" s="477"/>
      <c r="BD69" s="477">
        <v>0</v>
      </c>
      <c r="BE69" s="477"/>
      <c r="BF69" s="477"/>
      <c r="BG69" s="477"/>
      <c r="BH69" s="477"/>
      <c r="BI69" s="477"/>
      <c r="BJ69" s="477"/>
    </row>
    <row r="70" spans="2:62" ht="13.5" customHeight="1">
      <c r="G70" s="317">
        <v>23</v>
      </c>
      <c r="H70" s="317"/>
      <c r="I70" s="317"/>
      <c r="N70" s="53"/>
      <c r="O70" s="490">
        <v>0</v>
      </c>
      <c r="P70" s="477"/>
      <c r="Q70" s="477"/>
      <c r="R70" s="477"/>
      <c r="S70" s="477"/>
      <c r="T70" s="477"/>
      <c r="U70" s="477">
        <v>0</v>
      </c>
      <c r="V70" s="477"/>
      <c r="W70" s="477"/>
      <c r="X70" s="477"/>
      <c r="Y70" s="477"/>
      <c r="Z70" s="477"/>
      <c r="AA70" s="477"/>
      <c r="AB70" s="477">
        <v>0</v>
      </c>
      <c r="AC70" s="477"/>
      <c r="AD70" s="477"/>
      <c r="AE70" s="477"/>
      <c r="AF70" s="477"/>
      <c r="AG70" s="477"/>
      <c r="AH70" s="477"/>
      <c r="AI70" s="477">
        <v>0</v>
      </c>
      <c r="AJ70" s="477"/>
      <c r="AK70" s="477"/>
      <c r="AL70" s="477"/>
      <c r="AM70" s="477"/>
      <c r="AN70" s="477"/>
      <c r="AO70" s="477"/>
      <c r="AP70" s="477">
        <v>0</v>
      </c>
      <c r="AQ70" s="477"/>
      <c r="AR70" s="477"/>
      <c r="AS70" s="477"/>
      <c r="AT70" s="477"/>
      <c r="AU70" s="477"/>
      <c r="AV70" s="477"/>
      <c r="AW70" s="477">
        <v>0</v>
      </c>
      <c r="AX70" s="477"/>
      <c r="AY70" s="477"/>
      <c r="AZ70" s="477"/>
      <c r="BA70" s="477"/>
      <c r="BB70" s="477"/>
      <c r="BC70" s="477"/>
      <c r="BD70" s="477">
        <v>0</v>
      </c>
      <c r="BE70" s="477"/>
      <c r="BF70" s="477"/>
      <c r="BG70" s="477"/>
      <c r="BH70" s="477"/>
      <c r="BI70" s="477"/>
      <c r="BJ70" s="477"/>
    </row>
    <row r="71" spans="2:62" ht="13.5" customHeight="1">
      <c r="G71" s="317">
        <v>24</v>
      </c>
      <c r="H71" s="317"/>
      <c r="I71" s="317"/>
      <c r="N71" s="53"/>
      <c r="O71" s="490">
        <v>0</v>
      </c>
      <c r="P71" s="477"/>
      <c r="Q71" s="477"/>
      <c r="R71" s="477"/>
      <c r="S71" s="477"/>
      <c r="T71" s="477"/>
      <c r="U71" s="477">
        <v>0</v>
      </c>
      <c r="V71" s="477"/>
      <c r="W71" s="477"/>
      <c r="X71" s="477"/>
      <c r="Y71" s="477"/>
      <c r="Z71" s="477"/>
      <c r="AA71" s="477"/>
      <c r="AB71" s="477">
        <v>0</v>
      </c>
      <c r="AC71" s="477"/>
      <c r="AD71" s="477"/>
      <c r="AE71" s="477"/>
      <c r="AF71" s="477"/>
      <c r="AG71" s="477"/>
      <c r="AH71" s="477"/>
      <c r="AI71" s="477">
        <v>0</v>
      </c>
      <c r="AJ71" s="477"/>
      <c r="AK71" s="477"/>
      <c r="AL71" s="477"/>
      <c r="AM71" s="477"/>
      <c r="AN71" s="477"/>
      <c r="AO71" s="477"/>
      <c r="AP71" s="477">
        <v>0</v>
      </c>
      <c r="AQ71" s="477"/>
      <c r="AR71" s="477"/>
      <c r="AS71" s="477"/>
      <c r="AT71" s="477"/>
      <c r="AU71" s="477"/>
      <c r="AV71" s="477"/>
      <c r="AW71" s="477">
        <v>0</v>
      </c>
      <c r="AX71" s="477"/>
      <c r="AY71" s="477"/>
      <c r="AZ71" s="477"/>
      <c r="BA71" s="477"/>
      <c r="BB71" s="477"/>
      <c r="BC71" s="477"/>
      <c r="BD71" s="477">
        <v>0</v>
      </c>
      <c r="BE71" s="477"/>
      <c r="BF71" s="477"/>
      <c r="BG71" s="477"/>
      <c r="BH71" s="477"/>
      <c r="BI71" s="477"/>
      <c r="BJ71" s="477"/>
    </row>
    <row r="72" spans="2:62" ht="13.5" customHeight="1">
      <c r="G72" s="317">
        <v>25</v>
      </c>
      <c r="H72" s="317"/>
      <c r="I72" s="317"/>
      <c r="N72" s="53"/>
      <c r="O72" s="490">
        <v>13071</v>
      </c>
      <c r="P72" s="477"/>
      <c r="Q72" s="477"/>
      <c r="R72" s="477"/>
      <c r="S72" s="477"/>
      <c r="T72" s="477"/>
      <c r="U72" s="477">
        <v>1996</v>
      </c>
      <c r="V72" s="477"/>
      <c r="W72" s="477"/>
      <c r="X72" s="477"/>
      <c r="Y72" s="477"/>
      <c r="Z72" s="477"/>
      <c r="AA72" s="477"/>
      <c r="AB72" s="477">
        <v>3092</v>
      </c>
      <c r="AC72" s="477"/>
      <c r="AD72" s="477"/>
      <c r="AE72" s="477"/>
      <c r="AF72" s="477"/>
      <c r="AG72" s="477"/>
      <c r="AH72" s="477"/>
      <c r="AI72" s="477">
        <v>2912</v>
      </c>
      <c r="AJ72" s="477"/>
      <c r="AK72" s="477"/>
      <c r="AL72" s="477"/>
      <c r="AM72" s="477"/>
      <c r="AN72" s="477"/>
      <c r="AO72" s="477"/>
      <c r="AP72" s="477">
        <v>2561</v>
      </c>
      <c r="AQ72" s="477"/>
      <c r="AR72" s="477"/>
      <c r="AS72" s="477"/>
      <c r="AT72" s="477"/>
      <c r="AU72" s="477"/>
      <c r="AV72" s="477"/>
      <c r="AW72" s="477">
        <v>2510</v>
      </c>
      <c r="AX72" s="477"/>
      <c r="AY72" s="477"/>
      <c r="AZ72" s="477"/>
      <c r="BA72" s="477"/>
      <c r="BB72" s="477"/>
      <c r="BC72" s="477"/>
      <c r="BD72" s="477">
        <v>14974</v>
      </c>
      <c r="BE72" s="477"/>
      <c r="BF72" s="477"/>
      <c r="BG72" s="477"/>
      <c r="BH72" s="477"/>
      <c r="BI72" s="477"/>
      <c r="BJ72" s="477"/>
    </row>
    <row r="73" spans="2:62" ht="13.5" customHeight="1">
      <c r="G73" s="314">
        <v>26</v>
      </c>
      <c r="H73" s="314"/>
      <c r="I73" s="314"/>
      <c r="J73" s="154"/>
      <c r="K73" s="154"/>
      <c r="L73" s="154"/>
      <c r="M73" s="154"/>
      <c r="N73" s="105"/>
      <c r="O73" s="489">
        <v>34261</v>
      </c>
      <c r="P73" s="482"/>
      <c r="Q73" s="482"/>
      <c r="R73" s="482"/>
      <c r="S73" s="482"/>
      <c r="T73" s="482"/>
      <c r="U73" s="482">
        <v>3660</v>
      </c>
      <c r="V73" s="482"/>
      <c r="W73" s="482"/>
      <c r="X73" s="482"/>
      <c r="Y73" s="482"/>
      <c r="Z73" s="482"/>
      <c r="AA73" s="482"/>
      <c r="AB73" s="482">
        <v>4052</v>
      </c>
      <c r="AC73" s="482"/>
      <c r="AD73" s="482"/>
      <c r="AE73" s="482"/>
      <c r="AF73" s="482"/>
      <c r="AG73" s="482"/>
      <c r="AH73" s="482"/>
      <c r="AI73" s="482">
        <v>4282</v>
      </c>
      <c r="AJ73" s="482"/>
      <c r="AK73" s="482"/>
      <c r="AL73" s="482"/>
      <c r="AM73" s="482"/>
      <c r="AN73" s="482"/>
      <c r="AO73" s="482"/>
      <c r="AP73" s="482">
        <v>2936</v>
      </c>
      <c r="AQ73" s="482"/>
      <c r="AR73" s="482"/>
      <c r="AS73" s="482"/>
      <c r="AT73" s="482"/>
      <c r="AU73" s="482"/>
      <c r="AV73" s="482"/>
      <c r="AW73" s="482">
        <v>3672</v>
      </c>
      <c r="AX73" s="482"/>
      <c r="AY73" s="482"/>
      <c r="AZ73" s="482"/>
      <c r="BA73" s="482"/>
      <c r="BB73" s="482"/>
      <c r="BC73" s="482"/>
      <c r="BD73" s="482">
        <v>15659</v>
      </c>
      <c r="BE73" s="482"/>
      <c r="BF73" s="482"/>
      <c r="BG73" s="482"/>
      <c r="BH73" s="482"/>
      <c r="BI73" s="482"/>
      <c r="BJ73" s="482"/>
    </row>
    <row r="74" spans="2:62" ht="6.75" customHeight="1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</row>
    <row r="75" spans="2:62" ht="11.1" customHeight="1">
      <c r="C75" s="328" t="s">
        <v>16</v>
      </c>
      <c r="D75" s="328"/>
      <c r="E75" s="134" t="s">
        <v>17</v>
      </c>
      <c r="F75" s="47" t="s">
        <v>610</v>
      </c>
    </row>
    <row r="76" spans="2:62" ht="11.1" customHeight="1">
      <c r="C76" s="50"/>
      <c r="D76" s="50"/>
      <c r="E76" s="134"/>
      <c r="F76" s="47" t="s">
        <v>611</v>
      </c>
    </row>
    <row r="77" spans="2:62" ht="11.1" customHeight="1">
      <c r="B77" s="312" t="s">
        <v>18</v>
      </c>
      <c r="C77" s="312"/>
      <c r="D77" s="312"/>
      <c r="E77" s="134" t="s">
        <v>17</v>
      </c>
      <c r="F77" s="47" t="s">
        <v>414</v>
      </c>
    </row>
    <row r="78" spans="2:62" ht="11.1" customHeight="1"/>
  </sheetData>
  <mergeCells count="319">
    <mergeCell ref="C34:F34"/>
    <mergeCell ref="G34:I34"/>
    <mergeCell ref="J34:M34"/>
    <mergeCell ref="G72:I72"/>
    <mergeCell ref="G71:I71"/>
    <mergeCell ref="BD69:BJ69"/>
    <mergeCell ref="B40:N42"/>
    <mergeCell ref="O40:Z41"/>
    <mergeCell ref="AA40:AL41"/>
    <mergeCell ref="AM40:AX41"/>
    <mergeCell ref="AY40:BJ41"/>
    <mergeCell ref="O42:T42"/>
    <mergeCell ref="U42:Z42"/>
    <mergeCell ref="AA42:AF42"/>
    <mergeCell ref="AG42:AL42"/>
    <mergeCell ref="AM42:AR42"/>
    <mergeCell ref="BE46:BJ46"/>
    <mergeCell ref="AS48:AX48"/>
    <mergeCell ref="AY48:BD48"/>
    <mergeCell ref="AS46:AX46"/>
    <mergeCell ref="AY46:BD46"/>
    <mergeCell ref="AS55:AX55"/>
    <mergeCell ref="AY55:BD55"/>
    <mergeCell ref="O34:T34"/>
    <mergeCell ref="G26:I26"/>
    <mergeCell ref="O26:T26"/>
    <mergeCell ref="U26:Z26"/>
    <mergeCell ref="AA26:AF26"/>
    <mergeCell ref="G35:I35"/>
    <mergeCell ref="O35:T35"/>
    <mergeCell ref="U34:Z34"/>
    <mergeCell ref="AA34:AF34"/>
    <mergeCell ref="AG34:AL34"/>
    <mergeCell ref="U35:Z35"/>
    <mergeCell ref="AA35:AF35"/>
    <mergeCell ref="AG35:AL35"/>
    <mergeCell ref="U27:Z27"/>
    <mergeCell ref="AA27:AF27"/>
    <mergeCell ref="AG27:AL27"/>
    <mergeCell ref="AA30:AL31"/>
    <mergeCell ref="BE25:BJ25"/>
    <mergeCell ref="BE27:BJ27"/>
    <mergeCell ref="AS24:AX24"/>
    <mergeCell ref="AY24:BD24"/>
    <mergeCell ref="BE26:BJ26"/>
    <mergeCell ref="BE34:BJ34"/>
    <mergeCell ref="O24:T24"/>
    <mergeCell ref="U24:Z24"/>
    <mergeCell ref="AA24:AF24"/>
    <mergeCell ref="O25:T25"/>
    <mergeCell ref="U25:Z25"/>
    <mergeCell ref="AA25:AF25"/>
    <mergeCell ref="AG25:AL25"/>
    <mergeCell ref="AM25:AR25"/>
    <mergeCell ref="AS25:AX25"/>
    <mergeCell ref="AY25:BD25"/>
    <mergeCell ref="AM34:AR34"/>
    <mergeCell ref="AS34:AX34"/>
    <mergeCell ref="AY34:BD34"/>
    <mergeCell ref="AG26:AL26"/>
    <mergeCell ref="AM26:AR26"/>
    <mergeCell ref="AS26:AX26"/>
    <mergeCell ref="AY26:BD26"/>
    <mergeCell ref="O27:T27"/>
    <mergeCell ref="BE42:BJ42"/>
    <mergeCell ref="BE45:BJ45"/>
    <mergeCell ref="BE37:BJ37"/>
    <mergeCell ref="BE38:BJ38"/>
    <mergeCell ref="BE35:BJ35"/>
    <mergeCell ref="BE36:BJ36"/>
    <mergeCell ref="AS35:AX35"/>
    <mergeCell ref="AY35:BD35"/>
    <mergeCell ref="AS44:AX44"/>
    <mergeCell ref="BD71:BJ71"/>
    <mergeCell ref="BD72:BJ72"/>
    <mergeCell ref="BD73:BJ73"/>
    <mergeCell ref="U36:Z36"/>
    <mergeCell ref="AA36:AF36"/>
    <mergeCell ref="AG36:AL36"/>
    <mergeCell ref="AM36:AR36"/>
    <mergeCell ref="AS36:AX36"/>
    <mergeCell ref="AY36:BD36"/>
    <mergeCell ref="AP70:AV70"/>
    <mergeCell ref="AP71:AV71"/>
    <mergeCell ref="AP72:AV72"/>
    <mergeCell ref="BD66:BJ67"/>
    <mergeCell ref="AS42:AX42"/>
    <mergeCell ref="AY42:BD42"/>
    <mergeCell ref="AY44:BD44"/>
    <mergeCell ref="BE44:BJ44"/>
    <mergeCell ref="AM47:AR47"/>
    <mergeCell ref="AS47:AX47"/>
    <mergeCell ref="AM45:AR45"/>
    <mergeCell ref="AS45:AX45"/>
    <mergeCell ref="AY45:BD45"/>
    <mergeCell ref="AM46:AR46"/>
    <mergeCell ref="BE48:BJ48"/>
    <mergeCell ref="AI71:AO71"/>
    <mergeCell ref="O70:T70"/>
    <mergeCell ref="O71:T71"/>
    <mergeCell ref="O69:T69"/>
    <mergeCell ref="AP73:AV73"/>
    <mergeCell ref="AW69:BC69"/>
    <mergeCell ref="AW70:BC70"/>
    <mergeCell ref="AW71:BC71"/>
    <mergeCell ref="AW72:BC72"/>
    <mergeCell ref="AW73:BC73"/>
    <mergeCell ref="O72:T72"/>
    <mergeCell ref="O73:T73"/>
    <mergeCell ref="U69:AA69"/>
    <mergeCell ref="U70:AA70"/>
    <mergeCell ref="U71:AA71"/>
    <mergeCell ref="U72:AA72"/>
    <mergeCell ref="U73:AA73"/>
    <mergeCell ref="AB69:AH69"/>
    <mergeCell ref="AB70:AH70"/>
    <mergeCell ref="AB71:AH71"/>
    <mergeCell ref="AB72:AH72"/>
    <mergeCell ref="AI72:AO72"/>
    <mergeCell ref="AI73:AO73"/>
    <mergeCell ref="AB73:AH73"/>
    <mergeCell ref="AA22:AF22"/>
    <mergeCell ref="AG22:AL22"/>
    <mergeCell ref="AM22:AR22"/>
    <mergeCell ref="AG24:AL24"/>
    <mergeCell ref="AM24:AR24"/>
    <mergeCell ref="B15:D15"/>
    <mergeCell ref="B18:BJ18"/>
    <mergeCell ref="B20:N22"/>
    <mergeCell ref="O20:Z21"/>
    <mergeCell ref="AA20:AL21"/>
    <mergeCell ref="AM20:AX21"/>
    <mergeCell ref="AY20:BJ21"/>
    <mergeCell ref="O22:T22"/>
    <mergeCell ref="U22:Z22"/>
    <mergeCell ref="BE22:BJ22"/>
    <mergeCell ref="AS22:AX22"/>
    <mergeCell ref="AY22:BD22"/>
    <mergeCell ref="C24:F24"/>
    <mergeCell ref="BE24:BJ24"/>
    <mergeCell ref="AM27:AR27"/>
    <mergeCell ref="AS27:AX27"/>
    <mergeCell ref="AY27:BD27"/>
    <mergeCell ref="G28:I28"/>
    <mergeCell ref="O28:T28"/>
    <mergeCell ref="U28:Z28"/>
    <mergeCell ref="AA28:AF28"/>
    <mergeCell ref="AG28:AL28"/>
    <mergeCell ref="AM28:AR28"/>
    <mergeCell ref="AS28:AX28"/>
    <mergeCell ref="AY28:BD28"/>
    <mergeCell ref="AM30:AX31"/>
    <mergeCell ref="AY30:BJ31"/>
    <mergeCell ref="BE28:BJ28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AM35:AR35"/>
    <mergeCell ref="G38:I38"/>
    <mergeCell ref="O38:T38"/>
    <mergeCell ref="U38:Z38"/>
    <mergeCell ref="AA38:AF38"/>
    <mergeCell ref="AG38:AL38"/>
    <mergeCell ref="AM38:AR38"/>
    <mergeCell ref="AS38:AX38"/>
    <mergeCell ref="AY38:BD38"/>
    <mergeCell ref="G37:I37"/>
    <mergeCell ref="O37:T37"/>
    <mergeCell ref="U37:Z37"/>
    <mergeCell ref="AA37:AF37"/>
    <mergeCell ref="AG37:AL37"/>
    <mergeCell ref="AM37:AR37"/>
    <mergeCell ref="AS37:AX37"/>
    <mergeCell ref="AY37:BD37"/>
    <mergeCell ref="G36:I36"/>
    <mergeCell ref="O36:T36"/>
    <mergeCell ref="G45:I45"/>
    <mergeCell ref="O45:T45"/>
    <mergeCell ref="U45:Z45"/>
    <mergeCell ref="AA45:AF45"/>
    <mergeCell ref="AG45:AL45"/>
    <mergeCell ref="G47:I47"/>
    <mergeCell ref="O47:T47"/>
    <mergeCell ref="U47:Z47"/>
    <mergeCell ref="AA47:AF47"/>
    <mergeCell ref="AG47:AL47"/>
    <mergeCell ref="G46:I46"/>
    <mergeCell ref="O46:T46"/>
    <mergeCell ref="U46:Z46"/>
    <mergeCell ref="AA46:AF46"/>
    <mergeCell ref="AG46:AL46"/>
    <mergeCell ref="BE55:BJ55"/>
    <mergeCell ref="O52:T52"/>
    <mergeCell ref="U52:Z52"/>
    <mergeCell ref="AA52:AF52"/>
    <mergeCell ref="AG52:AL52"/>
    <mergeCell ref="AY47:BD47"/>
    <mergeCell ref="BE47:BJ47"/>
    <mergeCell ref="AM52:AR52"/>
    <mergeCell ref="AS52:AX52"/>
    <mergeCell ref="O54:T54"/>
    <mergeCell ref="U54:Z54"/>
    <mergeCell ref="AA54:AF54"/>
    <mergeCell ref="AG54:AL54"/>
    <mergeCell ref="AM54:AR54"/>
    <mergeCell ref="O50:Z51"/>
    <mergeCell ref="AA50:AL51"/>
    <mergeCell ref="AM50:AX51"/>
    <mergeCell ref="AS54:AX54"/>
    <mergeCell ref="AY54:BD54"/>
    <mergeCell ref="BE54:BJ54"/>
    <mergeCell ref="O48:T48"/>
    <mergeCell ref="U48:Z48"/>
    <mergeCell ref="AY50:BD52"/>
    <mergeCell ref="BE50:BJ52"/>
    <mergeCell ref="G56:I56"/>
    <mergeCell ref="O56:T56"/>
    <mergeCell ref="U56:Z56"/>
    <mergeCell ref="AA56:AF56"/>
    <mergeCell ref="AG56:AL56"/>
    <mergeCell ref="AM56:AR56"/>
    <mergeCell ref="AS56:AX56"/>
    <mergeCell ref="AY56:BD56"/>
    <mergeCell ref="BE56:BJ56"/>
    <mergeCell ref="C60:D60"/>
    <mergeCell ref="B61:D61"/>
    <mergeCell ref="B64:BJ64"/>
    <mergeCell ref="G58:I58"/>
    <mergeCell ref="O58:T58"/>
    <mergeCell ref="U58:Z58"/>
    <mergeCell ref="AA58:AF58"/>
    <mergeCell ref="AG58:AL58"/>
    <mergeCell ref="AM58:AR58"/>
    <mergeCell ref="C75:D75"/>
    <mergeCell ref="B77:D77"/>
    <mergeCell ref="G73:I73"/>
    <mergeCell ref="G11:I11"/>
    <mergeCell ref="G12:I12"/>
    <mergeCell ref="C69:F69"/>
    <mergeCell ref="G69:I69"/>
    <mergeCell ref="J69:M69"/>
    <mergeCell ref="B66:N67"/>
    <mergeCell ref="G13:I13"/>
    <mergeCell ref="G55:I55"/>
    <mergeCell ref="C54:F54"/>
    <mergeCell ref="G54:I54"/>
    <mergeCell ref="J54:M54"/>
    <mergeCell ref="B50:N52"/>
    <mergeCell ref="G48:I48"/>
    <mergeCell ref="C44:F44"/>
    <mergeCell ref="G44:I44"/>
    <mergeCell ref="J44:M44"/>
    <mergeCell ref="B30:N32"/>
    <mergeCell ref="G27:I27"/>
    <mergeCell ref="G25:I25"/>
    <mergeCell ref="G24:I24"/>
    <mergeCell ref="J24:M24"/>
    <mergeCell ref="O66:BC66"/>
    <mergeCell ref="AW67:BC67"/>
    <mergeCell ref="AP69:AV69"/>
    <mergeCell ref="G70:I70"/>
    <mergeCell ref="AS58:AX58"/>
    <mergeCell ref="AY58:BD58"/>
    <mergeCell ref="G57:I57"/>
    <mergeCell ref="O57:T57"/>
    <mergeCell ref="U57:Z57"/>
    <mergeCell ref="AA57:AF57"/>
    <mergeCell ref="AS57:AX57"/>
    <mergeCell ref="AY57:BD57"/>
    <mergeCell ref="O67:T67"/>
    <mergeCell ref="U67:AA67"/>
    <mergeCell ref="AB67:AH67"/>
    <mergeCell ref="AI67:AO67"/>
    <mergeCell ref="AP67:AV67"/>
    <mergeCell ref="AI69:AO69"/>
    <mergeCell ref="AI70:AO70"/>
    <mergeCell ref="BD70:BJ70"/>
    <mergeCell ref="BE58:BJ58"/>
    <mergeCell ref="BE57:BJ57"/>
    <mergeCell ref="AM57:AR57"/>
    <mergeCell ref="AD13:AR13"/>
    <mergeCell ref="AG57:AL57"/>
    <mergeCell ref="O7:AC7"/>
    <mergeCell ref="O9:AC9"/>
    <mergeCell ref="O10:AC10"/>
    <mergeCell ref="O11:AC11"/>
    <mergeCell ref="O12:AC12"/>
    <mergeCell ref="O13:AC13"/>
    <mergeCell ref="AD11:AR11"/>
    <mergeCell ref="AD12:AR12"/>
    <mergeCell ref="O55:T55"/>
    <mergeCell ref="U55:Z55"/>
    <mergeCell ref="AA55:AF55"/>
    <mergeCell ref="AG55:AL55"/>
    <mergeCell ref="AM55:AR55"/>
    <mergeCell ref="AA48:AF48"/>
    <mergeCell ref="AG48:AL48"/>
    <mergeCell ref="AM48:AR48"/>
    <mergeCell ref="O44:T44"/>
    <mergeCell ref="U44:Z44"/>
    <mergeCell ref="AA44:AF44"/>
    <mergeCell ref="AG44:AL44"/>
    <mergeCell ref="AM44:AR44"/>
    <mergeCell ref="O30:Z31"/>
    <mergeCell ref="AS1:BK2"/>
    <mergeCell ref="B5:AY5"/>
    <mergeCell ref="B7:N7"/>
    <mergeCell ref="AD7:AR7"/>
    <mergeCell ref="AD9:AR9"/>
    <mergeCell ref="AD10:AR10"/>
    <mergeCell ref="C9:F9"/>
    <mergeCell ref="G9:I9"/>
    <mergeCell ref="J9:M9"/>
    <mergeCell ref="G10:I10"/>
  </mergeCells>
  <phoneticPr fontId="17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8"/>
  <sheetViews>
    <sheetView view="pageBreakPreview" zoomScaleNormal="100" zoomScaleSheetLayoutView="100" workbookViewId="0">
      <selection activeCell="BS97" sqref="A97:BS97"/>
    </sheetView>
  </sheetViews>
  <sheetFormatPr defaultRowHeight="13.5"/>
  <cols>
    <col min="1" max="63" width="1.625" style="97" customWidth="1"/>
    <col min="64" max="16384" width="9" style="97"/>
  </cols>
  <sheetData>
    <row r="1" spans="1:62" ht="10.5" customHeight="1">
      <c r="A1" s="333">
        <f>'175'!AS1+1</f>
        <v>176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/>
      <c r="S1" s="335"/>
    </row>
    <row r="2" spans="1:62" ht="10.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5"/>
      <c r="S2" s="335"/>
    </row>
    <row r="3" spans="1:62" ht="13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</row>
    <row r="4" spans="1:62" ht="13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</row>
    <row r="5" spans="1:62" ht="18" customHeight="1">
      <c r="A5" s="131"/>
      <c r="B5" s="329" t="s">
        <v>744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1:62" ht="12.7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</row>
    <row r="7" spans="1:62" ht="13.5" customHeight="1">
      <c r="B7" s="320" t="s">
        <v>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 t="s">
        <v>41</v>
      </c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 t="s">
        <v>42</v>
      </c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 t="s">
        <v>43</v>
      </c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 t="s">
        <v>44</v>
      </c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4"/>
    </row>
    <row r="8" spans="1:62" ht="13.5" customHeight="1"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 t="s">
        <v>4</v>
      </c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 t="s">
        <v>45</v>
      </c>
      <c r="AB8" s="323"/>
      <c r="AC8" s="323"/>
      <c r="AD8" s="323"/>
      <c r="AE8" s="323"/>
      <c r="AF8" s="323"/>
      <c r="AG8" s="323" t="s">
        <v>4</v>
      </c>
      <c r="AH8" s="323"/>
      <c r="AI8" s="323"/>
      <c r="AJ8" s="323"/>
      <c r="AK8" s="323"/>
      <c r="AL8" s="323"/>
      <c r="AM8" s="323" t="s">
        <v>45</v>
      </c>
      <c r="AN8" s="323"/>
      <c r="AO8" s="323"/>
      <c r="AP8" s="323"/>
      <c r="AQ8" s="323"/>
      <c r="AR8" s="323"/>
      <c r="AS8" s="323" t="s">
        <v>4</v>
      </c>
      <c r="AT8" s="323"/>
      <c r="AU8" s="323"/>
      <c r="AV8" s="323"/>
      <c r="AW8" s="323"/>
      <c r="AX8" s="323"/>
      <c r="AY8" s="323" t="s">
        <v>45</v>
      </c>
      <c r="AZ8" s="323"/>
      <c r="BA8" s="323"/>
      <c r="BB8" s="323"/>
      <c r="BC8" s="323"/>
      <c r="BD8" s="323"/>
      <c r="BE8" s="323" t="s">
        <v>4</v>
      </c>
      <c r="BF8" s="323"/>
      <c r="BG8" s="323"/>
      <c r="BH8" s="323"/>
      <c r="BI8" s="323"/>
      <c r="BJ8" s="325"/>
    </row>
    <row r="9" spans="1:62" ht="7.5" customHeight="1">
      <c r="N9" s="100"/>
    </row>
    <row r="10" spans="1:62" ht="13.5" customHeight="1">
      <c r="C10" s="319" t="s">
        <v>9</v>
      </c>
      <c r="D10" s="319"/>
      <c r="E10" s="319"/>
      <c r="F10" s="319"/>
      <c r="G10" s="317">
        <v>22</v>
      </c>
      <c r="H10" s="534"/>
      <c r="I10" s="534"/>
      <c r="J10" s="319" t="s">
        <v>1</v>
      </c>
      <c r="K10" s="319"/>
      <c r="L10" s="319"/>
      <c r="M10" s="319"/>
      <c r="N10" s="53"/>
      <c r="O10" s="332">
        <v>183370</v>
      </c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6">
        <v>887</v>
      </c>
      <c r="AB10" s="316"/>
      <c r="AC10" s="316"/>
      <c r="AD10" s="316"/>
      <c r="AE10" s="316"/>
      <c r="AF10" s="316"/>
      <c r="AG10" s="316">
        <v>45265</v>
      </c>
      <c r="AH10" s="316"/>
      <c r="AI10" s="316"/>
      <c r="AJ10" s="316"/>
      <c r="AK10" s="316"/>
      <c r="AL10" s="316"/>
      <c r="AM10" s="316">
        <v>753</v>
      </c>
      <c r="AN10" s="316"/>
      <c r="AO10" s="316"/>
      <c r="AP10" s="316"/>
      <c r="AQ10" s="316"/>
      <c r="AR10" s="316"/>
      <c r="AS10" s="316">
        <v>6964</v>
      </c>
      <c r="AT10" s="316"/>
      <c r="AU10" s="316"/>
      <c r="AV10" s="316"/>
      <c r="AW10" s="316"/>
      <c r="AX10" s="316"/>
      <c r="AY10" s="316">
        <v>715</v>
      </c>
      <c r="AZ10" s="316"/>
      <c r="BA10" s="316"/>
      <c r="BB10" s="316"/>
      <c r="BC10" s="316"/>
      <c r="BD10" s="316"/>
      <c r="BE10" s="316">
        <v>15518</v>
      </c>
      <c r="BF10" s="316"/>
      <c r="BG10" s="316"/>
      <c r="BH10" s="316"/>
      <c r="BI10" s="316"/>
      <c r="BJ10" s="316"/>
    </row>
    <row r="11" spans="1:62" ht="13.5" customHeight="1">
      <c r="G11" s="317">
        <v>23</v>
      </c>
      <c r="H11" s="534"/>
      <c r="I11" s="534"/>
      <c r="N11" s="53"/>
      <c r="O11" s="332">
        <v>193632</v>
      </c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6">
        <v>938</v>
      </c>
      <c r="AB11" s="316"/>
      <c r="AC11" s="316"/>
      <c r="AD11" s="316"/>
      <c r="AE11" s="316"/>
      <c r="AF11" s="316"/>
      <c r="AG11" s="316">
        <v>50539</v>
      </c>
      <c r="AH11" s="316"/>
      <c r="AI11" s="316"/>
      <c r="AJ11" s="316"/>
      <c r="AK11" s="316"/>
      <c r="AL11" s="316"/>
      <c r="AM11" s="316">
        <v>829</v>
      </c>
      <c r="AN11" s="316"/>
      <c r="AO11" s="316"/>
      <c r="AP11" s="316"/>
      <c r="AQ11" s="316"/>
      <c r="AR11" s="316"/>
      <c r="AS11" s="316">
        <v>7678</v>
      </c>
      <c r="AT11" s="316"/>
      <c r="AU11" s="316"/>
      <c r="AV11" s="316"/>
      <c r="AW11" s="316"/>
      <c r="AX11" s="316"/>
      <c r="AY11" s="316">
        <v>788</v>
      </c>
      <c r="AZ11" s="316"/>
      <c r="BA11" s="316"/>
      <c r="BB11" s="316"/>
      <c r="BC11" s="316"/>
      <c r="BD11" s="316"/>
      <c r="BE11" s="316">
        <v>16383</v>
      </c>
      <c r="BF11" s="316"/>
      <c r="BG11" s="316"/>
      <c r="BH11" s="316"/>
      <c r="BI11" s="316"/>
      <c r="BJ11" s="316"/>
    </row>
    <row r="12" spans="1:62" ht="13.5" customHeight="1">
      <c r="G12" s="317">
        <v>24</v>
      </c>
      <c r="H12" s="534"/>
      <c r="I12" s="534"/>
      <c r="N12" s="53"/>
      <c r="O12" s="332">
        <v>193398</v>
      </c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6">
        <v>959</v>
      </c>
      <c r="AB12" s="316"/>
      <c r="AC12" s="316"/>
      <c r="AD12" s="316"/>
      <c r="AE12" s="316"/>
      <c r="AF12" s="316"/>
      <c r="AG12" s="316">
        <v>48496</v>
      </c>
      <c r="AH12" s="316"/>
      <c r="AI12" s="316"/>
      <c r="AJ12" s="316"/>
      <c r="AK12" s="316"/>
      <c r="AL12" s="316"/>
      <c r="AM12" s="316">
        <v>832</v>
      </c>
      <c r="AN12" s="316"/>
      <c r="AO12" s="316"/>
      <c r="AP12" s="316"/>
      <c r="AQ12" s="316"/>
      <c r="AR12" s="316"/>
      <c r="AS12" s="316">
        <v>7747</v>
      </c>
      <c r="AT12" s="316"/>
      <c r="AU12" s="316"/>
      <c r="AV12" s="316"/>
      <c r="AW12" s="316"/>
      <c r="AX12" s="316"/>
      <c r="AY12" s="316">
        <v>824</v>
      </c>
      <c r="AZ12" s="316"/>
      <c r="BA12" s="316"/>
      <c r="BB12" s="316"/>
      <c r="BC12" s="316"/>
      <c r="BD12" s="316"/>
      <c r="BE12" s="316">
        <v>16835</v>
      </c>
      <c r="BF12" s="316"/>
      <c r="BG12" s="316"/>
      <c r="BH12" s="316"/>
      <c r="BI12" s="316"/>
      <c r="BJ12" s="316"/>
    </row>
    <row r="13" spans="1:62" ht="13.5" customHeight="1">
      <c r="G13" s="317">
        <v>25</v>
      </c>
      <c r="H13" s="534"/>
      <c r="I13" s="534"/>
      <c r="N13" s="53"/>
      <c r="O13" s="332">
        <v>195419</v>
      </c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6">
        <v>942</v>
      </c>
      <c r="AB13" s="316"/>
      <c r="AC13" s="316"/>
      <c r="AD13" s="316"/>
      <c r="AE13" s="316"/>
      <c r="AF13" s="316"/>
      <c r="AG13" s="316">
        <v>58644</v>
      </c>
      <c r="AH13" s="316"/>
      <c r="AI13" s="316"/>
      <c r="AJ13" s="316"/>
      <c r="AK13" s="316"/>
      <c r="AL13" s="316"/>
      <c r="AM13" s="316">
        <v>811</v>
      </c>
      <c r="AN13" s="316"/>
      <c r="AO13" s="316"/>
      <c r="AP13" s="316"/>
      <c r="AQ13" s="316"/>
      <c r="AR13" s="316"/>
      <c r="AS13" s="316">
        <v>7708</v>
      </c>
      <c r="AT13" s="316"/>
      <c r="AU13" s="316"/>
      <c r="AV13" s="316"/>
      <c r="AW13" s="316"/>
      <c r="AX13" s="316"/>
      <c r="AY13" s="316">
        <v>780</v>
      </c>
      <c r="AZ13" s="316"/>
      <c r="BA13" s="316"/>
      <c r="BB13" s="316"/>
      <c r="BC13" s="316"/>
      <c r="BD13" s="316"/>
      <c r="BE13" s="316">
        <v>15753</v>
      </c>
      <c r="BF13" s="316"/>
      <c r="BG13" s="316"/>
      <c r="BH13" s="316"/>
      <c r="BI13" s="316"/>
      <c r="BJ13" s="316"/>
    </row>
    <row r="14" spans="1:62" ht="13.5" customHeight="1">
      <c r="G14" s="314">
        <v>26</v>
      </c>
      <c r="H14" s="533"/>
      <c r="I14" s="533"/>
      <c r="J14" s="154"/>
      <c r="K14" s="154"/>
      <c r="L14" s="154"/>
      <c r="M14" s="154"/>
      <c r="N14" s="105"/>
      <c r="O14" s="330">
        <f>SUM(AG14,AS14,BE14,U23,AG23,AS23,BE23,U33,AG33,AM33,AY33,BE33)</f>
        <v>185213</v>
      </c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>
        <v>936</v>
      </c>
      <c r="AB14" s="330"/>
      <c r="AC14" s="330"/>
      <c r="AD14" s="330"/>
      <c r="AE14" s="330"/>
      <c r="AF14" s="330"/>
      <c r="AG14" s="330">
        <v>51133</v>
      </c>
      <c r="AH14" s="330"/>
      <c r="AI14" s="330"/>
      <c r="AJ14" s="330"/>
      <c r="AK14" s="330"/>
      <c r="AL14" s="330"/>
      <c r="AM14" s="330">
        <v>848</v>
      </c>
      <c r="AN14" s="330"/>
      <c r="AO14" s="330"/>
      <c r="AP14" s="330"/>
      <c r="AQ14" s="330"/>
      <c r="AR14" s="330"/>
      <c r="AS14" s="330">
        <v>7993</v>
      </c>
      <c r="AT14" s="330"/>
      <c r="AU14" s="330"/>
      <c r="AV14" s="330"/>
      <c r="AW14" s="330"/>
      <c r="AX14" s="330"/>
      <c r="AY14" s="330">
        <v>803</v>
      </c>
      <c r="AZ14" s="330"/>
      <c r="BA14" s="330"/>
      <c r="BB14" s="330"/>
      <c r="BC14" s="330"/>
      <c r="BD14" s="330"/>
      <c r="BE14" s="330">
        <v>15849</v>
      </c>
      <c r="BF14" s="330"/>
      <c r="BG14" s="330"/>
      <c r="BH14" s="330"/>
      <c r="BI14" s="330"/>
      <c r="BJ14" s="330"/>
    </row>
    <row r="15" spans="1:62" ht="7.5" customHeight="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</row>
    <row r="16" spans="1:62" ht="13.5" customHeight="1">
      <c r="B16" s="320" t="s">
        <v>1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 t="s">
        <v>51</v>
      </c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 t="s">
        <v>8</v>
      </c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 t="s">
        <v>7</v>
      </c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 t="s">
        <v>46</v>
      </c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4"/>
    </row>
    <row r="17" spans="2:62" ht="13.5" customHeight="1">
      <c r="B17" s="322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 t="s">
        <v>45</v>
      </c>
      <c r="P17" s="323"/>
      <c r="Q17" s="323"/>
      <c r="R17" s="323"/>
      <c r="S17" s="323"/>
      <c r="T17" s="323"/>
      <c r="U17" s="323" t="s">
        <v>4</v>
      </c>
      <c r="V17" s="323"/>
      <c r="W17" s="323"/>
      <c r="X17" s="323"/>
      <c r="Y17" s="323"/>
      <c r="Z17" s="323"/>
      <c r="AA17" s="323" t="s">
        <v>45</v>
      </c>
      <c r="AB17" s="323"/>
      <c r="AC17" s="323"/>
      <c r="AD17" s="323"/>
      <c r="AE17" s="323"/>
      <c r="AF17" s="323"/>
      <c r="AG17" s="323" t="s">
        <v>4</v>
      </c>
      <c r="AH17" s="323"/>
      <c r="AI17" s="323"/>
      <c r="AJ17" s="323"/>
      <c r="AK17" s="323"/>
      <c r="AL17" s="323"/>
      <c r="AM17" s="323" t="s">
        <v>45</v>
      </c>
      <c r="AN17" s="323"/>
      <c r="AO17" s="323"/>
      <c r="AP17" s="323"/>
      <c r="AQ17" s="323"/>
      <c r="AR17" s="323"/>
      <c r="AS17" s="323" t="s">
        <v>4</v>
      </c>
      <c r="AT17" s="323"/>
      <c r="AU17" s="323"/>
      <c r="AV17" s="323"/>
      <c r="AW17" s="323"/>
      <c r="AX17" s="323"/>
      <c r="AY17" s="323" t="s">
        <v>45</v>
      </c>
      <c r="AZ17" s="323"/>
      <c r="BA17" s="323"/>
      <c r="BB17" s="323"/>
      <c r="BC17" s="323"/>
      <c r="BD17" s="323"/>
      <c r="BE17" s="323" t="s">
        <v>4</v>
      </c>
      <c r="BF17" s="323"/>
      <c r="BG17" s="323"/>
      <c r="BH17" s="323"/>
      <c r="BI17" s="323"/>
      <c r="BJ17" s="325"/>
    </row>
    <row r="18" spans="2:62" ht="7.5" customHeight="1">
      <c r="N18" s="100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2:62" ht="13.5" customHeight="1">
      <c r="C19" s="319" t="s">
        <v>9</v>
      </c>
      <c r="D19" s="319"/>
      <c r="E19" s="319"/>
      <c r="F19" s="319"/>
      <c r="G19" s="317">
        <v>22</v>
      </c>
      <c r="H19" s="534"/>
      <c r="I19" s="534"/>
      <c r="J19" s="319" t="s">
        <v>1</v>
      </c>
      <c r="K19" s="319"/>
      <c r="L19" s="319"/>
      <c r="M19" s="319"/>
      <c r="N19" s="53"/>
      <c r="O19" s="332">
        <v>826</v>
      </c>
      <c r="P19" s="318"/>
      <c r="Q19" s="318"/>
      <c r="R19" s="318"/>
      <c r="S19" s="318"/>
      <c r="T19" s="318"/>
      <c r="U19" s="318">
        <v>25402</v>
      </c>
      <c r="V19" s="318"/>
      <c r="W19" s="318"/>
      <c r="X19" s="318"/>
      <c r="Y19" s="318"/>
      <c r="Z19" s="318"/>
      <c r="AA19" s="316">
        <v>765</v>
      </c>
      <c r="AB19" s="316"/>
      <c r="AC19" s="316"/>
      <c r="AD19" s="316"/>
      <c r="AE19" s="316"/>
      <c r="AF19" s="316"/>
      <c r="AG19" s="316">
        <v>5390</v>
      </c>
      <c r="AH19" s="316"/>
      <c r="AI19" s="316"/>
      <c r="AJ19" s="316"/>
      <c r="AK19" s="316"/>
      <c r="AL19" s="316"/>
      <c r="AM19" s="316">
        <v>776</v>
      </c>
      <c r="AN19" s="316"/>
      <c r="AO19" s="316"/>
      <c r="AP19" s="316"/>
      <c r="AQ19" s="316"/>
      <c r="AR19" s="316"/>
      <c r="AS19" s="316">
        <v>13977</v>
      </c>
      <c r="AT19" s="316"/>
      <c r="AU19" s="316"/>
      <c r="AV19" s="316"/>
      <c r="AW19" s="316"/>
      <c r="AX19" s="316"/>
      <c r="AY19" s="316">
        <v>788</v>
      </c>
      <c r="AZ19" s="316"/>
      <c r="BA19" s="316"/>
      <c r="BB19" s="316"/>
      <c r="BC19" s="316"/>
      <c r="BD19" s="316"/>
      <c r="BE19" s="316">
        <v>9513</v>
      </c>
      <c r="BF19" s="316"/>
      <c r="BG19" s="316"/>
      <c r="BH19" s="316"/>
      <c r="BI19" s="316"/>
      <c r="BJ19" s="316"/>
    </row>
    <row r="20" spans="2:62" ht="13.5" customHeight="1">
      <c r="G20" s="317">
        <v>23</v>
      </c>
      <c r="H20" s="534"/>
      <c r="I20" s="534"/>
      <c r="N20" s="53"/>
      <c r="O20" s="332">
        <v>851</v>
      </c>
      <c r="P20" s="318"/>
      <c r="Q20" s="318"/>
      <c r="R20" s="318"/>
      <c r="S20" s="318"/>
      <c r="T20" s="318"/>
      <c r="U20" s="318">
        <v>26156</v>
      </c>
      <c r="V20" s="318"/>
      <c r="W20" s="318"/>
      <c r="X20" s="318"/>
      <c r="Y20" s="318"/>
      <c r="Z20" s="318"/>
      <c r="AA20" s="316">
        <v>824</v>
      </c>
      <c r="AB20" s="316"/>
      <c r="AC20" s="316"/>
      <c r="AD20" s="316"/>
      <c r="AE20" s="316"/>
      <c r="AF20" s="316"/>
      <c r="AG20" s="316">
        <v>6073</v>
      </c>
      <c r="AH20" s="316"/>
      <c r="AI20" s="316"/>
      <c r="AJ20" s="316"/>
      <c r="AK20" s="316"/>
      <c r="AL20" s="316"/>
      <c r="AM20" s="316">
        <v>765</v>
      </c>
      <c r="AN20" s="316"/>
      <c r="AO20" s="316"/>
      <c r="AP20" s="316"/>
      <c r="AQ20" s="316"/>
      <c r="AR20" s="316"/>
      <c r="AS20" s="316">
        <v>13893</v>
      </c>
      <c r="AT20" s="316"/>
      <c r="AU20" s="316"/>
      <c r="AV20" s="316"/>
      <c r="AW20" s="316"/>
      <c r="AX20" s="316"/>
      <c r="AY20" s="316">
        <v>782</v>
      </c>
      <c r="AZ20" s="316"/>
      <c r="BA20" s="316"/>
      <c r="BB20" s="316"/>
      <c r="BC20" s="316"/>
      <c r="BD20" s="316"/>
      <c r="BE20" s="316">
        <v>10110</v>
      </c>
      <c r="BF20" s="316"/>
      <c r="BG20" s="316"/>
      <c r="BH20" s="316"/>
      <c r="BI20" s="316"/>
      <c r="BJ20" s="316"/>
    </row>
    <row r="21" spans="2:62" ht="13.5" customHeight="1">
      <c r="G21" s="317">
        <v>24</v>
      </c>
      <c r="H21" s="534"/>
      <c r="I21" s="534"/>
      <c r="N21" s="53"/>
      <c r="O21" s="332">
        <v>848</v>
      </c>
      <c r="P21" s="318"/>
      <c r="Q21" s="318"/>
      <c r="R21" s="318"/>
      <c r="S21" s="318"/>
      <c r="T21" s="318"/>
      <c r="U21" s="318">
        <v>26921</v>
      </c>
      <c r="V21" s="318"/>
      <c r="W21" s="318"/>
      <c r="X21" s="318"/>
      <c r="Y21" s="318"/>
      <c r="Z21" s="318"/>
      <c r="AA21" s="316">
        <v>842</v>
      </c>
      <c r="AB21" s="316"/>
      <c r="AC21" s="316"/>
      <c r="AD21" s="316"/>
      <c r="AE21" s="316"/>
      <c r="AF21" s="316"/>
      <c r="AG21" s="316">
        <v>6101</v>
      </c>
      <c r="AH21" s="316"/>
      <c r="AI21" s="316"/>
      <c r="AJ21" s="316"/>
      <c r="AK21" s="316"/>
      <c r="AL21" s="316"/>
      <c r="AM21" s="316">
        <v>728</v>
      </c>
      <c r="AN21" s="316"/>
      <c r="AO21" s="316"/>
      <c r="AP21" s="316"/>
      <c r="AQ21" s="316"/>
      <c r="AR21" s="316"/>
      <c r="AS21" s="316">
        <v>12561</v>
      </c>
      <c r="AT21" s="316"/>
      <c r="AU21" s="316"/>
      <c r="AV21" s="316"/>
      <c r="AW21" s="316"/>
      <c r="AX21" s="316"/>
      <c r="AY21" s="316">
        <v>769</v>
      </c>
      <c r="AZ21" s="316"/>
      <c r="BA21" s="316"/>
      <c r="BB21" s="316"/>
      <c r="BC21" s="316"/>
      <c r="BD21" s="316"/>
      <c r="BE21" s="316">
        <v>10112</v>
      </c>
      <c r="BF21" s="316"/>
      <c r="BG21" s="316"/>
      <c r="BH21" s="316"/>
      <c r="BI21" s="316"/>
      <c r="BJ21" s="316"/>
    </row>
    <row r="22" spans="2:62" ht="13.5" customHeight="1">
      <c r="G22" s="317">
        <v>25</v>
      </c>
      <c r="H22" s="534"/>
      <c r="I22" s="534"/>
      <c r="N22" s="53"/>
      <c r="O22" s="332">
        <v>853</v>
      </c>
      <c r="P22" s="318"/>
      <c r="Q22" s="318"/>
      <c r="R22" s="318"/>
      <c r="S22" s="318"/>
      <c r="T22" s="318"/>
      <c r="U22" s="318">
        <v>24356</v>
      </c>
      <c r="V22" s="318"/>
      <c r="W22" s="318"/>
      <c r="X22" s="318"/>
      <c r="Y22" s="318"/>
      <c r="Z22" s="318"/>
      <c r="AA22" s="316">
        <v>794</v>
      </c>
      <c r="AB22" s="316"/>
      <c r="AC22" s="316"/>
      <c r="AD22" s="316"/>
      <c r="AE22" s="316"/>
      <c r="AF22" s="316"/>
      <c r="AG22" s="316">
        <v>5470</v>
      </c>
      <c r="AH22" s="316"/>
      <c r="AI22" s="316"/>
      <c r="AJ22" s="316"/>
      <c r="AK22" s="316"/>
      <c r="AL22" s="316"/>
      <c r="AM22" s="316">
        <v>715</v>
      </c>
      <c r="AN22" s="316"/>
      <c r="AO22" s="316"/>
      <c r="AP22" s="316"/>
      <c r="AQ22" s="316"/>
      <c r="AR22" s="316"/>
      <c r="AS22" s="316">
        <v>12453</v>
      </c>
      <c r="AT22" s="316"/>
      <c r="AU22" s="316"/>
      <c r="AV22" s="316"/>
      <c r="AW22" s="316"/>
      <c r="AX22" s="316"/>
      <c r="AY22" s="316">
        <v>789</v>
      </c>
      <c r="AZ22" s="316"/>
      <c r="BA22" s="316"/>
      <c r="BB22" s="316"/>
      <c r="BC22" s="316"/>
      <c r="BD22" s="316"/>
      <c r="BE22" s="316">
        <v>9808</v>
      </c>
      <c r="BF22" s="316"/>
      <c r="BG22" s="316"/>
      <c r="BH22" s="316"/>
      <c r="BI22" s="316"/>
      <c r="BJ22" s="316"/>
    </row>
    <row r="23" spans="2:62" ht="13.5" customHeight="1">
      <c r="G23" s="314">
        <v>26</v>
      </c>
      <c r="H23" s="533"/>
      <c r="I23" s="533"/>
      <c r="J23" s="154"/>
      <c r="K23" s="154"/>
      <c r="L23" s="154"/>
      <c r="M23" s="154"/>
      <c r="N23" s="105"/>
      <c r="O23" s="315">
        <v>818</v>
      </c>
      <c r="P23" s="315"/>
      <c r="Q23" s="315"/>
      <c r="R23" s="315"/>
      <c r="S23" s="315"/>
      <c r="T23" s="315"/>
      <c r="U23" s="315">
        <v>21926</v>
      </c>
      <c r="V23" s="315"/>
      <c r="W23" s="315"/>
      <c r="X23" s="315"/>
      <c r="Y23" s="315"/>
      <c r="Z23" s="315"/>
      <c r="AA23" s="313">
        <v>811</v>
      </c>
      <c r="AB23" s="313"/>
      <c r="AC23" s="313"/>
      <c r="AD23" s="313"/>
      <c r="AE23" s="313"/>
      <c r="AF23" s="313"/>
      <c r="AG23" s="313">
        <v>5441</v>
      </c>
      <c r="AH23" s="313"/>
      <c r="AI23" s="313"/>
      <c r="AJ23" s="313"/>
      <c r="AK23" s="313"/>
      <c r="AL23" s="313"/>
      <c r="AM23" s="313">
        <v>690</v>
      </c>
      <c r="AN23" s="313"/>
      <c r="AO23" s="313"/>
      <c r="AP23" s="313"/>
      <c r="AQ23" s="313"/>
      <c r="AR23" s="313"/>
      <c r="AS23" s="313">
        <v>10858</v>
      </c>
      <c r="AT23" s="313"/>
      <c r="AU23" s="313"/>
      <c r="AV23" s="313"/>
      <c r="AW23" s="313"/>
      <c r="AX23" s="313"/>
      <c r="AY23" s="313">
        <v>776</v>
      </c>
      <c r="AZ23" s="313"/>
      <c r="BA23" s="313"/>
      <c r="BB23" s="313"/>
      <c r="BC23" s="313"/>
      <c r="BD23" s="313"/>
      <c r="BE23" s="313">
        <v>9596</v>
      </c>
      <c r="BF23" s="313"/>
      <c r="BG23" s="313"/>
      <c r="BH23" s="313"/>
      <c r="BI23" s="313"/>
      <c r="BJ23" s="313"/>
    </row>
    <row r="24" spans="2:62" ht="7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</row>
    <row r="25" spans="2:62" ht="13.5" customHeight="1">
      <c r="B25" s="320" t="s">
        <v>1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 t="s">
        <v>47</v>
      </c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 t="s">
        <v>48</v>
      </c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524" t="s">
        <v>49</v>
      </c>
      <c r="AN25" s="321"/>
      <c r="AO25" s="321"/>
      <c r="AP25" s="321"/>
      <c r="AQ25" s="321"/>
      <c r="AR25" s="321"/>
      <c r="AS25" s="524" t="s">
        <v>52</v>
      </c>
      <c r="AT25" s="321"/>
      <c r="AU25" s="321"/>
      <c r="AV25" s="321"/>
      <c r="AW25" s="321"/>
      <c r="AX25" s="321"/>
      <c r="AY25" s="524" t="s">
        <v>53</v>
      </c>
      <c r="AZ25" s="321"/>
      <c r="BA25" s="321"/>
      <c r="BB25" s="321"/>
      <c r="BC25" s="321"/>
      <c r="BD25" s="321"/>
      <c r="BE25" s="321" t="s">
        <v>50</v>
      </c>
      <c r="BF25" s="321"/>
      <c r="BG25" s="321"/>
      <c r="BH25" s="321"/>
      <c r="BI25" s="321"/>
      <c r="BJ25" s="324"/>
    </row>
    <row r="26" spans="2:62" ht="13.5" customHeight="1">
      <c r="B26" s="322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5"/>
    </row>
    <row r="27" spans="2:62" ht="13.5" customHeight="1">
      <c r="B27" s="322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 t="s">
        <v>45</v>
      </c>
      <c r="P27" s="323"/>
      <c r="Q27" s="323"/>
      <c r="R27" s="323"/>
      <c r="S27" s="323"/>
      <c r="T27" s="323"/>
      <c r="U27" s="323" t="s">
        <v>4</v>
      </c>
      <c r="V27" s="323"/>
      <c r="W27" s="323"/>
      <c r="X27" s="323"/>
      <c r="Y27" s="323"/>
      <c r="Z27" s="323"/>
      <c r="AA27" s="323" t="s">
        <v>45</v>
      </c>
      <c r="AB27" s="323"/>
      <c r="AC27" s="323"/>
      <c r="AD27" s="323"/>
      <c r="AE27" s="323"/>
      <c r="AF27" s="323"/>
      <c r="AG27" s="323" t="s">
        <v>4</v>
      </c>
      <c r="AH27" s="323"/>
      <c r="AI27" s="323"/>
      <c r="AJ27" s="323"/>
      <c r="AK27" s="323"/>
      <c r="AL27" s="323"/>
      <c r="AM27" s="323" t="s">
        <v>4</v>
      </c>
      <c r="AN27" s="323"/>
      <c r="AO27" s="323"/>
      <c r="AP27" s="323"/>
      <c r="AQ27" s="323"/>
      <c r="AR27" s="323"/>
      <c r="AS27" s="323" t="s">
        <v>45</v>
      </c>
      <c r="AT27" s="323"/>
      <c r="AU27" s="323"/>
      <c r="AV27" s="323"/>
      <c r="AW27" s="323"/>
      <c r="AX27" s="323"/>
      <c r="AY27" s="323" t="s">
        <v>4</v>
      </c>
      <c r="AZ27" s="323"/>
      <c r="BA27" s="323"/>
      <c r="BB27" s="323"/>
      <c r="BC27" s="323"/>
      <c r="BD27" s="323"/>
      <c r="BE27" s="323" t="s">
        <v>4</v>
      </c>
      <c r="BF27" s="323"/>
      <c r="BG27" s="323"/>
      <c r="BH27" s="323"/>
      <c r="BI27" s="323"/>
      <c r="BJ27" s="325"/>
    </row>
    <row r="28" spans="2:62" ht="7.5" customHeight="1">
      <c r="N28" s="100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2:62" ht="13.5" customHeight="1">
      <c r="C29" s="319" t="s">
        <v>9</v>
      </c>
      <c r="D29" s="319"/>
      <c r="E29" s="319"/>
      <c r="F29" s="319"/>
      <c r="G29" s="317">
        <v>22</v>
      </c>
      <c r="H29" s="534"/>
      <c r="I29" s="534"/>
      <c r="J29" s="319" t="s">
        <v>1</v>
      </c>
      <c r="K29" s="319"/>
      <c r="L29" s="319"/>
      <c r="M29" s="319"/>
      <c r="N29" s="53"/>
      <c r="O29" s="318">
        <v>821</v>
      </c>
      <c r="P29" s="318"/>
      <c r="Q29" s="318"/>
      <c r="R29" s="318"/>
      <c r="S29" s="318"/>
      <c r="T29" s="318"/>
      <c r="U29" s="318">
        <v>14909</v>
      </c>
      <c r="V29" s="318"/>
      <c r="W29" s="318"/>
      <c r="X29" s="318"/>
      <c r="Y29" s="318"/>
      <c r="Z29" s="318"/>
      <c r="AA29" s="316">
        <v>317</v>
      </c>
      <c r="AB29" s="316"/>
      <c r="AC29" s="316"/>
      <c r="AD29" s="316"/>
      <c r="AE29" s="316"/>
      <c r="AF29" s="316"/>
      <c r="AG29" s="316">
        <v>4315</v>
      </c>
      <c r="AH29" s="316"/>
      <c r="AI29" s="316"/>
      <c r="AJ29" s="316"/>
      <c r="AK29" s="316"/>
      <c r="AL29" s="316"/>
      <c r="AM29" s="316">
        <v>32387</v>
      </c>
      <c r="AN29" s="316"/>
      <c r="AO29" s="316"/>
      <c r="AP29" s="316"/>
      <c r="AQ29" s="316"/>
      <c r="AR29" s="316"/>
      <c r="AS29" s="316">
        <v>163</v>
      </c>
      <c r="AT29" s="316"/>
      <c r="AU29" s="316"/>
      <c r="AV29" s="316"/>
      <c r="AW29" s="316"/>
      <c r="AX29" s="316"/>
      <c r="AY29" s="316">
        <v>9602</v>
      </c>
      <c r="AZ29" s="316"/>
      <c r="BA29" s="316"/>
      <c r="BB29" s="316"/>
      <c r="BC29" s="316"/>
      <c r="BD29" s="316"/>
      <c r="BE29" s="316">
        <v>128</v>
      </c>
      <c r="BF29" s="316"/>
      <c r="BG29" s="316"/>
      <c r="BH29" s="316"/>
      <c r="BI29" s="316"/>
      <c r="BJ29" s="316"/>
    </row>
    <row r="30" spans="2:62" ht="13.5" customHeight="1">
      <c r="G30" s="317">
        <v>23</v>
      </c>
      <c r="H30" s="534"/>
      <c r="I30" s="534"/>
      <c r="N30" s="53"/>
      <c r="O30" s="318">
        <v>820</v>
      </c>
      <c r="P30" s="318"/>
      <c r="Q30" s="318"/>
      <c r="R30" s="318"/>
      <c r="S30" s="318"/>
      <c r="T30" s="318"/>
      <c r="U30" s="318">
        <v>14580</v>
      </c>
      <c r="V30" s="318"/>
      <c r="W30" s="318"/>
      <c r="X30" s="318"/>
      <c r="Y30" s="318"/>
      <c r="Z30" s="318"/>
      <c r="AA30" s="316">
        <v>358</v>
      </c>
      <c r="AB30" s="316"/>
      <c r="AC30" s="316"/>
      <c r="AD30" s="316"/>
      <c r="AE30" s="316"/>
      <c r="AF30" s="316"/>
      <c r="AG30" s="316">
        <v>4320</v>
      </c>
      <c r="AH30" s="316"/>
      <c r="AI30" s="316"/>
      <c r="AJ30" s="316"/>
      <c r="AK30" s="316"/>
      <c r="AL30" s="316"/>
      <c r="AM30" s="316">
        <v>34894</v>
      </c>
      <c r="AN30" s="316"/>
      <c r="AO30" s="316"/>
      <c r="AP30" s="316"/>
      <c r="AQ30" s="316"/>
      <c r="AR30" s="316"/>
      <c r="AS30" s="316">
        <v>109</v>
      </c>
      <c r="AT30" s="316"/>
      <c r="AU30" s="316"/>
      <c r="AV30" s="316"/>
      <c r="AW30" s="316"/>
      <c r="AX30" s="316"/>
      <c r="AY30" s="316">
        <v>8806</v>
      </c>
      <c r="AZ30" s="316"/>
      <c r="BA30" s="316"/>
      <c r="BB30" s="316"/>
      <c r="BC30" s="316"/>
      <c r="BD30" s="316"/>
      <c r="BE30" s="316">
        <v>200</v>
      </c>
      <c r="BF30" s="316"/>
      <c r="BG30" s="316"/>
      <c r="BH30" s="316"/>
      <c r="BI30" s="316"/>
      <c r="BJ30" s="316"/>
    </row>
    <row r="31" spans="2:62" ht="13.5" customHeight="1">
      <c r="G31" s="317">
        <v>24</v>
      </c>
      <c r="H31" s="534"/>
      <c r="I31" s="534"/>
      <c r="N31" s="53"/>
      <c r="O31" s="318">
        <v>870</v>
      </c>
      <c r="P31" s="318"/>
      <c r="Q31" s="318"/>
      <c r="R31" s="318"/>
      <c r="S31" s="318"/>
      <c r="T31" s="318"/>
      <c r="U31" s="318">
        <v>15353</v>
      </c>
      <c r="V31" s="318"/>
      <c r="W31" s="318"/>
      <c r="X31" s="318"/>
      <c r="Y31" s="318"/>
      <c r="Z31" s="318"/>
      <c r="AA31" s="316">
        <v>400</v>
      </c>
      <c r="AB31" s="316"/>
      <c r="AC31" s="316"/>
      <c r="AD31" s="316"/>
      <c r="AE31" s="316"/>
      <c r="AF31" s="316"/>
      <c r="AG31" s="316">
        <v>4901</v>
      </c>
      <c r="AH31" s="316"/>
      <c r="AI31" s="316"/>
      <c r="AJ31" s="316"/>
      <c r="AK31" s="316"/>
      <c r="AL31" s="316"/>
      <c r="AM31" s="316">
        <v>36414</v>
      </c>
      <c r="AN31" s="316"/>
      <c r="AO31" s="316"/>
      <c r="AP31" s="316"/>
      <c r="AQ31" s="316"/>
      <c r="AR31" s="316"/>
      <c r="AS31" s="316">
        <v>112</v>
      </c>
      <c r="AT31" s="316"/>
      <c r="AU31" s="316"/>
      <c r="AV31" s="316"/>
      <c r="AW31" s="316"/>
      <c r="AX31" s="316"/>
      <c r="AY31" s="316">
        <v>7786</v>
      </c>
      <c r="AZ31" s="316"/>
      <c r="BA31" s="316"/>
      <c r="BB31" s="316"/>
      <c r="BC31" s="316"/>
      <c r="BD31" s="316"/>
      <c r="BE31" s="316">
        <v>171</v>
      </c>
      <c r="BF31" s="316"/>
      <c r="BG31" s="316"/>
      <c r="BH31" s="316"/>
      <c r="BI31" s="316"/>
      <c r="BJ31" s="316"/>
    </row>
    <row r="32" spans="2:62" ht="13.5" customHeight="1">
      <c r="G32" s="317">
        <v>25</v>
      </c>
      <c r="H32" s="534"/>
      <c r="I32" s="534"/>
      <c r="N32" s="53"/>
      <c r="O32" s="318">
        <v>839</v>
      </c>
      <c r="P32" s="318"/>
      <c r="Q32" s="318"/>
      <c r="R32" s="318"/>
      <c r="S32" s="318"/>
      <c r="T32" s="318"/>
      <c r="U32" s="318">
        <v>14548</v>
      </c>
      <c r="V32" s="318"/>
      <c r="W32" s="318"/>
      <c r="X32" s="318"/>
      <c r="Y32" s="318"/>
      <c r="Z32" s="318"/>
      <c r="AA32" s="316">
        <v>354</v>
      </c>
      <c r="AB32" s="316"/>
      <c r="AC32" s="316"/>
      <c r="AD32" s="316"/>
      <c r="AE32" s="316"/>
      <c r="AF32" s="316"/>
      <c r="AG32" s="316">
        <v>4574</v>
      </c>
      <c r="AH32" s="316"/>
      <c r="AI32" s="316"/>
      <c r="AJ32" s="316"/>
      <c r="AK32" s="316"/>
      <c r="AL32" s="316"/>
      <c r="AM32" s="316">
        <v>34432</v>
      </c>
      <c r="AN32" s="316"/>
      <c r="AO32" s="316"/>
      <c r="AP32" s="316"/>
      <c r="AQ32" s="316"/>
      <c r="AR32" s="316"/>
      <c r="AS32" s="316">
        <v>107</v>
      </c>
      <c r="AT32" s="316"/>
      <c r="AU32" s="316"/>
      <c r="AV32" s="316"/>
      <c r="AW32" s="316"/>
      <c r="AX32" s="316"/>
      <c r="AY32" s="316">
        <v>7521</v>
      </c>
      <c r="AZ32" s="316"/>
      <c r="BA32" s="316"/>
      <c r="BB32" s="316"/>
      <c r="BC32" s="316"/>
      <c r="BD32" s="316"/>
      <c r="BE32" s="316">
        <v>152</v>
      </c>
      <c r="BF32" s="316"/>
      <c r="BG32" s="316"/>
      <c r="BH32" s="316"/>
      <c r="BI32" s="316"/>
      <c r="BJ32" s="316"/>
    </row>
    <row r="33" spans="2:62" ht="13.5" customHeight="1">
      <c r="G33" s="314">
        <v>26</v>
      </c>
      <c r="H33" s="533"/>
      <c r="I33" s="533"/>
      <c r="J33" s="154"/>
      <c r="K33" s="154"/>
      <c r="L33" s="154"/>
      <c r="M33" s="154"/>
      <c r="N33" s="105"/>
      <c r="O33" s="315">
        <v>830</v>
      </c>
      <c r="P33" s="315"/>
      <c r="Q33" s="315"/>
      <c r="R33" s="315"/>
      <c r="S33" s="315"/>
      <c r="T33" s="315"/>
      <c r="U33" s="315">
        <v>13778</v>
      </c>
      <c r="V33" s="315"/>
      <c r="W33" s="315"/>
      <c r="X33" s="315"/>
      <c r="Y33" s="315"/>
      <c r="Z33" s="315"/>
      <c r="AA33" s="313">
        <v>333</v>
      </c>
      <c r="AB33" s="313"/>
      <c r="AC33" s="313"/>
      <c r="AD33" s="313"/>
      <c r="AE33" s="313"/>
      <c r="AF33" s="313"/>
      <c r="AG33" s="313">
        <v>5247</v>
      </c>
      <c r="AH33" s="313"/>
      <c r="AI33" s="313"/>
      <c r="AJ33" s="313"/>
      <c r="AK33" s="313"/>
      <c r="AL33" s="313"/>
      <c r="AM33" s="313">
        <v>36099</v>
      </c>
      <c r="AN33" s="313"/>
      <c r="AO33" s="313"/>
      <c r="AP33" s="313"/>
      <c r="AQ33" s="313"/>
      <c r="AR33" s="313"/>
      <c r="AS33" s="313">
        <v>117</v>
      </c>
      <c r="AT33" s="313"/>
      <c r="AU33" s="313"/>
      <c r="AV33" s="313"/>
      <c r="AW33" s="313"/>
      <c r="AX33" s="313"/>
      <c r="AY33" s="313">
        <v>7112</v>
      </c>
      <c r="AZ33" s="313"/>
      <c r="BA33" s="313"/>
      <c r="BB33" s="313"/>
      <c r="BC33" s="313"/>
      <c r="BD33" s="313"/>
      <c r="BE33" s="313">
        <v>181</v>
      </c>
      <c r="BF33" s="313"/>
      <c r="BG33" s="313"/>
      <c r="BH33" s="313"/>
      <c r="BI33" s="313"/>
      <c r="BJ33" s="313"/>
    </row>
    <row r="34" spans="2:62" ht="7.5" customHeight="1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</row>
    <row r="35" spans="2:62" ht="12" customHeight="1">
      <c r="B35" s="374" t="s">
        <v>18</v>
      </c>
      <c r="C35" s="374"/>
      <c r="D35" s="374"/>
      <c r="E35" s="134" t="s">
        <v>17</v>
      </c>
      <c r="F35" s="47" t="s">
        <v>28</v>
      </c>
    </row>
    <row r="36" spans="2:62" ht="13.5" customHeight="1">
      <c r="B36" s="106"/>
      <c r="C36" s="106"/>
      <c r="D36" s="106"/>
      <c r="E36" s="134"/>
      <c r="F36" s="47"/>
    </row>
    <row r="37" spans="2:62" ht="13.5" customHeight="1">
      <c r="B37" s="106"/>
      <c r="C37" s="106"/>
      <c r="D37" s="106"/>
      <c r="E37" s="134"/>
      <c r="F37" s="47"/>
    </row>
    <row r="38" spans="2:62" ht="13.5" customHeight="1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</row>
    <row r="39" spans="2:62" ht="15" customHeight="1">
      <c r="B39" s="329" t="s">
        <v>745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</row>
    <row r="40" spans="2:62" ht="11.1" customHeight="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</row>
    <row r="41" spans="2:62" ht="13.5" customHeight="1">
      <c r="B41" s="320" t="s">
        <v>1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 t="s">
        <v>41</v>
      </c>
      <c r="P41" s="321"/>
      <c r="Q41" s="321"/>
      <c r="R41" s="321"/>
      <c r="S41" s="321"/>
      <c r="T41" s="321"/>
      <c r="U41" s="321"/>
      <c r="V41" s="321" t="s">
        <v>54</v>
      </c>
      <c r="W41" s="321"/>
      <c r="X41" s="321"/>
      <c r="Y41" s="321"/>
      <c r="Z41" s="321"/>
      <c r="AA41" s="321"/>
      <c r="AB41" s="326" t="s">
        <v>55</v>
      </c>
      <c r="AC41" s="326"/>
      <c r="AD41" s="326"/>
      <c r="AE41" s="326"/>
      <c r="AF41" s="326"/>
      <c r="AG41" s="326"/>
      <c r="AH41" s="326"/>
      <c r="AI41" s="321" t="s">
        <v>56</v>
      </c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 t="s">
        <v>57</v>
      </c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4"/>
    </row>
    <row r="42" spans="2:62" ht="13.5" customHeight="1">
      <c r="B42" s="322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 t="s">
        <v>4</v>
      </c>
      <c r="P42" s="323"/>
      <c r="Q42" s="323"/>
      <c r="R42" s="323"/>
      <c r="S42" s="323"/>
      <c r="T42" s="323"/>
      <c r="U42" s="323"/>
      <c r="V42" s="323" t="s">
        <v>4</v>
      </c>
      <c r="W42" s="323"/>
      <c r="X42" s="323"/>
      <c r="Y42" s="323"/>
      <c r="Z42" s="323"/>
      <c r="AA42" s="323"/>
      <c r="AB42" s="323" t="s">
        <v>4</v>
      </c>
      <c r="AC42" s="323"/>
      <c r="AD42" s="323"/>
      <c r="AE42" s="323"/>
      <c r="AF42" s="323"/>
      <c r="AG42" s="323"/>
      <c r="AH42" s="323"/>
      <c r="AI42" s="323" t="s">
        <v>45</v>
      </c>
      <c r="AJ42" s="323"/>
      <c r="AK42" s="323"/>
      <c r="AL42" s="323"/>
      <c r="AM42" s="323"/>
      <c r="AN42" s="323"/>
      <c r="AO42" s="323"/>
      <c r="AP42" s="323" t="s">
        <v>4</v>
      </c>
      <c r="AQ42" s="323"/>
      <c r="AR42" s="323"/>
      <c r="AS42" s="323"/>
      <c r="AT42" s="323"/>
      <c r="AU42" s="323"/>
      <c r="AV42" s="323"/>
      <c r="AW42" s="323" t="s">
        <v>45</v>
      </c>
      <c r="AX42" s="323"/>
      <c r="AY42" s="323"/>
      <c r="AZ42" s="323"/>
      <c r="BA42" s="323"/>
      <c r="BB42" s="323"/>
      <c r="BC42" s="323"/>
      <c r="BD42" s="323" t="s">
        <v>4</v>
      </c>
      <c r="BE42" s="323"/>
      <c r="BF42" s="323"/>
      <c r="BG42" s="323"/>
      <c r="BH42" s="323"/>
      <c r="BI42" s="323"/>
      <c r="BJ42" s="325"/>
    </row>
    <row r="43" spans="2:62" ht="7.5" customHeight="1">
      <c r="N43" s="100"/>
    </row>
    <row r="44" spans="2:62" ht="13.5" customHeight="1">
      <c r="C44" s="319" t="s">
        <v>9</v>
      </c>
      <c r="D44" s="319"/>
      <c r="E44" s="319"/>
      <c r="F44" s="319"/>
      <c r="G44" s="317">
        <v>22</v>
      </c>
      <c r="H44" s="317"/>
      <c r="I44" s="317"/>
      <c r="J44" s="319" t="s">
        <v>1</v>
      </c>
      <c r="K44" s="319"/>
      <c r="L44" s="319"/>
      <c r="M44" s="319"/>
      <c r="N44" s="53"/>
      <c r="O44" s="332">
        <v>106278</v>
      </c>
      <c r="P44" s="316"/>
      <c r="Q44" s="316"/>
      <c r="R44" s="316"/>
      <c r="S44" s="316"/>
      <c r="T44" s="316"/>
      <c r="U44" s="316"/>
      <c r="V44" s="316">
        <v>20254</v>
      </c>
      <c r="W44" s="316"/>
      <c r="X44" s="316"/>
      <c r="Y44" s="316"/>
      <c r="Z44" s="316"/>
      <c r="AA44" s="316"/>
      <c r="AB44" s="316">
        <v>25165</v>
      </c>
      <c r="AC44" s="316"/>
      <c r="AD44" s="316"/>
      <c r="AE44" s="316"/>
      <c r="AF44" s="316"/>
      <c r="AG44" s="316"/>
      <c r="AH44" s="316"/>
      <c r="AI44" s="316">
        <v>720</v>
      </c>
      <c r="AJ44" s="316"/>
      <c r="AK44" s="316"/>
      <c r="AL44" s="316"/>
      <c r="AM44" s="316"/>
      <c r="AN44" s="316"/>
      <c r="AO44" s="316"/>
      <c r="AP44" s="316">
        <v>8921</v>
      </c>
      <c r="AQ44" s="316"/>
      <c r="AR44" s="316"/>
      <c r="AS44" s="316"/>
      <c r="AT44" s="316"/>
      <c r="AU44" s="316"/>
      <c r="AV44" s="316"/>
      <c r="AW44" s="316">
        <v>762</v>
      </c>
      <c r="AX44" s="316"/>
      <c r="AY44" s="316"/>
      <c r="AZ44" s="316"/>
      <c r="BA44" s="316"/>
      <c r="BB44" s="316"/>
      <c r="BC44" s="316"/>
      <c r="BD44" s="316">
        <v>5624</v>
      </c>
      <c r="BE44" s="316"/>
      <c r="BF44" s="316"/>
      <c r="BG44" s="316"/>
      <c r="BH44" s="316"/>
      <c r="BI44" s="316"/>
      <c r="BJ44" s="316"/>
    </row>
    <row r="45" spans="2:62" ht="13.5" customHeight="1">
      <c r="G45" s="317">
        <v>23</v>
      </c>
      <c r="H45" s="317"/>
      <c r="I45" s="317"/>
      <c r="N45" s="53"/>
      <c r="O45" s="332">
        <v>101372</v>
      </c>
      <c r="P45" s="316"/>
      <c r="Q45" s="316"/>
      <c r="R45" s="316"/>
      <c r="S45" s="316"/>
      <c r="T45" s="316"/>
      <c r="U45" s="316"/>
      <c r="V45" s="316">
        <v>20432</v>
      </c>
      <c r="W45" s="316"/>
      <c r="X45" s="316"/>
      <c r="Y45" s="316"/>
      <c r="Z45" s="316"/>
      <c r="AA45" s="316"/>
      <c r="AB45" s="316">
        <v>25735</v>
      </c>
      <c r="AC45" s="316"/>
      <c r="AD45" s="316"/>
      <c r="AE45" s="316"/>
      <c r="AF45" s="316"/>
      <c r="AG45" s="316"/>
      <c r="AH45" s="316"/>
      <c r="AI45" s="316">
        <v>682</v>
      </c>
      <c r="AJ45" s="316"/>
      <c r="AK45" s="316"/>
      <c r="AL45" s="316"/>
      <c r="AM45" s="316"/>
      <c r="AN45" s="316"/>
      <c r="AO45" s="316"/>
      <c r="AP45" s="316">
        <v>8198</v>
      </c>
      <c r="AQ45" s="316"/>
      <c r="AR45" s="316"/>
      <c r="AS45" s="316"/>
      <c r="AT45" s="316"/>
      <c r="AU45" s="316"/>
      <c r="AV45" s="316"/>
      <c r="AW45" s="316">
        <v>701</v>
      </c>
      <c r="AX45" s="316"/>
      <c r="AY45" s="316"/>
      <c r="AZ45" s="316"/>
      <c r="BA45" s="316"/>
      <c r="BB45" s="316"/>
      <c r="BC45" s="316"/>
      <c r="BD45" s="316">
        <v>5031</v>
      </c>
      <c r="BE45" s="316"/>
      <c r="BF45" s="316"/>
      <c r="BG45" s="316"/>
      <c r="BH45" s="316"/>
      <c r="BI45" s="316"/>
      <c r="BJ45" s="316"/>
    </row>
    <row r="46" spans="2:62" ht="13.5" customHeight="1">
      <c r="G46" s="317">
        <v>24</v>
      </c>
      <c r="H46" s="317"/>
      <c r="I46" s="317"/>
      <c r="N46" s="53"/>
      <c r="O46" s="332">
        <v>0</v>
      </c>
      <c r="P46" s="316"/>
      <c r="Q46" s="316"/>
      <c r="R46" s="316"/>
      <c r="S46" s="316"/>
      <c r="T46" s="316"/>
      <c r="U46" s="316"/>
      <c r="V46" s="316">
        <v>0</v>
      </c>
      <c r="W46" s="316"/>
      <c r="X46" s="316"/>
      <c r="Y46" s="316"/>
      <c r="Z46" s="316"/>
      <c r="AA46" s="316"/>
      <c r="AB46" s="316">
        <v>0</v>
      </c>
      <c r="AC46" s="316"/>
      <c r="AD46" s="316"/>
      <c r="AE46" s="316"/>
      <c r="AF46" s="316"/>
      <c r="AG46" s="316"/>
      <c r="AH46" s="316"/>
      <c r="AI46" s="316">
        <v>0</v>
      </c>
      <c r="AJ46" s="316"/>
      <c r="AK46" s="316"/>
      <c r="AL46" s="316"/>
      <c r="AM46" s="316"/>
      <c r="AN46" s="316"/>
      <c r="AO46" s="316"/>
      <c r="AP46" s="316">
        <v>0</v>
      </c>
      <c r="AQ46" s="316"/>
      <c r="AR46" s="316"/>
      <c r="AS46" s="316"/>
      <c r="AT46" s="316"/>
      <c r="AU46" s="316"/>
      <c r="AV46" s="316"/>
      <c r="AW46" s="316">
        <v>0</v>
      </c>
      <c r="AX46" s="316"/>
      <c r="AY46" s="316"/>
      <c r="AZ46" s="316"/>
      <c r="BA46" s="316"/>
      <c r="BB46" s="316"/>
      <c r="BC46" s="316"/>
      <c r="BD46" s="316">
        <v>0</v>
      </c>
      <c r="BE46" s="316"/>
      <c r="BF46" s="316"/>
      <c r="BG46" s="316"/>
      <c r="BH46" s="316"/>
      <c r="BI46" s="316"/>
      <c r="BJ46" s="316"/>
    </row>
    <row r="47" spans="2:62" ht="13.5" customHeight="1">
      <c r="G47" s="317">
        <v>25</v>
      </c>
      <c r="H47" s="317"/>
      <c r="I47" s="317"/>
      <c r="N47" s="53"/>
      <c r="O47" s="490">
        <v>81147</v>
      </c>
      <c r="P47" s="477"/>
      <c r="Q47" s="477"/>
      <c r="R47" s="477"/>
      <c r="S47" s="477"/>
      <c r="T47" s="477"/>
      <c r="U47" s="477"/>
      <c r="V47" s="472">
        <v>18292</v>
      </c>
      <c r="W47" s="472"/>
      <c r="X47" s="472"/>
      <c r="Y47" s="472"/>
      <c r="Z47" s="472"/>
      <c r="AA47" s="472"/>
      <c r="AB47" s="472">
        <v>22543</v>
      </c>
      <c r="AC47" s="472"/>
      <c r="AD47" s="472"/>
      <c r="AE47" s="472"/>
      <c r="AF47" s="472"/>
      <c r="AG47" s="472"/>
      <c r="AH47" s="472"/>
      <c r="AI47" s="472">
        <v>533</v>
      </c>
      <c r="AJ47" s="472"/>
      <c r="AK47" s="472"/>
      <c r="AL47" s="472"/>
      <c r="AM47" s="472"/>
      <c r="AN47" s="472"/>
      <c r="AO47" s="472"/>
      <c r="AP47" s="472">
        <v>6313</v>
      </c>
      <c r="AQ47" s="472"/>
      <c r="AR47" s="472"/>
      <c r="AS47" s="472"/>
      <c r="AT47" s="472"/>
      <c r="AU47" s="472"/>
      <c r="AV47" s="472"/>
      <c r="AW47" s="472">
        <v>501</v>
      </c>
      <c r="AX47" s="472"/>
      <c r="AY47" s="472"/>
      <c r="AZ47" s="472"/>
      <c r="BA47" s="472"/>
      <c r="BB47" s="472"/>
      <c r="BC47" s="472"/>
      <c r="BD47" s="472">
        <v>3581</v>
      </c>
      <c r="BE47" s="472"/>
      <c r="BF47" s="472"/>
      <c r="BG47" s="472"/>
      <c r="BH47" s="472"/>
      <c r="BI47" s="472"/>
      <c r="BJ47" s="472"/>
    </row>
    <row r="48" spans="2:62" ht="13.5" customHeight="1">
      <c r="G48" s="314">
        <v>26</v>
      </c>
      <c r="H48" s="314"/>
      <c r="I48" s="314"/>
      <c r="J48" s="154"/>
      <c r="K48" s="154"/>
      <c r="L48" s="154"/>
      <c r="M48" s="154"/>
      <c r="N48" s="105"/>
      <c r="O48" s="313">
        <f>SUM(V48,AB48,AP48,BD48,W57,AM57,BC57,W67,AM67)</f>
        <v>93842</v>
      </c>
      <c r="P48" s="313"/>
      <c r="Q48" s="313"/>
      <c r="R48" s="313"/>
      <c r="S48" s="313"/>
      <c r="T48" s="313"/>
      <c r="U48" s="313"/>
      <c r="V48" s="313">
        <v>18271</v>
      </c>
      <c r="W48" s="313"/>
      <c r="X48" s="313"/>
      <c r="Y48" s="313"/>
      <c r="Z48" s="313"/>
      <c r="AA48" s="313"/>
      <c r="AB48" s="313">
        <v>24503</v>
      </c>
      <c r="AC48" s="313"/>
      <c r="AD48" s="313"/>
      <c r="AE48" s="313"/>
      <c r="AF48" s="313"/>
      <c r="AG48" s="313"/>
      <c r="AH48" s="313"/>
      <c r="AI48" s="313">
        <v>536</v>
      </c>
      <c r="AJ48" s="313"/>
      <c r="AK48" s="313"/>
      <c r="AL48" s="313"/>
      <c r="AM48" s="313"/>
      <c r="AN48" s="313"/>
      <c r="AO48" s="313"/>
      <c r="AP48" s="313">
        <v>6684</v>
      </c>
      <c r="AQ48" s="313"/>
      <c r="AR48" s="313"/>
      <c r="AS48" s="313"/>
      <c r="AT48" s="313"/>
      <c r="AU48" s="313"/>
      <c r="AV48" s="313"/>
      <c r="AW48" s="313">
        <v>524</v>
      </c>
      <c r="AX48" s="313"/>
      <c r="AY48" s="313"/>
      <c r="AZ48" s="313"/>
      <c r="BA48" s="313"/>
      <c r="BB48" s="313"/>
      <c r="BC48" s="313"/>
      <c r="BD48" s="313">
        <v>3940</v>
      </c>
      <c r="BE48" s="313"/>
      <c r="BF48" s="313"/>
      <c r="BG48" s="313"/>
      <c r="BH48" s="313"/>
      <c r="BI48" s="313"/>
      <c r="BJ48" s="313"/>
    </row>
    <row r="49" spans="2:62" ht="7.5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</row>
    <row r="50" spans="2:62" ht="13.5" customHeight="1">
      <c r="B50" s="320" t="s">
        <v>1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 t="s">
        <v>2</v>
      </c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 t="s">
        <v>58</v>
      </c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 t="s">
        <v>59</v>
      </c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4"/>
    </row>
    <row r="51" spans="2:62" ht="13.5" customHeight="1">
      <c r="B51" s="322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 t="s">
        <v>45</v>
      </c>
      <c r="P51" s="323"/>
      <c r="Q51" s="323"/>
      <c r="R51" s="323"/>
      <c r="S51" s="323"/>
      <c r="T51" s="323"/>
      <c r="U51" s="323"/>
      <c r="V51" s="323"/>
      <c r="W51" s="323" t="s">
        <v>15</v>
      </c>
      <c r="X51" s="323"/>
      <c r="Y51" s="323"/>
      <c r="Z51" s="323"/>
      <c r="AA51" s="323"/>
      <c r="AB51" s="323"/>
      <c r="AC51" s="323"/>
      <c r="AD51" s="323"/>
      <c r="AE51" s="323" t="s">
        <v>45</v>
      </c>
      <c r="AF51" s="323"/>
      <c r="AG51" s="323"/>
      <c r="AH51" s="323"/>
      <c r="AI51" s="323"/>
      <c r="AJ51" s="323"/>
      <c r="AK51" s="323"/>
      <c r="AL51" s="323"/>
      <c r="AM51" s="323" t="s">
        <v>4</v>
      </c>
      <c r="AN51" s="323"/>
      <c r="AO51" s="323"/>
      <c r="AP51" s="323"/>
      <c r="AQ51" s="323"/>
      <c r="AR51" s="323"/>
      <c r="AS51" s="323"/>
      <c r="AT51" s="323"/>
      <c r="AU51" s="323" t="s">
        <v>45</v>
      </c>
      <c r="AV51" s="323"/>
      <c r="AW51" s="323"/>
      <c r="AX51" s="323"/>
      <c r="AY51" s="323"/>
      <c r="AZ51" s="323"/>
      <c r="BA51" s="323"/>
      <c r="BB51" s="323"/>
      <c r="BC51" s="323" t="s">
        <v>4</v>
      </c>
      <c r="BD51" s="323"/>
      <c r="BE51" s="323"/>
      <c r="BF51" s="323"/>
      <c r="BG51" s="323"/>
      <c r="BH51" s="323"/>
      <c r="BI51" s="323"/>
      <c r="BJ51" s="325"/>
    </row>
    <row r="52" spans="2:62" ht="7.5" customHeight="1">
      <c r="N52" s="100"/>
    </row>
    <row r="53" spans="2:62" ht="13.5" customHeight="1">
      <c r="C53" s="319" t="s">
        <v>9</v>
      </c>
      <c r="D53" s="319"/>
      <c r="E53" s="319"/>
      <c r="F53" s="319"/>
      <c r="G53" s="317">
        <v>22</v>
      </c>
      <c r="H53" s="317"/>
      <c r="I53" s="317"/>
      <c r="J53" s="319" t="s">
        <v>1</v>
      </c>
      <c r="K53" s="319"/>
      <c r="L53" s="319"/>
      <c r="M53" s="319"/>
      <c r="N53" s="53"/>
      <c r="O53" s="318">
        <v>780</v>
      </c>
      <c r="P53" s="318"/>
      <c r="Q53" s="318"/>
      <c r="R53" s="318"/>
      <c r="S53" s="318"/>
      <c r="T53" s="318"/>
      <c r="U53" s="318"/>
      <c r="V53" s="318"/>
      <c r="W53" s="318">
        <v>10392</v>
      </c>
      <c r="X53" s="318"/>
      <c r="Y53" s="318"/>
      <c r="Z53" s="318"/>
      <c r="AA53" s="318"/>
      <c r="AB53" s="318"/>
      <c r="AC53" s="318"/>
      <c r="AD53" s="318"/>
      <c r="AE53" s="318">
        <v>833</v>
      </c>
      <c r="AF53" s="318"/>
      <c r="AG53" s="318"/>
      <c r="AH53" s="318"/>
      <c r="AI53" s="318"/>
      <c r="AJ53" s="318"/>
      <c r="AK53" s="318"/>
      <c r="AL53" s="318"/>
      <c r="AM53" s="318">
        <v>11939</v>
      </c>
      <c r="AN53" s="318"/>
      <c r="AO53" s="318"/>
      <c r="AP53" s="318"/>
      <c r="AQ53" s="318"/>
      <c r="AR53" s="318"/>
      <c r="AS53" s="318"/>
      <c r="AT53" s="318"/>
      <c r="AU53" s="318">
        <v>741</v>
      </c>
      <c r="AV53" s="318"/>
      <c r="AW53" s="318"/>
      <c r="AX53" s="318"/>
      <c r="AY53" s="318"/>
      <c r="AZ53" s="318"/>
      <c r="BA53" s="318"/>
      <c r="BB53" s="318"/>
      <c r="BC53" s="318">
        <v>10676</v>
      </c>
      <c r="BD53" s="318"/>
      <c r="BE53" s="318"/>
      <c r="BF53" s="318"/>
      <c r="BG53" s="318"/>
      <c r="BH53" s="318"/>
      <c r="BI53" s="318"/>
      <c r="BJ53" s="318"/>
    </row>
    <row r="54" spans="2:62" ht="13.5" customHeight="1">
      <c r="G54" s="317">
        <v>23</v>
      </c>
      <c r="H54" s="317"/>
      <c r="I54" s="317"/>
      <c r="N54" s="53"/>
      <c r="O54" s="318">
        <v>765</v>
      </c>
      <c r="P54" s="318"/>
      <c r="Q54" s="318"/>
      <c r="R54" s="318"/>
      <c r="S54" s="318"/>
      <c r="T54" s="318"/>
      <c r="U54" s="318"/>
      <c r="V54" s="318"/>
      <c r="W54" s="318">
        <v>9455</v>
      </c>
      <c r="X54" s="318"/>
      <c r="Y54" s="318"/>
      <c r="Z54" s="318"/>
      <c r="AA54" s="318"/>
      <c r="AB54" s="318"/>
      <c r="AC54" s="318"/>
      <c r="AD54" s="318"/>
      <c r="AE54" s="318">
        <v>777</v>
      </c>
      <c r="AF54" s="318"/>
      <c r="AG54" s="318"/>
      <c r="AH54" s="318"/>
      <c r="AI54" s="318"/>
      <c r="AJ54" s="318"/>
      <c r="AK54" s="318"/>
      <c r="AL54" s="318"/>
      <c r="AM54" s="318">
        <v>10581</v>
      </c>
      <c r="AN54" s="318"/>
      <c r="AO54" s="318"/>
      <c r="AP54" s="318"/>
      <c r="AQ54" s="318"/>
      <c r="AR54" s="318"/>
      <c r="AS54" s="318"/>
      <c r="AT54" s="318"/>
      <c r="AU54" s="318">
        <v>672</v>
      </c>
      <c r="AV54" s="318"/>
      <c r="AW54" s="318"/>
      <c r="AX54" s="318"/>
      <c r="AY54" s="318"/>
      <c r="AZ54" s="318"/>
      <c r="BA54" s="318"/>
      <c r="BB54" s="318"/>
      <c r="BC54" s="318">
        <v>9443</v>
      </c>
      <c r="BD54" s="318"/>
      <c r="BE54" s="318"/>
      <c r="BF54" s="318"/>
      <c r="BG54" s="318"/>
      <c r="BH54" s="318"/>
      <c r="BI54" s="318"/>
      <c r="BJ54" s="318"/>
    </row>
    <row r="55" spans="2:62" ht="13.5" customHeight="1">
      <c r="G55" s="317">
        <v>24</v>
      </c>
      <c r="H55" s="317"/>
      <c r="I55" s="317"/>
      <c r="N55" s="53"/>
      <c r="O55" s="318">
        <v>0</v>
      </c>
      <c r="P55" s="318"/>
      <c r="Q55" s="318"/>
      <c r="R55" s="318"/>
      <c r="S55" s="318"/>
      <c r="T55" s="318"/>
      <c r="U55" s="318"/>
      <c r="V55" s="318"/>
      <c r="W55" s="318">
        <v>0</v>
      </c>
      <c r="X55" s="318"/>
      <c r="Y55" s="318"/>
      <c r="Z55" s="318"/>
      <c r="AA55" s="318"/>
      <c r="AB55" s="318"/>
      <c r="AC55" s="318"/>
      <c r="AD55" s="318"/>
      <c r="AE55" s="318">
        <v>0</v>
      </c>
      <c r="AF55" s="318"/>
      <c r="AG55" s="318"/>
      <c r="AH55" s="318"/>
      <c r="AI55" s="318"/>
      <c r="AJ55" s="318"/>
      <c r="AK55" s="318"/>
      <c r="AL55" s="318"/>
      <c r="AM55" s="318">
        <v>0</v>
      </c>
      <c r="AN55" s="318"/>
      <c r="AO55" s="318"/>
      <c r="AP55" s="318"/>
      <c r="AQ55" s="318"/>
      <c r="AR55" s="318"/>
      <c r="AS55" s="318"/>
      <c r="AT55" s="318"/>
      <c r="AU55" s="318">
        <v>0</v>
      </c>
      <c r="AV55" s="318"/>
      <c r="AW55" s="318"/>
      <c r="AX55" s="318"/>
      <c r="AY55" s="318"/>
      <c r="AZ55" s="318"/>
      <c r="BA55" s="318"/>
      <c r="BB55" s="318"/>
      <c r="BC55" s="318">
        <v>0</v>
      </c>
      <c r="BD55" s="318"/>
      <c r="BE55" s="318"/>
      <c r="BF55" s="318"/>
      <c r="BG55" s="318"/>
      <c r="BH55" s="318"/>
      <c r="BI55" s="318"/>
      <c r="BJ55" s="318"/>
    </row>
    <row r="56" spans="2:62" ht="13.5" customHeight="1">
      <c r="G56" s="317">
        <v>25</v>
      </c>
      <c r="H56" s="317"/>
      <c r="I56" s="317"/>
      <c r="N56" s="53"/>
      <c r="O56" s="477">
        <v>590</v>
      </c>
      <c r="P56" s="477"/>
      <c r="Q56" s="477"/>
      <c r="R56" s="477"/>
      <c r="S56" s="477"/>
      <c r="T56" s="477"/>
      <c r="U56" s="477"/>
      <c r="V56" s="477"/>
      <c r="W56" s="477">
        <v>6848</v>
      </c>
      <c r="X56" s="477"/>
      <c r="Y56" s="477"/>
      <c r="Z56" s="477"/>
      <c r="AA56" s="477"/>
      <c r="AB56" s="477"/>
      <c r="AC56" s="477"/>
      <c r="AD56" s="477"/>
      <c r="AE56" s="477">
        <v>689</v>
      </c>
      <c r="AF56" s="477"/>
      <c r="AG56" s="477"/>
      <c r="AH56" s="477"/>
      <c r="AI56" s="477"/>
      <c r="AJ56" s="477"/>
      <c r="AK56" s="477"/>
      <c r="AL56" s="477"/>
      <c r="AM56" s="477">
        <v>8736</v>
      </c>
      <c r="AN56" s="477"/>
      <c r="AO56" s="477"/>
      <c r="AP56" s="477"/>
      <c r="AQ56" s="477"/>
      <c r="AR56" s="477"/>
      <c r="AS56" s="477"/>
      <c r="AT56" s="477"/>
      <c r="AU56" s="477">
        <v>530</v>
      </c>
      <c r="AV56" s="477"/>
      <c r="AW56" s="477"/>
      <c r="AX56" s="477"/>
      <c r="AY56" s="477"/>
      <c r="AZ56" s="477"/>
      <c r="BA56" s="477"/>
      <c r="BB56" s="477"/>
      <c r="BC56" s="477">
        <v>6664</v>
      </c>
      <c r="BD56" s="477"/>
      <c r="BE56" s="477"/>
      <c r="BF56" s="477"/>
      <c r="BG56" s="477"/>
      <c r="BH56" s="477"/>
      <c r="BI56" s="477"/>
      <c r="BJ56" s="477"/>
    </row>
    <row r="57" spans="2:62" ht="13.5" customHeight="1">
      <c r="G57" s="314">
        <v>26</v>
      </c>
      <c r="H57" s="314"/>
      <c r="I57" s="314"/>
      <c r="J57" s="154"/>
      <c r="K57" s="154"/>
      <c r="L57" s="154"/>
      <c r="M57" s="154"/>
      <c r="N57" s="105"/>
      <c r="O57" s="315">
        <v>686</v>
      </c>
      <c r="P57" s="315"/>
      <c r="Q57" s="315"/>
      <c r="R57" s="315"/>
      <c r="S57" s="315"/>
      <c r="T57" s="315"/>
      <c r="U57" s="315"/>
      <c r="V57" s="315"/>
      <c r="W57" s="315">
        <v>9453</v>
      </c>
      <c r="X57" s="315"/>
      <c r="Y57" s="315"/>
      <c r="Z57" s="315"/>
      <c r="AA57" s="315"/>
      <c r="AB57" s="315"/>
      <c r="AC57" s="315"/>
      <c r="AD57" s="315"/>
      <c r="AE57" s="315">
        <v>787</v>
      </c>
      <c r="AF57" s="315"/>
      <c r="AG57" s="315"/>
      <c r="AH57" s="315"/>
      <c r="AI57" s="315"/>
      <c r="AJ57" s="315"/>
      <c r="AK57" s="315"/>
      <c r="AL57" s="315"/>
      <c r="AM57" s="315">
        <v>10564</v>
      </c>
      <c r="AN57" s="315"/>
      <c r="AO57" s="315"/>
      <c r="AP57" s="315"/>
      <c r="AQ57" s="315"/>
      <c r="AR57" s="315"/>
      <c r="AS57" s="315"/>
      <c r="AT57" s="315"/>
      <c r="AU57" s="315">
        <v>591</v>
      </c>
      <c r="AV57" s="315"/>
      <c r="AW57" s="315"/>
      <c r="AX57" s="315"/>
      <c r="AY57" s="315"/>
      <c r="AZ57" s="315"/>
      <c r="BA57" s="315"/>
      <c r="BB57" s="315"/>
      <c r="BC57" s="315">
        <v>8003</v>
      </c>
      <c r="BD57" s="315"/>
      <c r="BE57" s="315"/>
      <c r="BF57" s="315"/>
      <c r="BG57" s="315"/>
      <c r="BH57" s="315"/>
      <c r="BI57" s="315"/>
      <c r="BJ57" s="315"/>
    </row>
    <row r="58" spans="2:62" ht="7.5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</row>
    <row r="59" spans="2:62" ht="13.5" customHeight="1">
      <c r="B59" s="320" t="s">
        <v>1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 t="s">
        <v>60</v>
      </c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21" t="s">
        <v>61</v>
      </c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62"/>
      <c r="AU59" s="210"/>
      <c r="AV59" s="211"/>
      <c r="AW59" s="211"/>
      <c r="AX59" s="211"/>
      <c r="AY59" s="211"/>
      <c r="AZ59" s="211"/>
      <c r="BA59" s="211"/>
      <c r="BB59" s="211"/>
      <c r="BC59" s="212"/>
      <c r="BD59" s="212"/>
      <c r="BE59" s="212"/>
      <c r="BF59" s="212"/>
      <c r="BG59" s="212"/>
      <c r="BH59" s="212"/>
      <c r="BI59" s="212"/>
      <c r="BJ59" s="212"/>
    </row>
    <row r="60" spans="2:62" ht="13.5" customHeight="1">
      <c r="B60" s="322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  <c r="AU60" s="213"/>
      <c r="AV60" s="213"/>
      <c r="AW60" s="213"/>
      <c r="AX60" s="213"/>
      <c r="AY60" s="213"/>
      <c r="AZ60" s="213"/>
      <c r="BA60" s="213"/>
      <c r="BB60" s="213"/>
      <c r="BC60" s="123"/>
      <c r="BD60" s="123"/>
      <c r="BE60" s="123"/>
      <c r="BF60" s="123"/>
      <c r="BG60" s="123"/>
      <c r="BH60" s="123"/>
      <c r="BI60" s="123"/>
      <c r="BJ60" s="123"/>
    </row>
    <row r="61" spans="2:62" ht="13.5" customHeight="1">
      <c r="B61" s="322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 t="s">
        <v>45</v>
      </c>
      <c r="P61" s="363"/>
      <c r="Q61" s="363"/>
      <c r="R61" s="363"/>
      <c r="S61" s="363"/>
      <c r="T61" s="363"/>
      <c r="U61" s="363"/>
      <c r="V61" s="363"/>
      <c r="W61" s="323" t="s">
        <v>4</v>
      </c>
      <c r="X61" s="363"/>
      <c r="Y61" s="363"/>
      <c r="Z61" s="363"/>
      <c r="AA61" s="363"/>
      <c r="AB61" s="363"/>
      <c r="AC61" s="363"/>
      <c r="AD61" s="363"/>
      <c r="AE61" s="323" t="s">
        <v>45</v>
      </c>
      <c r="AF61" s="363"/>
      <c r="AG61" s="363"/>
      <c r="AH61" s="363"/>
      <c r="AI61" s="363"/>
      <c r="AJ61" s="363"/>
      <c r="AK61" s="363"/>
      <c r="AL61" s="363"/>
      <c r="AM61" s="323" t="s">
        <v>4</v>
      </c>
      <c r="AN61" s="363"/>
      <c r="AO61" s="363"/>
      <c r="AP61" s="363"/>
      <c r="AQ61" s="363"/>
      <c r="AR61" s="363"/>
      <c r="AS61" s="363"/>
      <c r="AT61" s="364"/>
      <c r="AU61" s="198"/>
      <c r="AV61" s="213"/>
      <c r="AW61" s="213"/>
      <c r="AX61" s="213"/>
      <c r="AY61" s="213"/>
      <c r="AZ61" s="213"/>
      <c r="BA61" s="213"/>
      <c r="BB61" s="213"/>
      <c r="BC61" s="123"/>
      <c r="BD61" s="123"/>
      <c r="BE61" s="123"/>
      <c r="BF61" s="123"/>
      <c r="BG61" s="123"/>
      <c r="BH61" s="123"/>
      <c r="BI61" s="123"/>
      <c r="BJ61" s="123"/>
    </row>
    <row r="62" spans="2:62" ht="7.5" customHeight="1">
      <c r="N62" s="100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</row>
    <row r="63" spans="2:62" ht="13.5" customHeight="1">
      <c r="C63" s="319" t="s">
        <v>9</v>
      </c>
      <c r="D63" s="319"/>
      <c r="E63" s="319"/>
      <c r="F63" s="319"/>
      <c r="G63" s="317">
        <v>22</v>
      </c>
      <c r="H63" s="317"/>
      <c r="I63" s="317"/>
      <c r="J63" s="319" t="s">
        <v>1</v>
      </c>
      <c r="K63" s="319"/>
      <c r="L63" s="319"/>
      <c r="M63" s="319"/>
      <c r="N63" s="53"/>
      <c r="O63" s="318">
        <v>501</v>
      </c>
      <c r="P63" s="318"/>
      <c r="Q63" s="318"/>
      <c r="R63" s="318"/>
      <c r="S63" s="318"/>
      <c r="T63" s="318"/>
      <c r="U63" s="318"/>
      <c r="V63" s="318"/>
      <c r="W63" s="318">
        <v>4722</v>
      </c>
      <c r="X63" s="318"/>
      <c r="Y63" s="318"/>
      <c r="Z63" s="318"/>
      <c r="AA63" s="318"/>
      <c r="AB63" s="318"/>
      <c r="AC63" s="318"/>
      <c r="AD63" s="318"/>
      <c r="AE63" s="318">
        <v>762</v>
      </c>
      <c r="AF63" s="318"/>
      <c r="AG63" s="318"/>
      <c r="AH63" s="318"/>
      <c r="AI63" s="318"/>
      <c r="AJ63" s="318"/>
      <c r="AK63" s="318"/>
      <c r="AL63" s="318"/>
      <c r="AM63" s="318">
        <v>8585</v>
      </c>
      <c r="AN63" s="318"/>
      <c r="AO63" s="318"/>
      <c r="AP63" s="318"/>
      <c r="AQ63" s="318"/>
      <c r="AR63" s="318"/>
      <c r="AS63" s="318"/>
      <c r="AT63" s="31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</row>
    <row r="64" spans="2:62" ht="13.5" customHeight="1">
      <c r="G64" s="317">
        <v>23</v>
      </c>
      <c r="H64" s="317"/>
      <c r="I64" s="317"/>
      <c r="N64" s="53"/>
      <c r="O64" s="318">
        <v>488</v>
      </c>
      <c r="P64" s="318"/>
      <c r="Q64" s="318"/>
      <c r="R64" s="318"/>
      <c r="S64" s="318"/>
      <c r="T64" s="318"/>
      <c r="U64" s="318"/>
      <c r="V64" s="318"/>
      <c r="W64" s="318">
        <v>4582</v>
      </c>
      <c r="X64" s="318"/>
      <c r="Y64" s="318"/>
      <c r="Z64" s="318"/>
      <c r="AA64" s="318"/>
      <c r="AB64" s="318"/>
      <c r="AC64" s="318"/>
      <c r="AD64" s="318"/>
      <c r="AE64" s="318">
        <v>731</v>
      </c>
      <c r="AF64" s="318"/>
      <c r="AG64" s="318"/>
      <c r="AH64" s="318"/>
      <c r="AI64" s="318"/>
      <c r="AJ64" s="318"/>
      <c r="AK64" s="318"/>
      <c r="AL64" s="318"/>
      <c r="AM64" s="318">
        <v>7915</v>
      </c>
      <c r="AN64" s="318"/>
      <c r="AO64" s="318"/>
      <c r="AP64" s="318"/>
      <c r="AQ64" s="318"/>
      <c r="AR64" s="318"/>
      <c r="AS64" s="318"/>
      <c r="AT64" s="31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</row>
    <row r="65" spans="2:62" ht="13.5" customHeight="1">
      <c r="G65" s="317">
        <v>24</v>
      </c>
      <c r="H65" s="317"/>
      <c r="I65" s="317"/>
      <c r="N65" s="53"/>
      <c r="O65" s="318">
        <v>0</v>
      </c>
      <c r="P65" s="318"/>
      <c r="Q65" s="318"/>
      <c r="R65" s="318"/>
      <c r="S65" s="318"/>
      <c r="T65" s="318"/>
      <c r="U65" s="318"/>
      <c r="V65" s="318"/>
      <c r="W65" s="318">
        <v>0</v>
      </c>
      <c r="X65" s="318"/>
      <c r="Y65" s="318"/>
      <c r="Z65" s="318"/>
      <c r="AA65" s="318"/>
      <c r="AB65" s="318"/>
      <c r="AC65" s="318"/>
      <c r="AD65" s="318"/>
      <c r="AE65" s="318">
        <v>0</v>
      </c>
      <c r="AF65" s="318"/>
      <c r="AG65" s="318"/>
      <c r="AH65" s="318"/>
      <c r="AI65" s="318"/>
      <c r="AJ65" s="318"/>
      <c r="AK65" s="318"/>
      <c r="AL65" s="318"/>
      <c r="AM65" s="318">
        <v>0</v>
      </c>
      <c r="AN65" s="318"/>
      <c r="AO65" s="318"/>
      <c r="AP65" s="318"/>
      <c r="AQ65" s="318"/>
      <c r="AR65" s="318"/>
      <c r="AS65" s="318"/>
      <c r="AT65" s="31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</row>
    <row r="66" spans="2:62" ht="13.5" customHeight="1">
      <c r="G66" s="317">
        <v>25</v>
      </c>
      <c r="H66" s="317"/>
      <c r="I66" s="317"/>
      <c r="N66" s="53"/>
      <c r="O66" s="477">
        <v>357</v>
      </c>
      <c r="P66" s="477"/>
      <c r="Q66" s="477"/>
      <c r="R66" s="477"/>
      <c r="S66" s="477"/>
      <c r="T66" s="477"/>
      <c r="U66" s="477"/>
      <c r="V66" s="477"/>
      <c r="W66" s="477">
        <v>3251</v>
      </c>
      <c r="X66" s="477"/>
      <c r="Y66" s="477"/>
      <c r="Z66" s="477"/>
      <c r="AA66" s="477"/>
      <c r="AB66" s="477"/>
      <c r="AC66" s="477"/>
      <c r="AD66" s="477"/>
      <c r="AE66" s="477">
        <v>526</v>
      </c>
      <c r="AF66" s="477"/>
      <c r="AG66" s="477"/>
      <c r="AH66" s="477"/>
      <c r="AI66" s="477"/>
      <c r="AJ66" s="477"/>
      <c r="AK66" s="477"/>
      <c r="AL66" s="477"/>
      <c r="AM66" s="477">
        <v>4919</v>
      </c>
      <c r="AN66" s="477"/>
      <c r="AO66" s="477"/>
      <c r="AP66" s="477"/>
      <c r="AQ66" s="477"/>
      <c r="AR66" s="477"/>
      <c r="AS66" s="477"/>
      <c r="AT66" s="477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</row>
    <row r="67" spans="2:62" ht="13.5" customHeight="1">
      <c r="G67" s="314">
        <v>26</v>
      </c>
      <c r="H67" s="314"/>
      <c r="I67" s="314"/>
      <c r="J67" s="154"/>
      <c r="K67" s="154"/>
      <c r="L67" s="154"/>
      <c r="M67" s="154"/>
      <c r="N67" s="105"/>
      <c r="O67" s="315">
        <v>375</v>
      </c>
      <c r="P67" s="315"/>
      <c r="Q67" s="315"/>
      <c r="R67" s="315"/>
      <c r="S67" s="315"/>
      <c r="T67" s="315"/>
      <c r="U67" s="315"/>
      <c r="V67" s="315"/>
      <c r="W67" s="315">
        <v>3546</v>
      </c>
      <c r="X67" s="315"/>
      <c r="Y67" s="315"/>
      <c r="Z67" s="315"/>
      <c r="AA67" s="315"/>
      <c r="AB67" s="315"/>
      <c r="AC67" s="315"/>
      <c r="AD67" s="315"/>
      <c r="AE67" s="315">
        <v>631</v>
      </c>
      <c r="AF67" s="315"/>
      <c r="AG67" s="315"/>
      <c r="AH67" s="315"/>
      <c r="AI67" s="315"/>
      <c r="AJ67" s="315"/>
      <c r="AK67" s="315"/>
      <c r="AL67" s="315"/>
      <c r="AM67" s="315">
        <v>8878</v>
      </c>
      <c r="AN67" s="315"/>
      <c r="AO67" s="315"/>
      <c r="AP67" s="315"/>
      <c r="AQ67" s="315"/>
      <c r="AR67" s="315"/>
      <c r="AS67" s="315"/>
      <c r="AT67" s="315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</row>
    <row r="68" spans="2:62" ht="7.5" customHeight="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9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</row>
    <row r="69" spans="2:62" ht="11.1" customHeight="1">
      <c r="B69" s="535" t="s">
        <v>514</v>
      </c>
      <c r="C69" s="535"/>
      <c r="D69" s="535"/>
      <c r="E69" s="134" t="s">
        <v>17</v>
      </c>
      <c r="F69" s="107" t="s">
        <v>515</v>
      </c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</row>
    <row r="70" spans="2:62" ht="11.1" customHeight="1">
      <c r="B70" s="532" t="s">
        <v>18</v>
      </c>
      <c r="C70" s="532"/>
      <c r="D70" s="532"/>
      <c r="E70" s="134" t="s">
        <v>17</v>
      </c>
      <c r="F70" s="47" t="s">
        <v>28</v>
      </c>
    </row>
    <row r="71" spans="2:62" ht="11.1" customHeight="1"/>
    <row r="72" spans="2:62" ht="11.1" customHeight="1"/>
    <row r="73" spans="2:62" ht="11.1" customHeight="1"/>
    <row r="74" spans="2:62" ht="11.1" customHeight="1"/>
    <row r="75" spans="2:62" ht="11.1" customHeight="1"/>
    <row r="76" spans="2:62" ht="11.1" customHeight="1"/>
    <row r="77" spans="2:62" ht="11.1" customHeight="1"/>
    <row r="78" spans="2:62" ht="11.1" customHeight="1"/>
  </sheetData>
  <mergeCells count="318">
    <mergeCell ref="A1:S2"/>
    <mergeCell ref="C10:F10"/>
    <mergeCell ref="G10:I10"/>
    <mergeCell ref="J10:M10"/>
    <mergeCell ref="G11:I11"/>
    <mergeCell ref="B5:BJ5"/>
    <mergeCell ref="B7:N8"/>
    <mergeCell ref="O7:Z7"/>
    <mergeCell ref="AA7:AL7"/>
    <mergeCell ref="AM7:AX7"/>
    <mergeCell ref="AY7:BJ7"/>
    <mergeCell ref="AS8:AX8"/>
    <mergeCell ref="AY8:BD8"/>
    <mergeCell ref="BE8:BJ8"/>
    <mergeCell ref="AS10:AX10"/>
    <mergeCell ref="AY10:BD10"/>
    <mergeCell ref="BE10:BJ10"/>
    <mergeCell ref="AS11:AX11"/>
    <mergeCell ref="AY11:BD11"/>
    <mergeCell ref="O8:Z8"/>
    <mergeCell ref="AA8:AF8"/>
    <mergeCell ref="AG8:AL8"/>
    <mergeCell ref="AM8:AR8"/>
    <mergeCell ref="O10:Z10"/>
    <mergeCell ref="AA10:AF10"/>
    <mergeCell ref="AG10:AL10"/>
    <mergeCell ref="AM10:AR10"/>
    <mergeCell ref="O11:Z11"/>
    <mergeCell ref="AA11:AF11"/>
    <mergeCell ref="AG11:AL11"/>
    <mergeCell ref="AM11:AR11"/>
    <mergeCell ref="B59:N61"/>
    <mergeCell ref="O59:AD60"/>
    <mergeCell ref="AE59:AT60"/>
    <mergeCell ref="O61:V61"/>
    <mergeCell ref="W61:AD61"/>
    <mergeCell ref="AE61:AL61"/>
    <mergeCell ref="AM61:AT61"/>
    <mergeCell ref="G12:I12"/>
    <mergeCell ref="G13:I13"/>
    <mergeCell ref="O14:Z14"/>
    <mergeCell ref="AA14:AF14"/>
    <mergeCell ref="AG14:AL14"/>
    <mergeCell ref="G54:I54"/>
    <mergeCell ref="G53:I53"/>
    <mergeCell ref="G57:I57"/>
    <mergeCell ref="O57:V57"/>
    <mergeCell ref="W57:AD57"/>
    <mergeCell ref="AE57:AL57"/>
    <mergeCell ref="AM57:AT57"/>
    <mergeCell ref="AU57:BB57"/>
    <mergeCell ref="BC57:BJ57"/>
    <mergeCell ref="AU53:BB53"/>
    <mergeCell ref="BC53:BJ53"/>
    <mergeCell ref="O54:V54"/>
    <mergeCell ref="W54:AD54"/>
    <mergeCell ref="AE54:AL54"/>
    <mergeCell ref="AM54:AT54"/>
    <mergeCell ref="AU54:BB54"/>
    <mergeCell ref="BC54:BJ54"/>
    <mergeCell ref="O53:V53"/>
    <mergeCell ref="W53:AD53"/>
    <mergeCell ref="AE53:AL53"/>
    <mergeCell ref="AM53:AT53"/>
    <mergeCell ref="BC55:BJ55"/>
    <mergeCell ref="O56:V56"/>
    <mergeCell ref="W56:AD56"/>
    <mergeCell ref="AE56:AL56"/>
    <mergeCell ref="AM56:AT56"/>
    <mergeCell ref="AU56:BB56"/>
    <mergeCell ref="BC56:BJ56"/>
    <mergeCell ref="G46:I46"/>
    <mergeCell ref="O46:U46"/>
    <mergeCell ref="V46:AA46"/>
    <mergeCell ref="AB46:AH46"/>
    <mergeCell ref="AI46:AO46"/>
    <mergeCell ref="AP46:AV46"/>
    <mergeCell ref="G47:I47"/>
    <mergeCell ref="G48:I48"/>
    <mergeCell ref="B50:N51"/>
    <mergeCell ref="O50:AD50"/>
    <mergeCell ref="AE50:AT50"/>
    <mergeCell ref="AU50:BJ50"/>
    <mergeCell ref="AU51:BB51"/>
    <mergeCell ref="BC51:BJ51"/>
    <mergeCell ref="O51:V51"/>
    <mergeCell ref="W51:AD51"/>
    <mergeCell ref="AE51:AL51"/>
    <mergeCell ref="AM51:AT51"/>
    <mergeCell ref="BD47:BJ47"/>
    <mergeCell ref="BD48:BJ48"/>
    <mergeCell ref="B39:BJ39"/>
    <mergeCell ref="B41:N42"/>
    <mergeCell ref="O41:U41"/>
    <mergeCell ref="V41:AA41"/>
    <mergeCell ref="AB41:AH41"/>
    <mergeCell ref="AI41:AV41"/>
    <mergeCell ref="AW41:BJ41"/>
    <mergeCell ref="O42:U42"/>
    <mergeCell ref="V42:AA42"/>
    <mergeCell ref="AB42:AH42"/>
    <mergeCell ref="AI42:AO42"/>
    <mergeCell ref="AP42:AV42"/>
    <mergeCell ref="G30:I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AY27:BD27"/>
    <mergeCell ref="BE27:BJ27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AY31:BD31"/>
    <mergeCell ref="BE31:BJ31"/>
    <mergeCell ref="AG23:AL23"/>
    <mergeCell ref="AM23:AR23"/>
    <mergeCell ref="AS23:AX23"/>
    <mergeCell ref="O27:T27"/>
    <mergeCell ref="U27:Z27"/>
    <mergeCell ref="AA27:AF27"/>
    <mergeCell ref="AG27:AL27"/>
    <mergeCell ref="AM27:AR27"/>
    <mergeCell ref="AS27:AX27"/>
    <mergeCell ref="AS22:AX22"/>
    <mergeCell ref="AY22:BD22"/>
    <mergeCell ref="BE22:BJ22"/>
    <mergeCell ref="G14:I14"/>
    <mergeCell ref="O22:T22"/>
    <mergeCell ref="U22:Z22"/>
    <mergeCell ref="AA22:AF22"/>
    <mergeCell ref="AG22:AL22"/>
    <mergeCell ref="AM22:AR22"/>
    <mergeCell ref="G22:I22"/>
    <mergeCell ref="AM14:AR14"/>
    <mergeCell ref="AS14:AX14"/>
    <mergeCell ref="AY14:BD14"/>
    <mergeCell ref="BE14:BJ14"/>
    <mergeCell ref="AS17:AX17"/>
    <mergeCell ref="AY17:BD17"/>
    <mergeCell ref="BE17:BJ17"/>
    <mergeCell ref="AM16:AX16"/>
    <mergeCell ref="AY16:BJ16"/>
    <mergeCell ref="AM17:AR17"/>
    <mergeCell ref="AM19:AR19"/>
    <mergeCell ref="AS19:AX19"/>
    <mergeCell ref="AY19:BD19"/>
    <mergeCell ref="BE19:BJ19"/>
    <mergeCell ref="G67:I67"/>
    <mergeCell ref="O67:V67"/>
    <mergeCell ref="W67:AD67"/>
    <mergeCell ref="AE67:AL67"/>
    <mergeCell ref="AM67:AT67"/>
    <mergeCell ref="B69:D69"/>
    <mergeCell ref="W63:AD63"/>
    <mergeCell ref="AE63:AL63"/>
    <mergeCell ref="AM63:AT63"/>
    <mergeCell ref="G64:I64"/>
    <mergeCell ref="O64:V64"/>
    <mergeCell ref="W64:AD64"/>
    <mergeCell ref="AE64:AL64"/>
    <mergeCell ref="AM64:AT64"/>
    <mergeCell ref="G65:I65"/>
    <mergeCell ref="O65:V65"/>
    <mergeCell ref="W65:AD65"/>
    <mergeCell ref="AE65:AL65"/>
    <mergeCell ref="AM65:AT65"/>
    <mergeCell ref="C63:F63"/>
    <mergeCell ref="G63:I63"/>
    <mergeCell ref="J63:M63"/>
    <mergeCell ref="O63:V63"/>
    <mergeCell ref="G66:I66"/>
    <mergeCell ref="G55:I55"/>
    <mergeCell ref="O55:V55"/>
    <mergeCell ref="W55:AD55"/>
    <mergeCell ref="AE55:AL55"/>
    <mergeCell ref="AM55:AT55"/>
    <mergeCell ref="G56:I56"/>
    <mergeCell ref="AU55:BB55"/>
    <mergeCell ref="V47:AA47"/>
    <mergeCell ref="AB47:AH47"/>
    <mergeCell ref="AI47:AO47"/>
    <mergeCell ref="AP47:AV47"/>
    <mergeCell ref="AW47:BC47"/>
    <mergeCell ref="O48:U48"/>
    <mergeCell ref="V48:AA48"/>
    <mergeCell ref="AB48:AH48"/>
    <mergeCell ref="AI48:AO48"/>
    <mergeCell ref="AP48:AV48"/>
    <mergeCell ref="AW48:BC48"/>
    <mergeCell ref="BE11:BJ11"/>
    <mergeCell ref="O12:Z12"/>
    <mergeCell ref="AA12:AF12"/>
    <mergeCell ref="AG12:AL12"/>
    <mergeCell ref="AM12:AR12"/>
    <mergeCell ref="AS12:AX12"/>
    <mergeCell ref="AY12:BD12"/>
    <mergeCell ref="BE12:BJ12"/>
    <mergeCell ref="AY13:BD13"/>
    <mergeCell ref="BE13:BJ13"/>
    <mergeCell ref="O13:Z13"/>
    <mergeCell ref="AA13:AF13"/>
    <mergeCell ref="AG13:AL13"/>
    <mergeCell ref="AM13:AR13"/>
    <mergeCell ref="AS13:AX13"/>
    <mergeCell ref="C19:F19"/>
    <mergeCell ref="G19:I19"/>
    <mergeCell ref="J19:M19"/>
    <mergeCell ref="O19:T19"/>
    <mergeCell ref="U19:Z19"/>
    <mergeCell ref="AA19:AF19"/>
    <mergeCell ref="AG19:AL19"/>
    <mergeCell ref="B16:N17"/>
    <mergeCell ref="O16:Z16"/>
    <mergeCell ref="AA16:AL16"/>
    <mergeCell ref="O17:T17"/>
    <mergeCell ref="U17:Z17"/>
    <mergeCell ref="AA17:AF17"/>
    <mergeCell ref="AG17:AL17"/>
    <mergeCell ref="G20:I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G21:I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AY23:BD23"/>
    <mergeCell ref="BE23:BJ23"/>
    <mergeCell ref="C29:F29"/>
    <mergeCell ref="G29:I29"/>
    <mergeCell ref="J29:M29"/>
    <mergeCell ref="O29:T29"/>
    <mergeCell ref="U29:Z29"/>
    <mergeCell ref="AA29:AF29"/>
    <mergeCell ref="BE25:BJ26"/>
    <mergeCell ref="B25:N27"/>
    <mergeCell ref="O25:Z26"/>
    <mergeCell ref="AA25:AL26"/>
    <mergeCell ref="AM25:AR26"/>
    <mergeCell ref="AS25:AX26"/>
    <mergeCell ref="AY25:BD26"/>
    <mergeCell ref="AG29:AL29"/>
    <mergeCell ref="AM29:AR29"/>
    <mergeCell ref="AS29:AX29"/>
    <mergeCell ref="AY29:BD29"/>
    <mergeCell ref="BE29:BJ29"/>
    <mergeCell ref="G23:I23"/>
    <mergeCell ref="O23:T23"/>
    <mergeCell ref="U23:Z23"/>
    <mergeCell ref="AA23:AF23"/>
    <mergeCell ref="BD45:BJ45"/>
    <mergeCell ref="AW46:BC46"/>
    <mergeCell ref="BD46:BJ46"/>
    <mergeCell ref="G31:I31"/>
    <mergeCell ref="O31:T31"/>
    <mergeCell ref="U31:Z31"/>
    <mergeCell ref="AA31:AF31"/>
    <mergeCell ref="AG31:AL31"/>
    <mergeCell ref="AM31:AR31"/>
    <mergeCell ref="AS31:AX31"/>
    <mergeCell ref="BE33:BJ33"/>
    <mergeCell ref="AY33:BD33"/>
    <mergeCell ref="G32:I32"/>
    <mergeCell ref="AW42:BC42"/>
    <mergeCell ref="BD42:BJ42"/>
    <mergeCell ref="G44:I44"/>
    <mergeCell ref="J44:M44"/>
    <mergeCell ref="O44:U44"/>
    <mergeCell ref="V44:AA44"/>
    <mergeCell ref="AB44:AH44"/>
    <mergeCell ref="AI44:AO44"/>
    <mergeCell ref="AP44:AV44"/>
    <mergeCell ref="AW44:BC44"/>
    <mergeCell ref="BD44:BJ44"/>
    <mergeCell ref="O66:V66"/>
    <mergeCell ref="W66:AD66"/>
    <mergeCell ref="AE66:AL66"/>
    <mergeCell ref="AM66:AT66"/>
    <mergeCell ref="B70:D70"/>
    <mergeCell ref="G33:I33"/>
    <mergeCell ref="O33:T33"/>
    <mergeCell ref="U33:Z33"/>
    <mergeCell ref="AA33:AF33"/>
    <mergeCell ref="AG33:AL33"/>
    <mergeCell ref="AM33:AR33"/>
    <mergeCell ref="AS33:AX33"/>
    <mergeCell ref="C53:F53"/>
    <mergeCell ref="J53:M53"/>
    <mergeCell ref="G45:I45"/>
    <mergeCell ref="O45:U45"/>
    <mergeCell ref="V45:AA45"/>
    <mergeCell ref="AB45:AH45"/>
    <mergeCell ref="AI45:AO45"/>
    <mergeCell ref="AP45:AV45"/>
    <mergeCell ref="AW45:BC45"/>
    <mergeCell ref="B35:D35"/>
    <mergeCell ref="C44:F44"/>
    <mergeCell ref="O47:U47"/>
  </mergeCells>
  <phoneticPr fontId="2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9"/>
  <sheetViews>
    <sheetView view="pageBreakPreview" zoomScaleNormal="100" zoomScaleSheetLayoutView="100" workbookViewId="0"/>
  </sheetViews>
  <sheetFormatPr defaultRowHeight="13.5"/>
  <cols>
    <col min="1" max="1" width="1" style="97" customWidth="1"/>
    <col min="2" max="63" width="1.625" style="97" customWidth="1"/>
    <col min="64" max="16384" width="9" style="97"/>
  </cols>
  <sheetData>
    <row r="1" spans="2:63" ht="10.5" customHeight="1"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310">
        <f>'176'!A1+1</f>
        <v>177</v>
      </c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</row>
    <row r="2" spans="2:63" ht="10.5" customHeight="1"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</row>
    <row r="3" spans="2:63" ht="13.5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</row>
    <row r="4" spans="2:63" ht="13.5" customHeight="1"/>
    <row r="5" spans="2:63" ht="18" customHeight="1">
      <c r="B5" s="329" t="s">
        <v>772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2:63" ht="12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</row>
    <row r="7" spans="2:63">
      <c r="B7" s="320" t="s">
        <v>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 t="s">
        <v>41</v>
      </c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 t="s">
        <v>643</v>
      </c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 t="s">
        <v>644</v>
      </c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 t="s">
        <v>645</v>
      </c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4"/>
    </row>
    <row r="8" spans="2:63"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 t="s">
        <v>4</v>
      </c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 t="s">
        <v>45</v>
      </c>
      <c r="AB8" s="323"/>
      <c r="AC8" s="323"/>
      <c r="AD8" s="323"/>
      <c r="AE8" s="323"/>
      <c r="AF8" s="323"/>
      <c r="AG8" s="323" t="s">
        <v>4</v>
      </c>
      <c r="AH8" s="323"/>
      <c r="AI8" s="323"/>
      <c r="AJ8" s="323"/>
      <c r="AK8" s="323"/>
      <c r="AL8" s="323"/>
      <c r="AM8" s="323" t="s">
        <v>45</v>
      </c>
      <c r="AN8" s="323"/>
      <c r="AO8" s="323"/>
      <c r="AP8" s="323"/>
      <c r="AQ8" s="323"/>
      <c r="AR8" s="323"/>
      <c r="AS8" s="323" t="s">
        <v>4</v>
      </c>
      <c r="AT8" s="323"/>
      <c r="AU8" s="323"/>
      <c r="AV8" s="323"/>
      <c r="AW8" s="323"/>
      <c r="AX8" s="323"/>
      <c r="AY8" s="323" t="s">
        <v>45</v>
      </c>
      <c r="AZ8" s="323"/>
      <c r="BA8" s="323"/>
      <c r="BB8" s="323"/>
      <c r="BC8" s="323"/>
      <c r="BD8" s="323"/>
      <c r="BE8" s="323" t="s">
        <v>4</v>
      </c>
      <c r="BF8" s="323"/>
      <c r="BG8" s="323"/>
      <c r="BH8" s="323"/>
      <c r="BI8" s="323"/>
      <c r="BJ8" s="325"/>
    </row>
    <row r="9" spans="2:63" ht="11.1" customHeight="1">
      <c r="N9" s="100"/>
    </row>
    <row r="10" spans="2:63">
      <c r="C10" s="546" t="s">
        <v>9</v>
      </c>
      <c r="D10" s="546"/>
      <c r="E10" s="546"/>
      <c r="F10" s="546"/>
      <c r="G10" s="314">
        <v>26</v>
      </c>
      <c r="H10" s="533"/>
      <c r="I10" s="533"/>
      <c r="J10" s="546" t="s">
        <v>1</v>
      </c>
      <c r="K10" s="546"/>
      <c r="L10" s="546"/>
      <c r="M10" s="546"/>
      <c r="N10" s="105"/>
      <c r="O10" s="330">
        <f>SUM(AG10,AS10,BE10,T15,AD15,AN15,AX15)</f>
        <v>123686</v>
      </c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>
        <v>531</v>
      </c>
      <c r="AB10" s="330"/>
      <c r="AC10" s="330"/>
      <c r="AD10" s="330"/>
      <c r="AE10" s="330"/>
      <c r="AF10" s="330"/>
      <c r="AG10" s="330">
        <v>30978</v>
      </c>
      <c r="AH10" s="330"/>
      <c r="AI10" s="330"/>
      <c r="AJ10" s="330"/>
      <c r="AK10" s="330"/>
      <c r="AL10" s="330"/>
      <c r="AM10" s="330">
        <v>567</v>
      </c>
      <c r="AN10" s="330"/>
      <c r="AO10" s="330"/>
      <c r="AP10" s="330"/>
      <c r="AQ10" s="330"/>
      <c r="AR10" s="330"/>
      <c r="AS10" s="330">
        <v>17820</v>
      </c>
      <c r="AT10" s="330"/>
      <c r="AU10" s="330"/>
      <c r="AV10" s="330"/>
      <c r="AW10" s="330"/>
      <c r="AX10" s="330"/>
      <c r="AY10" s="330">
        <v>485</v>
      </c>
      <c r="AZ10" s="330"/>
      <c r="BA10" s="330"/>
      <c r="BB10" s="330"/>
      <c r="BC10" s="330"/>
      <c r="BD10" s="330"/>
      <c r="BE10" s="330">
        <v>8272</v>
      </c>
      <c r="BF10" s="330"/>
      <c r="BG10" s="330"/>
      <c r="BH10" s="330"/>
      <c r="BI10" s="330"/>
      <c r="BJ10" s="330"/>
    </row>
    <row r="11" spans="2:63" ht="11.1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</row>
    <row r="12" spans="2:63">
      <c r="B12" s="320" t="s">
        <v>646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 t="s">
        <v>647</v>
      </c>
      <c r="P12" s="321"/>
      <c r="Q12" s="321"/>
      <c r="R12" s="321"/>
      <c r="S12" s="321"/>
      <c r="T12" s="321"/>
      <c r="U12" s="321"/>
      <c r="V12" s="321"/>
      <c r="W12" s="321"/>
      <c r="X12" s="321"/>
      <c r="Y12" s="321" t="s">
        <v>648</v>
      </c>
      <c r="Z12" s="321"/>
      <c r="AA12" s="321"/>
      <c r="AB12" s="321"/>
      <c r="AC12" s="321"/>
      <c r="AD12" s="321"/>
      <c r="AE12" s="321"/>
      <c r="AF12" s="321"/>
      <c r="AG12" s="321"/>
      <c r="AH12" s="321"/>
      <c r="AI12" s="321" t="s">
        <v>649</v>
      </c>
      <c r="AJ12" s="321"/>
      <c r="AK12" s="321"/>
      <c r="AL12" s="321"/>
      <c r="AM12" s="321"/>
      <c r="AN12" s="321"/>
      <c r="AO12" s="321"/>
      <c r="AP12" s="321"/>
      <c r="AQ12" s="321"/>
      <c r="AR12" s="321"/>
      <c r="AS12" s="321" t="s">
        <v>650</v>
      </c>
      <c r="AT12" s="321"/>
      <c r="AU12" s="321"/>
      <c r="AV12" s="321"/>
      <c r="AW12" s="321"/>
      <c r="AX12" s="321"/>
      <c r="AY12" s="321"/>
      <c r="AZ12" s="321"/>
      <c r="BA12" s="321"/>
      <c r="BB12" s="324"/>
      <c r="BC12" s="547" t="s">
        <v>651</v>
      </c>
      <c r="BD12" s="326"/>
      <c r="BE12" s="326"/>
      <c r="BF12" s="326"/>
      <c r="BG12" s="326"/>
      <c r="BH12" s="326"/>
      <c r="BI12" s="326"/>
      <c r="BJ12" s="327"/>
    </row>
    <row r="13" spans="2:63">
      <c r="B13" s="322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 t="s">
        <v>652</v>
      </c>
      <c r="P13" s="323"/>
      <c r="Q13" s="323"/>
      <c r="R13" s="323"/>
      <c r="S13" s="323"/>
      <c r="T13" s="323" t="s">
        <v>653</v>
      </c>
      <c r="U13" s="323"/>
      <c r="V13" s="323"/>
      <c r="W13" s="323"/>
      <c r="X13" s="323"/>
      <c r="Y13" s="323" t="s">
        <v>652</v>
      </c>
      <c r="Z13" s="323"/>
      <c r="AA13" s="323"/>
      <c r="AB13" s="323"/>
      <c r="AC13" s="323"/>
      <c r="AD13" s="323" t="s">
        <v>653</v>
      </c>
      <c r="AE13" s="323"/>
      <c r="AF13" s="323"/>
      <c r="AG13" s="323"/>
      <c r="AH13" s="323"/>
      <c r="AI13" s="323" t="s">
        <v>652</v>
      </c>
      <c r="AJ13" s="323"/>
      <c r="AK13" s="323"/>
      <c r="AL13" s="323"/>
      <c r="AM13" s="323"/>
      <c r="AN13" s="323" t="s">
        <v>653</v>
      </c>
      <c r="AO13" s="323"/>
      <c r="AP13" s="323"/>
      <c r="AQ13" s="323"/>
      <c r="AR13" s="323"/>
      <c r="AS13" s="323" t="s">
        <v>652</v>
      </c>
      <c r="AT13" s="323"/>
      <c r="AU13" s="323"/>
      <c r="AV13" s="323"/>
      <c r="AW13" s="323"/>
      <c r="AX13" s="323" t="s">
        <v>653</v>
      </c>
      <c r="AY13" s="323"/>
      <c r="AZ13" s="323"/>
      <c r="BA13" s="323"/>
      <c r="BB13" s="325"/>
      <c r="BC13" s="323" t="s">
        <v>45</v>
      </c>
      <c r="BD13" s="323"/>
      <c r="BE13" s="323"/>
      <c r="BF13" s="323"/>
      <c r="BG13" s="323"/>
      <c r="BH13" s="323"/>
      <c r="BI13" s="323"/>
      <c r="BJ13" s="325"/>
    </row>
    <row r="14" spans="2:63" ht="11.1" customHeight="1">
      <c r="N14" s="100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2:63">
      <c r="C15" s="546" t="s">
        <v>9</v>
      </c>
      <c r="D15" s="546"/>
      <c r="E15" s="546"/>
      <c r="F15" s="546"/>
      <c r="G15" s="314">
        <v>26</v>
      </c>
      <c r="H15" s="533"/>
      <c r="I15" s="533"/>
      <c r="J15" s="546" t="s">
        <v>1</v>
      </c>
      <c r="K15" s="546"/>
      <c r="L15" s="546"/>
      <c r="M15" s="546"/>
      <c r="N15" s="105"/>
      <c r="O15" s="330">
        <v>340</v>
      </c>
      <c r="P15" s="330"/>
      <c r="Q15" s="330"/>
      <c r="R15" s="330"/>
      <c r="S15" s="330"/>
      <c r="T15" s="330">
        <v>5776</v>
      </c>
      <c r="U15" s="330"/>
      <c r="V15" s="330"/>
      <c r="W15" s="330"/>
      <c r="X15" s="330"/>
      <c r="Y15" s="330">
        <v>438</v>
      </c>
      <c r="Z15" s="330"/>
      <c r="AA15" s="330"/>
      <c r="AB15" s="330"/>
      <c r="AC15" s="330"/>
      <c r="AD15" s="330">
        <v>7336</v>
      </c>
      <c r="AE15" s="330"/>
      <c r="AF15" s="330"/>
      <c r="AG15" s="330"/>
      <c r="AH15" s="330"/>
      <c r="AI15" s="330">
        <v>1064</v>
      </c>
      <c r="AJ15" s="330"/>
      <c r="AK15" s="330"/>
      <c r="AL15" s="330"/>
      <c r="AM15" s="330"/>
      <c r="AN15" s="330">
        <v>11525</v>
      </c>
      <c r="AO15" s="330"/>
      <c r="AP15" s="330"/>
      <c r="AQ15" s="330"/>
      <c r="AR15" s="330"/>
      <c r="AS15" s="330">
        <v>330</v>
      </c>
      <c r="AT15" s="330"/>
      <c r="AU15" s="330"/>
      <c r="AV15" s="330"/>
      <c r="AW15" s="330"/>
      <c r="AX15" s="330">
        <v>41979</v>
      </c>
      <c r="AY15" s="330"/>
      <c r="AZ15" s="330"/>
      <c r="BA15" s="330"/>
      <c r="BB15" s="330"/>
      <c r="BC15" s="330">
        <v>130</v>
      </c>
      <c r="BD15" s="330"/>
      <c r="BE15" s="330"/>
      <c r="BF15" s="330"/>
      <c r="BG15" s="330"/>
      <c r="BH15" s="330"/>
      <c r="BI15" s="330"/>
      <c r="BJ15" s="330"/>
    </row>
    <row r="16" spans="2:63" ht="11.1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104"/>
      <c r="BD16" s="104"/>
      <c r="BE16" s="104"/>
      <c r="BF16" s="104"/>
      <c r="BG16" s="104"/>
      <c r="BH16" s="104"/>
      <c r="BI16" s="104"/>
      <c r="BJ16" s="104"/>
    </row>
    <row r="17" spans="1:62">
      <c r="B17" s="345" t="s">
        <v>18</v>
      </c>
      <c r="C17" s="345"/>
      <c r="D17" s="345"/>
      <c r="E17" s="134" t="s">
        <v>17</v>
      </c>
      <c r="F17" s="47" t="s">
        <v>28</v>
      </c>
    </row>
    <row r="18" spans="1:62" ht="13.5" customHeight="1">
      <c r="B18" s="96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96"/>
      <c r="U18" s="214"/>
      <c r="V18" s="214"/>
      <c r="W18" s="214"/>
      <c r="X18" s="214"/>
      <c r="Y18" s="214"/>
      <c r="Z18" s="214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</row>
    <row r="19" spans="1:62" ht="13.5" customHeight="1">
      <c r="B19" s="96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96"/>
      <c r="U19" s="214"/>
      <c r="V19" s="214"/>
      <c r="W19" s="214"/>
      <c r="X19" s="214"/>
      <c r="Y19" s="214"/>
      <c r="Z19" s="214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</row>
    <row r="20" spans="1:62" ht="13.5" customHeight="1"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</row>
    <row r="21" spans="1:62" ht="18" customHeight="1">
      <c r="B21" s="329" t="s">
        <v>673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</row>
    <row r="22" spans="1:62" ht="12.75" customHeight="1">
      <c r="B22" s="317" t="s">
        <v>264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</row>
    <row r="23" spans="1:62" ht="12" customHeight="1">
      <c r="BJ23" s="187" t="s">
        <v>620</v>
      </c>
    </row>
    <row r="24" spans="1:62" ht="13.5" customHeight="1">
      <c r="B24" s="539" t="s">
        <v>265</v>
      </c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40"/>
      <c r="U24" s="548" t="s">
        <v>266</v>
      </c>
      <c r="V24" s="549"/>
      <c r="W24" s="549"/>
      <c r="X24" s="549"/>
      <c r="Y24" s="549"/>
      <c r="Z24" s="550"/>
      <c r="AA24" s="443" t="s">
        <v>267</v>
      </c>
      <c r="AB24" s="443"/>
      <c r="AC24" s="443"/>
      <c r="AD24" s="443"/>
      <c r="AE24" s="443"/>
      <c r="AF24" s="443"/>
      <c r="AG24" s="443" t="s">
        <v>268</v>
      </c>
      <c r="AH24" s="443"/>
      <c r="AI24" s="443"/>
      <c r="AJ24" s="443"/>
      <c r="AK24" s="443"/>
      <c r="AL24" s="443"/>
      <c r="AM24" s="443" t="s">
        <v>269</v>
      </c>
      <c r="AN24" s="443"/>
      <c r="AO24" s="443"/>
      <c r="AP24" s="443"/>
      <c r="AQ24" s="443"/>
      <c r="AR24" s="443"/>
      <c r="AS24" s="443" t="s">
        <v>270</v>
      </c>
      <c r="AT24" s="443"/>
      <c r="AU24" s="443"/>
      <c r="AV24" s="443"/>
      <c r="AW24" s="443"/>
      <c r="AX24" s="443"/>
      <c r="AY24" s="443" t="s">
        <v>271</v>
      </c>
      <c r="AZ24" s="443"/>
      <c r="BA24" s="443"/>
      <c r="BB24" s="443"/>
      <c r="BC24" s="443"/>
      <c r="BD24" s="443"/>
      <c r="BE24" s="443" t="s">
        <v>272</v>
      </c>
      <c r="BF24" s="443"/>
      <c r="BG24" s="443"/>
      <c r="BH24" s="443"/>
      <c r="BI24" s="443"/>
      <c r="BJ24" s="457"/>
    </row>
    <row r="25" spans="1:62" ht="13.5" customHeight="1"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2"/>
      <c r="U25" s="551"/>
      <c r="V25" s="552"/>
      <c r="W25" s="552"/>
      <c r="X25" s="552"/>
      <c r="Y25" s="552"/>
      <c r="Z25" s="553"/>
      <c r="AA25" s="536" t="s">
        <v>560</v>
      </c>
      <c r="AB25" s="537"/>
      <c r="AC25" s="537"/>
      <c r="AD25" s="537"/>
      <c r="AE25" s="537"/>
      <c r="AF25" s="538"/>
      <c r="AG25" s="536" t="s">
        <v>561</v>
      </c>
      <c r="AH25" s="537"/>
      <c r="AI25" s="537"/>
      <c r="AJ25" s="537"/>
      <c r="AK25" s="537"/>
      <c r="AL25" s="538"/>
      <c r="AM25" s="536" t="s">
        <v>562</v>
      </c>
      <c r="AN25" s="537"/>
      <c r="AO25" s="537"/>
      <c r="AP25" s="537"/>
      <c r="AQ25" s="537"/>
      <c r="AR25" s="538"/>
      <c r="AS25" s="536" t="s">
        <v>563</v>
      </c>
      <c r="AT25" s="537"/>
      <c r="AU25" s="537"/>
      <c r="AV25" s="537"/>
      <c r="AW25" s="537"/>
      <c r="AX25" s="538"/>
      <c r="AY25" s="536" t="s">
        <v>564</v>
      </c>
      <c r="AZ25" s="537"/>
      <c r="BA25" s="537"/>
      <c r="BB25" s="537"/>
      <c r="BC25" s="537"/>
      <c r="BD25" s="538"/>
      <c r="BE25" s="536" t="s">
        <v>565</v>
      </c>
      <c r="BF25" s="537"/>
      <c r="BG25" s="537"/>
      <c r="BH25" s="537"/>
      <c r="BI25" s="537"/>
      <c r="BJ25" s="537"/>
    </row>
    <row r="26" spans="1:62" ht="6.75" customHeight="1">
      <c r="A26" s="96"/>
      <c r="T26" s="53"/>
      <c r="U26" s="215"/>
      <c r="V26" s="169"/>
      <c r="W26" s="169"/>
      <c r="X26" s="169"/>
      <c r="Y26" s="169"/>
      <c r="Z26" s="169"/>
    </row>
    <row r="27" spans="1:62" ht="12" customHeight="1">
      <c r="C27" s="319" t="s">
        <v>452</v>
      </c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53"/>
      <c r="U27" s="455">
        <f t="shared" ref="U27:U44" si="0">SUM(AA27:BJ27,U49:BJ49)</f>
        <v>1151756</v>
      </c>
      <c r="V27" s="455"/>
      <c r="W27" s="455"/>
      <c r="X27" s="455"/>
      <c r="Y27" s="455"/>
      <c r="Z27" s="455"/>
      <c r="AA27" s="356">
        <v>206094</v>
      </c>
      <c r="AB27" s="356"/>
      <c r="AC27" s="356"/>
      <c r="AD27" s="356"/>
      <c r="AE27" s="356"/>
      <c r="AF27" s="356"/>
      <c r="AG27" s="356">
        <v>104072</v>
      </c>
      <c r="AH27" s="356"/>
      <c r="AI27" s="356"/>
      <c r="AJ27" s="356"/>
      <c r="AK27" s="356"/>
      <c r="AL27" s="356"/>
      <c r="AM27" s="356">
        <v>155790</v>
      </c>
      <c r="AN27" s="356"/>
      <c r="AO27" s="356"/>
      <c r="AP27" s="356"/>
      <c r="AQ27" s="356"/>
      <c r="AR27" s="356"/>
      <c r="AS27" s="356">
        <v>79714</v>
      </c>
      <c r="AT27" s="356"/>
      <c r="AU27" s="356"/>
      <c r="AV27" s="356"/>
      <c r="AW27" s="356"/>
      <c r="AX27" s="356"/>
      <c r="AY27" s="356">
        <v>149330</v>
      </c>
      <c r="AZ27" s="356"/>
      <c r="BA27" s="356"/>
      <c r="BB27" s="356"/>
      <c r="BC27" s="356"/>
      <c r="BD27" s="356"/>
      <c r="BE27" s="356">
        <v>74822</v>
      </c>
      <c r="BF27" s="356"/>
      <c r="BG27" s="356"/>
      <c r="BH27" s="356"/>
      <c r="BI27" s="356"/>
      <c r="BJ27" s="356"/>
    </row>
    <row r="28" spans="1:62" ht="12" customHeight="1">
      <c r="C28" s="319" t="s">
        <v>453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53"/>
      <c r="U28" s="455">
        <f t="shared" si="0"/>
        <v>76787</v>
      </c>
      <c r="V28" s="455"/>
      <c r="W28" s="455"/>
      <c r="X28" s="455"/>
      <c r="Y28" s="455"/>
      <c r="Z28" s="455"/>
      <c r="AA28" s="356">
        <v>15488</v>
      </c>
      <c r="AB28" s="356"/>
      <c r="AC28" s="356"/>
      <c r="AD28" s="356"/>
      <c r="AE28" s="356"/>
      <c r="AF28" s="356"/>
      <c r="AG28" s="356">
        <v>2278</v>
      </c>
      <c r="AH28" s="356"/>
      <c r="AI28" s="356"/>
      <c r="AJ28" s="356"/>
      <c r="AK28" s="356"/>
      <c r="AL28" s="356"/>
      <c r="AM28" s="356">
        <v>6310</v>
      </c>
      <c r="AN28" s="356"/>
      <c r="AO28" s="356"/>
      <c r="AP28" s="356"/>
      <c r="AQ28" s="356"/>
      <c r="AR28" s="356"/>
      <c r="AS28" s="356">
        <v>3062</v>
      </c>
      <c r="AT28" s="356"/>
      <c r="AU28" s="356"/>
      <c r="AV28" s="356"/>
      <c r="AW28" s="356"/>
      <c r="AX28" s="356"/>
      <c r="AY28" s="356">
        <v>9071</v>
      </c>
      <c r="AZ28" s="356"/>
      <c r="BA28" s="356"/>
      <c r="BB28" s="356"/>
      <c r="BC28" s="356"/>
      <c r="BD28" s="356"/>
      <c r="BE28" s="356">
        <v>3403</v>
      </c>
      <c r="BF28" s="356"/>
      <c r="BG28" s="356"/>
      <c r="BH28" s="356"/>
      <c r="BI28" s="356"/>
      <c r="BJ28" s="356"/>
    </row>
    <row r="29" spans="1:62" ht="12" customHeight="1">
      <c r="C29" s="319" t="s">
        <v>454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53"/>
      <c r="U29" s="455">
        <f t="shared" si="0"/>
        <v>487769</v>
      </c>
      <c r="V29" s="455"/>
      <c r="W29" s="455"/>
      <c r="X29" s="455"/>
      <c r="Y29" s="455"/>
      <c r="Z29" s="455"/>
      <c r="AA29" s="356">
        <v>88295</v>
      </c>
      <c r="AB29" s="356"/>
      <c r="AC29" s="356"/>
      <c r="AD29" s="356"/>
      <c r="AE29" s="356"/>
      <c r="AF29" s="356"/>
      <c r="AG29" s="356">
        <v>38126</v>
      </c>
      <c r="AH29" s="356"/>
      <c r="AI29" s="356"/>
      <c r="AJ29" s="356"/>
      <c r="AK29" s="356"/>
      <c r="AL29" s="356"/>
      <c r="AM29" s="356">
        <v>43257</v>
      </c>
      <c r="AN29" s="356"/>
      <c r="AO29" s="356"/>
      <c r="AP29" s="356"/>
      <c r="AQ29" s="356"/>
      <c r="AR29" s="356"/>
      <c r="AS29" s="356">
        <v>34177</v>
      </c>
      <c r="AT29" s="356"/>
      <c r="AU29" s="356"/>
      <c r="AV29" s="356"/>
      <c r="AW29" s="356"/>
      <c r="AX29" s="356"/>
      <c r="AY29" s="356">
        <v>59731</v>
      </c>
      <c r="AZ29" s="356"/>
      <c r="BA29" s="356"/>
      <c r="BB29" s="356"/>
      <c r="BC29" s="356"/>
      <c r="BD29" s="356"/>
      <c r="BE29" s="356">
        <v>36300</v>
      </c>
      <c r="BF29" s="356"/>
      <c r="BG29" s="356"/>
      <c r="BH29" s="356"/>
      <c r="BI29" s="356"/>
      <c r="BJ29" s="356"/>
    </row>
    <row r="30" spans="1:62" ht="12" customHeight="1">
      <c r="C30" s="319" t="s">
        <v>455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53"/>
      <c r="U30" s="455">
        <f t="shared" si="0"/>
        <v>1299</v>
      </c>
      <c r="V30" s="455"/>
      <c r="W30" s="455"/>
      <c r="X30" s="455"/>
      <c r="Y30" s="455"/>
      <c r="Z30" s="455"/>
      <c r="AA30" s="356">
        <v>1299</v>
      </c>
      <c r="AB30" s="356"/>
      <c r="AC30" s="356"/>
      <c r="AD30" s="356"/>
      <c r="AE30" s="356"/>
      <c r="AF30" s="356"/>
      <c r="AG30" s="356">
        <v>0</v>
      </c>
      <c r="AH30" s="356"/>
      <c r="AI30" s="356"/>
      <c r="AJ30" s="356"/>
      <c r="AK30" s="356"/>
      <c r="AL30" s="356"/>
      <c r="AM30" s="356">
        <v>0</v>
      </c>
      <c r="AN30" s="356"/>
      <c r="AO30" s="356"/>
      <c r="AP30" s="356"/>
      <c r="AQ30" s="356"/>
      <c r="AR30" s="356"/>
      <c r="AS30" s="356">
        <v>0</v>
      </c>
      <c r="AT30" s="356"/>
      <c r="AU30" s="356"/>
      <c r="AV30" s="356"/>
      <c r="AW30" s="356"/>
      <c r="AX30" s="356"/>
      <c r="AY30" s="356">
        <v>0</v>
      </c>
      <c r="AZ30" s="356"/>
      <c r="BA30" s="356"/>
      <c r="BB30" s="356"/>
      <c r="BC30" s="356"/>
      <c r="BD30" s="356"/>
      <c r="BE30" s="356">
        <v>0</v>
      </c>
      <c r="BF30" s="356"/>
      <c r="BG30" s="356"/>
      <c r="BH30" s="356"/>
      <c r="BI30" s="356"/>
      <c r="BJ30" s="356"/>
    </row>
    <row r="31" spans="1:62" ht="12" customHeight="1">
      <c r="C31" s="319" t="s">
        <v>456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53"/>
      <c r="U31" s="455">
        <f t="shared" si="0"/>
        <v>2206</v>
      </c>
      <c r="V31" s="455"/>
      <c r="W31" s="455"/>
      <c r="X31" s="455"/>
      <c r="Y31" s="455"/>
      <c r="Z31" s="455"/>
      <c r="AA31" s="356">
        <v>1034</v>
      </c>
      <c r="AB31" s="356"/>
      <c r="AC31" s="356"/>
      <c r="AD31" s="356"/>
      <c r="AE31" s="356"/>
      <c r="AF31" s="356"/>
      <c r="AG31" s="356">
        <v>1172</v>
      </c>
      <c r="AH31" s="356"/>
      <c r="AI31" s="356"/>
      <c r="AJ31" s="356"/>
      <c r="AK31" s="356"/>
      <c r="AL31" s="356"/>
      <c r="AM31" s="356">
        <v>0</v>
      </c>
      <c r="AN31" s="356"/>
      <c r="AO31" s="356"/>
      <c r="AP31" s="356"/>
      <c r="AQ31" s="356"/>
      <c r="AR31" s="356"/>
      <c r="AS31" s="356">
        <v>0</v>
      </c>
      <c r="AT31" s="356"/>
      <c r="AU31" s="356"/>
      <c r="AV31" s="356"/>
      <c r="AW31" s="356"/>
      <c r="AX31" s="356"/>
      <c r="AY31" s="356">
        <v>0</v>
      </c>
      <c r="AZ31" s="356"/>
      <c r="BA31" s="356"/>
      <c r="BB31" s="356"/>
      <c r="BC31" s="356"/>
      <c r="BD31" s="356"/>
      <c r="BE31" s="356">
        <v>0</v>
      </c>
      <c r="BF31" s="356"/>
      <c r="BG31" s="356"/>
      <c r="BH31" s="356"/>
      <c r="BI31" s="356"/>
      <c r="BJ31" s="356"/>
    </row>
    <row r="32" spans="1:62" ht="12" customHeight="1">
      <c r="C32" s="319" t="s">
        <v>468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53"/>
      <c r="U32" s="455">
        <f t="shared" si="0"/>
        <v>3705</v>
      </c>
      <c r="V32" s="455"/>
      <c r="W32" s="455"/>
      <c r="X32" s="455"/>
      <c r="Y32" s="455"/>
      <c r="Z32" s="455"/>
      <c r="AA32" s="356">
        <v>3705</v>
      </c>
      <c r="AB32" s="356"/>
      <c r="AC32" s="356"/>
      <c r="AD32" s="356"/>
      <c r="AE32" s="356"/>
      <c r="AF32" s="356"/>
      <c r="AG32" s="356">
        <v>0</v>
      </c>
      <c r="AH32" s="356"/>
      <c r="AI32" s="356"/>
      <c r="AJ32" s="356"/>
      <c r="AK32" s="356"/>
      <c r="AL32" s="356"/>
      <c r="AM32" s="356">
        <v>0</v>
      </c>
      <c r="AN32" s="356"/>
      <c r="AO32" s="356"/>
      <c r="AP32" s="356"/>
      <c r="AQ32" s="356"/>
      <c r="AR32" s="356"/>
      <c r="AS32" s="356">
        <v>0</v>
      </c>
      <c r="AT32" s="356"/>
      <c r="AU32" s="356"/>
      <c r="AV32" s="356"/>
      <c r="AW32" s="356"/>
      <c r="AX32" s="356"/>
      <c r="AY32" s="356">
        <v>0</v>
      </c>
      <c r="AZ32" s="356"/>
      <c r="BA32" s="356"/>
      <c r="BB32" s="356"/>
      <c r="BC32" s="356"/>
      <c r="BD32" s="356"/>
      <c r="BE32" s="356">
        <v>0</v>
      </c>
      <c r="BF32" s="356"/>
      <c r="BG32" s="356"/>
      <c r="BH32" s="356"/>
      <c r="BI32" s="356"/>
      <c r="BJ32" s="356"/>
    </row>
    <row r="33" spans="2:62" ht="12" customHeight="1">
      <c r="C33" s="319" t="s">
        <v>457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53"/>
      <c r="U33" s="455">
        <f t="shared" si="0"/>
        <v>54148</v>
      </c>
      <c r="V33" s="455"/>
      <c r="W33" s="455"/>
      <c r="X33" s="455"/>
      <c r="Y33" s="455"/>
      <c r="Z33" s="455"/>
      <c r="AA33" s="356">
        <v>16049</v>
      </c>
      <c r="AB33" s="356"/>
      <c r="AC33" s="356"/>
      <c r="AD33" s="356"/>
      <c r="AE33" s="356"/>
      <c r="AF33" s="356"/>
      <c r="AG33" s="356">
        <v>4913</v>
      </c>
      <c r="AH33" s="356"/>
      <c r="AI33" s="356"/>
      <c r="AJ33" s="356"/>
      <c r="AK33" s="356"/>
      <c r="AL33" s="356"/>
      <c r="AM33" s="356">
        <v>3963</v>
      </c>
      <c r="AN33" s="356"/>
      <c r="AO33" s="356"/>
      <c r="AP33" s="356"/>
      <c r="AQ33" s="356"/>
      <c r="AR33" s="356"/>
      <c r="AS33" s="356">
        <v>3984</v>
      </c>
      <c r="AT33" s="356"/>
      <c r="AU33" s="356"/>
      <c r="AV33" s="356"/>
      <c r="AW33" s="356"/>
      <c r="AX33" s="356"/>
      <c r="AY33" s="356">
        <v>3712</v>
      </c>
      <c r="AZ33" s="356"/>
      <c r="BA33" s="356"/>
      <c r="BB33" s="356"/>
      <c r="BC33" s="356"/>
      <c r="BD33" s="356"/>
      <c r="BE33" s="356">
        <v>3727</v>
      </c>
      <c r="BF33" s="356"/>
      <c r="BG33" s="356"/>
      <c r="BH33" s="356"/>
      <c r="BI33" s="356"/>
      <c r="BJ33" s="356"/>
    </row>
    <row r="34" spans="2:62" ht="12" customHeight="1">
      <c r="C34" s="319" t="s">
        <v>458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53"/>
      <c r="U34" s="455">
        <f t="shared" si="0"/>
        <v>491</v>
      </c>
      <c r="V34" s="455"/>
      <c r="W34" s="455"/>
      <c r="X34" s="455"/>
      <c r="Y34" s="455"/>
      <c r="Z34" s="455"/>
      <c r="AA34" s="356">
        <v>491</v>
      </c>
      <c r="AB34" s="356"/>
      <c r="AC34" s="356"/>
      <c r="AD34" s="356"/>
      <c r="AE34" s="356"/>
      <c r="AF34" s="356"/>
      <c r="AG34" s="356">
        <v>0</v>
      </c>
      <c r="AH34" s="356"/>
      <c r="AI34" s="356"/>
      <c r="AJ34" s="356"/>
      <c r="AK34" s="356"/>
      <c r="AL34" s="356"/>
      <c r="AM34" s="356">
        <v>0</v>
      </c>
      <c r="AN34" s="356"/>
      <c r="AO34" s="356"/>
      <c r="AP34" s="356"/>
      <c r="AQ34" s="356"/>
      <c r="AR34" s="356"/>
      <c r="AS34" s="356">
        <v>0</v>
      </c>
      <c r="AT34" s="356"/>
      <c r="AU34" s="356"/>
      <c r="AV34" s="356"/>
      <c r="AW34" s="356"/>
      <c r="AX34" s="356"/>
      <c r="AY34" s="356">
        <v>0</v>
      </c>
      <c r="AZ34" s="356"/>
      <c r="BA34" s="356"/>
      <c r="BB34" s="356"/>
      <c r="BC34" s="356"/>
      <c r="BD34" s="356"/>
      <c r="BE34" s="356">
        <v>0</v>
      </c>
      <c r="BF34" s="356"/>
      <c r="BG34" s="356"/>
      <c r="BH34" s="356"/>
      <c r="BI34" s="356"/>
      <c r="BJ34" s="356"/>
    </row>
    <row r="35" spans="2:62" ht="12" customHeight="1">
      <c r="C35" s="319" t="s">
        <v>469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53"/>
      <c r="U35" s="455">
        <f t="shared" si="0"/>
        <v>947</v>
      </c>
      <c r="V35" s="455"/>
      <c r="W35" s="455"/>
      <c r="X35" s="455"/>
      <c r="Y35" s="455"/>
      <c r="Z35" s="455"/>
      <c r="AA35" s="356">
        <v>947</v>
      </c>
      <c r="AB35" s="356"/>
      <c r="AC35" s="356"/>
      <c r="AD35" s="356"/>
      <c r="AE35" s="356"/>
      <c r="AF35" s="356"/>
      <c r="AG35" s="356">
        <v>0</v>
      </c>
      <c r="AH35" s="356"/>
      <c r="AI35" s="356"/>
      <c r="AJ35" s="356"/>
      <c r="AK35" s="356"/>
      <c r="AL35" s="356"/>
      <c r="AM35" s="356">
        <v>0</v>
      </c>
      <c r="AN35" s="356"/>
      <c r="AO35" s="356"/>
      <c r="AP35" s="356"/>
      <c r="AQ35" s="356"/>
      <c r="AR35" s="356"/>
      <c r="AS35" s="356">
        <v>0</v>
      </c>
      <c r="AT35" s="356"/>
      <c r="AU35" s="356"/>
      <c r="AV35" s="356"/>
      <c r="AW35" s="356"/>
      <c r="AX35" s="356"/>
      <c r="AY35" s="356">
        <v>0</v>
      </c>
      <c r="AZ35" s="356"/>
      <c r="BA35" s="356"/>
      <c r="BB35" s="356"/>
      <c r="BC35" s="356"/>
      <c r="BD35" s="356"/>
      <c r="BE35" s="356">
        <v>0</v>
      </c>
      <c r="BF35" s="356"/>
      <c r="BG35" s="356"/>
      <c r="BH35" s="356"/>
      <c r="BI35" s="356"/>
      <c r="BJ35" s="356"/>
    </row>
    <row r="36" spans="2:62" ht="12" customHeight="1">
      <c r="C36" s="319" t="s">
        <v>459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53"/>
      <c r="U36" s="455">
        <f t="shared" si="0"/>
        <v>96093</v>
      </c>
      <c r="V36" s="455"/>
      <c r="W36" s="455"/>
      <c r="X36" s="455"/>
      <c r="Y36" s="455"/>
      <c r="Z36" s="455"/>
      <c r="AA36" s="356">
        <v>18359</v>
      </c>
      <c r="AB36" s="356"/>
      <c r="AC36" s="356"/>
      <c r="AD36" s="356"/>
      <c r="AE36" s="356"/>
      <c r="AF36" s="356"/>
      <c r="AG36" s="356">
        <v>10479</v>
      </c>
      <c r="AH36" s="356"/>
      <c r="AI36" s="356"/>
      <c r="AJ36" s="356"/>
      <c r="AK36" s="356"/>
      <c r="AL36" s="356"/>
      <c r="AM36" s="356">
        <v>7168</v>
      </c>
      <c r="AN36" s="356"/>
      <c r="AO36" s="356"/>
      <c r="AP36" s="356"/>
      <c r="AQ36" s="356"/>
      <c r="AR36" s="356"/>
      <c r="AS36" s="356">
        <v>6662</v>
      </c>
      <c r="AT36" s="356"/>
      <c r="AU36" s="356"/>
      <c r="AV36" s="356"/>
      <c r="AW36" s="356"/>
      <c r="AX36" s="356"/>
      <c r="AY36" s="356">
        <v>7801</v>
      </c>
      <c r="AZ36" s="356"/>
      <c r="BA36" s="356"/>
      <c r="BB36" s="356"/>
      <c r="BC36" s="356"/>
      <c r="BD36" s="356"/>
      <c r="BE36" s="356">
        <v>5905</v>
      </c>
      <c r="BF36" s="356"/>
      <c r="BG36" s="356"/>
      <c r="BH36" s="356"/>
      <c r="BI36" s="356"/>
      <c r="BJ36" s="356"/>
    </row>
    <row r="37" spans="2:62" ht="12" customHeight="1">
      <c r="C37" s="319" t="s">
        <v>460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53"/>
      <c r="U37" s="455">
        <f t="shared" si="0"/>
        <v>2090</v>
      </c>
      <c r="V37" s="455"/>
      <c r="W37" s="455"/>
      <c r="X37" s="455"/>
      <c r="Y37" s="455"/>
      <c r="Z37" s="455"/>
      <c r="AA37" s="356">
        <v>169</v>
      </c>
      <c r="AB37" s="356"/>
      <c r="AC37" s="356"/>
      <c r="AD37" s="356"/>
      <c r="AE37" s="356"/>
      <c r="AF37" s="356"/>
      <c r="AG37" s="356">
        <v>209</v>
      </c>
      <c r="AH37" s="356"/>
      <c r="AI37" s="356"/>
      <c r="AJ37" s="356"/>
      <c r="AK37" s="356"/>
      <c r="AL37" s="356"/>
      <c r="AM37" s="356">
        <v>196</v>
      </c>
      <c r="AN37" s="356"/>
      <c r="AO37" s="356"/>
      <c r="AP37" s="356"/>
      <c r="AQ37" s="356"/>
      <c r="AR37" s="356"/>
      <c r="AS37" s="356">
        <v>451</v>
      </c>
      <c r="AT37" s="356"/>
      <c r="AU37" s="356"/>
      <c r="AV37" s="356"/>
      <c r="AW37" s="356"/>
      <c r="AX37" s="356"/>
      <c r="AY37" s="356">
        <v>238</v>
      </c>
      <c r="AZ37" s="356"/>
      <c r="BA37" s="356"/>
      <c r="BB37" s="356"/>
      <c r="BC37" s="356"/>
      <c r="BD37" s="356"/>
      <c r="BE37" s="356">
        <v>64</v>
      </c>
      <c r="BF37" s="356"/>
      <c r="BG37" s="356"/>
      <c r="BH37" s="356"/>
      <c r="BI37" s="356"/>
      <c r="BJ37" s="356"/>
    </row>
    <row r="38" spans="2:62" ht="12" customHeight="1">
      <c r="C38" s="319" t="s">
        <v>461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53"/>
      <c r="U38" s="455">
        <f t="shared" si="0"/>
        <v>1452</v>
      </c>
      <c r="V38" s="455"/>
      <c r="W38" s="455"/>
      <c r="X38" s="455"/>
      <c r="Y38" s="455"/>
      <c r="Z38" s="455"/>
      <c r="AA38" s="356">
        <v>370</v>
      </c>
      <c r="AB38" s="356"/>
      <c r="AC38" s="356"/>
      <c r="AD38" s="356"/>
      <c r="AE38" s="356"/>
      <c r="AF38" s="356"/>
      <c r="AG38" s="356">
        <v>21</v>
      </c>
      <c r="AH38" s="356"/>
      <c r="AI38" s="356"/>
      <c r="AJ38" s="356"/>
      <c r="AK38" s="356"/>
      <c r="AL38" s="356"/>
      <c r="AM38" s="356">
        <v>1</v>
      </c>
      <c r="AN38" s="356"/>
      <c r="AO38" s="356"/>
      <c r="AP38" s="356"/>
      <c r="AQ38" s="356"/>
      <c r="AR38" s="356"/>
      <c r="AS38" s="356">
        <v>768</v>
      </c>
      <c r="AT38" s="356"/>
      <c r="AU38" s="356"/>
      <c r="AV38" s="356"/>
      <c r="AW38" s="356"/>
      <c r="AX38" s="356"/>
      <c r="AY38" s="356">
        <v>47</v>
      </c>
      <c r="AZ38" s="356"/>
      <c r="BA38" s="356"/>
      <c r="BB38" s="356"/>
      <c r="BC38" s="356"/>
      <c r="BD38" s="356"/>
      <c r="BE38" s="356">
        <v>237</v>
      </c>
      <c r="BF38" s="356"/>
      <c r="BG38" s="356"/>
      <c r="BH38" s="356"/>
      <c r="BI38" s="356"/>
      <c r="BJ38" s="356"/>
    </row>
    <row r="39" spans="2:62" ht="12" customHeight="1">
      <c r="C39" s="319" t="s">
        <v>462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53"/>
      <c r="U39" s="455">
        <f t="shared" si="0"/>
        <v>1148</v>
      </c>
      <c r="V39" s="455"/>
      <c r="W39" s="455"/>
      <c r="X39" s="455"/>
      <c r="Y39" s="455"/>
      <c r="Z39" s="455"/>
      <c r="AA39" s="356">
        <v>173</v>
      </c>
      <c r="AB39" s="356"/>
      <c r="AC39" s="356"/>
      <c r="AD39" s="356"/>
      <c r="AE39" s="356"/>
      <c r="AF39" s="356"/>
      <c r="AG39" s="356">
        <v>102</v>
      </c>
      <c r="AH39" s="356"/>
      <c r="AI39" s="356"/>
      <c r="AJ39" s="356"/>
      <c r="AK39" s="356"/>
      <c r="AL39" s="356"/>
      <c r="AM39" s="356">
        <v>102</v>
      </c>
      <c r="AN39" s="356"/>
      <c r="AO39" s="356"/>
      <c r="AP39" s="356"/>
      <c r="AQ39" s="356"/>
      <c r="AR39" s="356"/>
      <c r="AS39" s="356">
        <v>45</v>
      </c>
      <c r="AT39" s="356"/>
      <c r="AU39" s="356"/>
      <c r="AV39" s="356"/>
      <c r="AW39" s="356"/>
      <c r="AX39" s="356"/>
      <c r="AY39" s="356">
        <v>95</v>
      </c>
      <c r="AZ39" s="356"/>
      <c r="BA39" s="356"/>
      <c r="BB39" s="356"/>
      <c r="BC39" s="356"/>
      <c r="BD39" s="356"/>
      <c r="BE39" s="356">
        <v>107</v>
      </c>
      <c r="BF39" s="356"/>
      <c r="BG39" s="356"/>
      <c r="BH39" s="356"/>
      <c r="BI39" s="356"/>
      <c r="BJ39" s="356"/>
    </row>
    <row r="40" spans="2:62" ht="12" customHeight="1">
      <c r="C40" s="319" t="s">
        <v>463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53"/>
      <c r="U40" s="455">
        <f t="shared" si="0"/>
        <v>668</v>
      </c>
      <c r="V40" s="455"/>
      <c r="W40" s="455"/>
      <c r="X40" s="455"/>
      <c r="Y40" s="455"/>
      <c r="Z40" s="455"/>
      <c r="AA40" s="356">
        <v>668</v>
      </c>
      <c r="AB40" s="356"/>
      <c r="AC40" s="356"/>
      <c r="AD40" s="356"/>
      <c r="AE40" s="356"/>
      <c r="AF40" s="356"/>
      <c r="AG40" s="356">
        <v>0</v>
      </c>
      <c r="AH40" s="356"/>
      <c r="AI40" s="356"/>
      <c r="AJ40" s="356"/>
      <c r="AK40" s="356"/>
      <c r="AL40" s="356"/>
      <c r="AM40" s="356">
        <v>0</v>
      </c>
      <c r="AN40" s="356"/>
      <c r="AO40" s="356"/>
      <c r="AP40" s="356"/>
      <c r="AQ40" s="356"/>
      <c r="AR40" s="356"/>
      <c r="AS40" s="356">
        <v>0</v>
      </c>
      <c r="AT40" s="356"/>
      <c r="AU40" s="356"/>
      <c r="AV40" s="356"/>
      <c r="AW40" s="356"/>
      <c r="AX40" s="356"/>
      <c r="AY40" s="356">
        <v>0</v>
      </c>
      <c r="AZ40" s="356"/>
      <c r="BA40" s="356"/>
      <c r="BB40" s="356"/>
      <c r="BC40" s="356"/>
      <c r="BD40" s="356"/>
      <c r="BE40" s="356">
        <v>0</v>
      </c>
      <c r="BF40" s="356"/>
      <c r="BG40" s="356"/>
      <c r="BH40" s="356"/>
      <c r="BI40" s="356"/>
      <c r="BJ40" s="356"/>
    </row>
    <row r="41" spans="2:62" ht="12" customHeight="1">
      <c r="C41" s="319" t="s">
        <v>464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53"/>
      <c r="U41" s="455">
        <f t="shared" si="0"/>
        <v>550</v>
      </c>
      <c r="V41" s="455"/>
      <c r="W41" s="455"/>
      <c r="X41" s="455"/>
      <c r="Y41" s="455"/>
      <c r="Z41" s="455"/>
      <c r="AA41" s="356">
        <v>129</v>
      </c>
      <c r="AB41" s="356"/>
      <c r="AC41" s="356"/>
      <c r="AD41" s="356"/>
      <c r="AE41" s="356"/>
      <c r="AF41" s="356"/>
      <c r="AG41" s="356">
        <v>38</v>
      </c>
      <c r="AH41" s="356"/>
      <c r="AI41" s="356"/>
      <c r="AJ41" s="356"/>
      <c r="AK41" s="356"/>
      <c r="AL41" s="356"/>
      <c r="AM41" s="356">
        <v>41</v>
      </c>
      <c r="AN41" s="356"/>
      <c r="AO41" s="356"/>
      <c r="AP41" s="356"/>
      <c r="AQ41" s="356"/>
      <c r="AR41" s="356"/>
      <c r="AS41" s="356">
        <v>39</v>
      </c>
      <c r="AT41" s="356"/>
      <c r="AU41" s="356"/>
      <c r="AV41" s="356"/>
      <c r="AW41" s="356"/>
      <c r="AX41" s="356"/>
      <c r="AY41" s="356">
        <v>38</v>
      </c>
      <c r="AZ41" s="356"/>
      <c r="BA41" s="356"/>
      <c r="BB41" s="356"/>
      <c r="BC41" s="356"/>
      <c r="BD41" s="356"/>
      <c r="BE41" s="356">
        <v>39</v>
      </c>
      <c r="BF41" s="356"/>
      <c r="BG41" s="356"/>
      <c r="BH41" s="356"/>
      <c r="BI41" s="356"/>
      <c r="BJ41" s="356"/>
    </row>
    <row r="42" spans="2:62" ht="12" customHeight="1">
      <c r="C42" s="319" t="s">
        <v>465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53"/>
      <c r="U42" s="455">
        <f t="shared" si="0"/>
        <v>200</v>
      </c>
      <c r="V42" s="455"/>
      <c r="W42" s="455"/>
      <c r="X42" s="455"/>
      <c r="Y42" s="455"/>
      <c r="Z42" s="455"/>
      <c r="AA42" s="356">
        <v>200</v>
      </c>
      <c r="AB42" s="356"/>
      <c r="AC42" s="356"/>
      <c r="AD42" s="356"/>
      <c r="AE42" s="356"/>
      <c r="AF42" s="356"/>
      <c r="AG42" s="356">
        <v>0</v>
      </c>
      <c r="AH42" s="356"/>
      <c r="AI42" s="356"/>
      <c r="AJ42" s="356"/>
      <c r="AK42" s="356"/>
      <c r="AL42" s="356"/>
      <c r="AM42" s="356">
        <v>0</v>
      </c>
      <c r="AN42" s="356"/>
      <c r="AO42" s="356"/>
      <c r="AP42" s="356"/>
      <c r="AQ42" s="356"/>
      <c r="AR42" s="356"/>
      <c r="AS42" s="356">
        <v>0</v>
      </c>
      <c r="AT42" s="356"/>
      <c r="AU42" s="356"/>
      <c r="AV42" s="356"/>
      <c r="AW42" s="356"/>
      <c r="AX42" s="356"/>
      <c r="AY42" s="356">
        <v>0</v>
      </c>
      <c r="AZ42" s="356"/>
      <c r="BA42" s="356"/>
      <c r="BB42" s="356"/>
      <c r="BC42" s="356"/>
      <c r="BD42" s="356"/>
      <c r="BE42" s="356">
        <v>0</v>
      </c>
      <c r="BF42" s="356"/>
      <c r="BG42" s="356"/>
      <c r="BH42" s="356"/>
      <c r="BI42" s="356"/>
      <c r="BJ42" s="356"/>
    </row>
    <row r="43" spans="2:62" ht="12" customHeight="1">
      <c r="C43" s="319" t="s">
        <v>466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53"/>
      <c r="U43" s="455">
        <f t="shared" si="0"/>
        <v>3261</v>
      </c>
      <c r="V43" s="455"/>
      <c r="W43" s="455"/>
      <c r="X43" s="455"/>
      <c r="Y43" s="455"/>
      <c r="Z43" s="455"/>
      <c r="AA43" s="356">
        <v>0</v>
      </c>
      <c r="AB43" s="356"/>
      <c r="AC43" s="356"/>
      <c r="AD43" s="356"/>
      <c r="AE43" s="356"/>
      <c r="AF43" s="356"/>
      <c r="AG43" s="356">
        <v>0</v>
      </c>
      <c r="AH43" s="356"/>
      <c r="AI43" s="356"/>
      <c r="AJ43" s="356"/>
      <c r="AK43" s="356"/>
      <c r="AL43" s="356"/>
      <c r="AM43" s="356">
        <v>0</v>
      </c>
      <c r="AN43" s="356"/>
      <c r="AO43" s="356"/>
      <c r="AP43" s="356"/>
      <c r="AQ43" s="356"/>
      <c r="AR43" s="356"/>
      <c r="AS43" s="356">
        <v>0</v>
      </c>
      <c r="AT43" s="356"/>
      <c r="AU43" s="356"/>
      <c r="AV43" s="356"/>
      <c r="AW43" s="356"/>
      <c r="AX43" s="356"/>
      <c r="AY43" s="356">
        <v>0</v>
      </c>
      <c r="AZ43" s="356"/>
      <c r="BA43" s="356"/>
      <c r="BB43" s="356"/>
      <c r="BC43" s="356"/>
      <c r="BD43" s="356"/>
      <c r="BE43" s="356">
        <v>0</v>
      </c>
      <c r="BF43" s="356"/>
      <c r="BG43" s="356"/>
      <c r="BH43" s="356"/>
      <c r="BI43" s="356"/>
      <c r="BJ43" s="356"/>
    </row>
    <row r="44" spans="2:62" ht="12" customHeight="1">
      <c r="C44" s="319" t="s">
        <v>467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53"/>
      <c r="U44" s="455">
        <f t="shared" si="0"/>
        <v>3140</v>
      </c>
      <c r="V44" s="455"/>
      <c r="W44" s="455"/>
      <c r="X44" s="455"/>
      <c r="Y44" s="455"/>
      <c r="Z44" s="455"/>
      <c r="AA44" s="356">
        <v>1772</v>
      </c>
      <c r="AB44" s="356"/>
      <c r="AC44" s="356"/>
      <c r="AD44" s="356"/>
      <c r="AE44" s="356"/>
      <c r="AF44" s="356"/>
      <c r="AG44" s="356">
        <v>0</v>
      </c>
      <c r="AH44" s="356"/>
      <c r="AI44" s="356"/>
      <c r="AJ44" s="356"/>
      <c r="AK44" s="356"/>
      <c r="AL44" s="356"/>
      <c r="AM44" s="356">
        <v>0</v>
      </c>
      <c r="AN44" s="356"/>
      <c r="AO44" s="356"/>
      <c r="AP44" s="356"/>
      <c r="AQ44" s="356"/>
      <c r="AR44" s="356"/>
      <c r="AS44" s="356">
        <v>1368</v>
      </c>
      <c r="AT44" s="356"/>
      <c r="AU44" s="356"/>
      <c r="AV44" s="356"/>
      <c r="AW44" s="356"/>
      <c r="AX44" s="356"/>
      <c r="AY44" s="356">
        <v>0</v>
      </c>
      <c r="AZ44" s="356"/>
      <c r="BA44" s="356"/>
      <c r="BB44" s="356"/>
      <c r="BC44" s="356"/>
      <c r="BD44" s="356"/>
      <c r="BE44" s="356">
        <v>0</v>
      </c>
      <c r="BF44" s="356"/>
      <c r="BG44" s="356"/>
      <c r="BH44" s="356"/>
      <c r="BI44" s="356"/>
      <c r="BJ44" s="356"/>
    </row>
    <row r="45" spans="2:62" ht="11.1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</row>
    <row r="46" spans="2:62" ht="13.5" customHeight="1">
      <c r="B46" s="539" t="s">
        <v>265</v>
      </c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40"/>
      <c r="U46" s="443" t="s">
        <v>273</v>
      </c>
      <c r="V46" s="443"/>
      <c r="W46" s="443"/>
      <c r="X46" s="443"/>
      <c r="Y46" s="443"/>
      <c r="Z46" s="443"/>
      <c r="AA46" s="443" t="s">
        <v>274</v>
      </c>
      <c r="AB46" s="443"/>
      <c r="AC46" s="443"/>
      <c r="AD46" s="443"/>
      <c r="AE46" s="443"/>
      <c r="AF46" s="443"/>
      <c r="AG46" s="443" t="s">
        <v>275</v>
      </c>
      <c r="AH46" s="443"/>
      <c r="AI46" s="443"/>
      <c r="AJ46" s="443"/>
      <c r="AK46" s="443"/>
      <c r="AL46" s="443"/>
      <c r="AM46" s="443" t="s">
        <v>276</v>
      </c>
      <c r="AN46" s="443"/>
      <c r="AO46" s="443"/>
      <c r="AP46" s="443"/>
      <c r="AQ46" s="443"/>
      <c r="AR46" s="443"/>
      <c r="AS46" s="543" t="s">
        <v>497</v>
      </c>
      <c r="AT46" s="544"/>
      <c r="AU46" s="544"/>
      <c r="AV46" s="544"/>
      <c r="AW46" s="544"/>
      <c r="AX46" s="545"/>
      <c r="AY46" s="443" t="s">
        <v>277</v>
      </c>
      <c r="AZ46" s="443"/>
      <c r="BA46" s="443"/>
      <c r="BB46" s="443"/>
      <c r="BC46" s="443"/>
      <c r="BD46" s="443"/>
      <c r="BE46" s="443" t="s">
        <v>278</v>
      </c>
      <c r="BF46" s="443"/>
      <c r="BG46" s="443"/>
      <c r="BH46" s="443"/>
      <c r="BI46" s="443"/>
      <c r="BJ46" s="457"/>
    </row>
    <row r="47" spans="2:62" ht="13.5" customHeight="1"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2"/>
      <c r="U47" s="536" t="s">
        <v>566</v>
      </c>
      <c r="V47" s="537"/>
      <c r="W47" s="537"/>
      <c r="X47" s="537"/>
      <c r="Y47" s="537"/>
      <c r="Z47" s="538"/>
      <c r="AA47" s="536" t="s">
        <v>567</v>
      </c>
      <c r="AB47" s="537"/>
      <c r="AC47" s="537"/>
      <c r="AD47" s="537"/>
      <c r="AE47" s="537"/>
      <c r="AF47" s="538"/>
      <c r="AG47" s="536" t="s">
        <v>568</v>
      </c>
      <c r="AH47" s="537"/>
      <c r="AI47" s="537"/>
      <c r="AJ47" s="537"/>
      <c r="AK47" s="537"/>
      <c r="AL47" s="538"/>
      <c r="AM47" s="536" t="s">
        <v>569</v>
      </c>
      <c r="AN47" s="537"/>
      <c r="AO47" s="537"/>
      <c r="AP47" s="537"/>
      <c r="AQ47" s="537"/>
      <c r="AR47" s="538"/>
      <c r="AS47" s="536" t="s">
        <v>602</v>
      </c>
      <c r="AT47" s="537"/>
      <c r="AU47" s="537"/>
      <c r="AV47" s="537"/>
      <c r="AW47" s="537"/>
      <c r="AX47" s="538"/>
      <c r="AY47" s="536" t="s">
        <v>570</v>
      </c>
      <c r="AZ47" s="537"/>
      <c r="BA47" s="537"/>
      <c r="BB47" s="537"/>
      <c r="BC47" s="537"/>
      <c r="BD47" s="538"/>
      <c r="BE47" s="536" t="s">
        <v>571</v>
      </c>
      <c r="BF47" s="537"/>
      <c r="BG47" s="537"/>
      <c r="BH47" s="537"/>
      <c r="BI47" s="537"/>
      <c r="BJ47" s="537"/>
    </row>
    <row r="48" spans="2:62" ht="6.75" customHeight="1">
      <c r="T48" s="100"/>
    </row>
    <row r="49" spans="3:62" ht="12" customHeight="1">
      <c r="C49" s="319" t="s">
        <v>452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53"/>
      <c r="U49" s="359">
        <v>86955</v>
      </c>
      <c r="V49" s="356"/>
      <c r="W49" s="356"/>
      <c r="X49" s="356"/>
      <c r="Y49" s="356"/>
      <c r="Z49" s="356"/>
      <c r="AA49" s="356">
        <v>56442</v>
      </c>
      <c r="AB49" s="356"/>
      <c r="AC49" s="356"/>
      <c r="AD49" s="356"/>
      <c r="AE49" s="356"/>
      <c r="AF49" s="356"/>
      <c r="AG49" s="356">
        <v>53563</v>
      </c>
      <c r="AH49" s="356"/>
      <c r="AI49" s="356"/>
      <c r="AJ49" s="356"/>
      <c r="AK49" s="356"/>
      <c r="AL49" s="356"/>
      <c r="AM49" s="356">
        <v>45974</v>
      </c>
      <c r="AN49" s="356"/>
      <c r="AO49" s="356"/>
      <c r="AP49" s="356"/>
      <c r="AQ49" s="356"/>
      <c r="AR49" s="356"/>
      <c r="AS49" s="356">
        <v>1904</v>
      </c>
      <c r="AT49" s="356"/>
      <c r="AU49" s="356"/>
      <c r="AV49" s="356"/>
      <c r="AW49" s="356"/>
      <c r="AX49" s="356"/>
      <c r="AY49" s="356">
        <v>75614</v>
      </c>
      <c r="AZ49" s="356"/>
      <c r="BA49" s="356"/>
      <c r="BB49" s="356"/>
      <c r="BC49" s="356"/>
      <c r="BD49" s="356"/>
      <c r="BE49" s="356">
        <v>61482</v>
      </c>
      <c r="BF49" s="356"/>
      <c r="BG49" s="356"/>
      <c r="BH49" s="356"/>
      <c r="BI49" s="356"/>
      <c r="BJ49" s="356"/>
    </row>
    <row r="50" spans="3:62" ht="12" customHeight="1">
      <c r="C50" s="319" t="s">
        <v>453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53"/>
      <c r="U50" s="359">
        <v>5047</v>
      </c>
      <c r="V50" s="356"/>
      <c r="W50" s="356"/>
      <c r="X50" s="356"/>
      <c r="Y50" s="356"/>
      <c r="Z50" s="356"/>
      <c r="AA50" s="356">
        <v>3529</v>
      </c>
      <c r="AB50" s="356"/>
      <c r="AC50" s="356"/>
      <c r="AD50" s="356"/>
      <c r="AE50" s="356"/>
      <c r="AF50" s="356"/>
      <c r="AG50" s="356">
        <v>3570</v>
      </c>
      <c r="AH50" s="356"/>
      <c r="AI50" s="356"/>
      <c r="AJ50" s="356"/>
      <c r="AK50" s="356"/>
      <c r="AL50" s="356"/>
      <c r="AM50" s="356">
        <v>8308</v>
      </c>
      <c r="AN50" s="356"/>
      <c r="AO50" s="356"/>
      <c r="AP50" s="356"/>
      <c r="AQ50" s="356"/>
      <c r="AR50" s="356"/>
      <c r="AS50" s="356">
        <v>0</v>
      </c>
      <c r="AT50" s="356"/>
      <c r="AU50" s="356"/>
      <c r="AV50" s="356"/>
      <c r="AW50" s="356"/>
      <c r="AX50" s="356"/>
      <c r="AY50" s="356">
        <v>10654</v>
      </c>
      <c r="AZ50" s="356"/>
      <c r="BA50" s="356"/>
      <c r="BB50" s="356"/>
      <c r="BC50" s="356"/>
      <c r="BD50" s="356"/>
      <c r="BE50" s="356">
        <v>6067</v>
      </c>
      <c r="BF50" s="356"/>
      <c r="BG50" s="356"/>
      <c r="BH50" s="356"/>
      <c r="BI50" s="356"/>
      <c r="BJ50" s="356"/>
    </row>
    <row r="51" spans="3:62" ht="12" customHeight="1">
      <c r="C51" s="319" t="s">
        <v>454</v>
      </c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53"/>
      <c r="U51" s="359">
        <v>41869</v>
      </c>
      <c r="V51" s="356"/>
      <c r="W51" s="356"/>
      <c r="X51" s="356"/>
      <c r="Y51" s="356"/>
      <c r="Z51" s="356"/>
      <c r="AA51" s="356">
        <v>23799</v>
      </c>
      <c r="AB51" s="356"/>
      <c r="AC51" s="356"/>
      <c r="AD51" s="356"/>
      <c r="AE51" s="356"/>
      <c r="AF51" s="356"/>
      <c r="AG51" s="356">
        <v>25443</v>
      </c>
      <c r="AH51" s="356"/>
      <c r="AI51" s="356"/>
      <c r="AJ51" s="356"/>
      <c r="AK51" s="356"/>
      <c r="AL51" s="356"/>
      <c r="AM51" s="356">
        <v>16281</v>
      </c>
      <c r="AN51" s="356"/>
      <c r="AO51" s="356"/>
      <c r="AP51" s="356"/>
      <c r="AQ51" s="356"/>
      <c r="AR51" s="356"/>
      <c r="AS51" s="356">
        <v>20378</v>
      </c>
      <c r="AT51" s="356"/>
      <c r="AU51" s="356"/>
      <c r="AV51" s="356"/>
      <c r="AW51" s="356"/>
      <c r="AX51" s="356"/>
      <c r="AY51" s="356">
        <v>25220</v>
      </c>
      <c r="AZ51" s="356"/>
      <c r="BA51" s="356"/>
      <c r="BB51" s="356"/>
      <c r="BC51" s="356"/>
      <c r="BD51" s="356"/>
      <c r="BE51" s="356">
        <v>34893</v>
      </c>
      <c r="BF51" s="356"/>
      <c r="BG51" s="356"/>
      <c r="BH51" s="356"/>
      <c r="BI51" s="356"/>
      <c r="BJ51" s="356"/>
    </row>
    <row r="52" spans="3:62" ht="12" customHeight="1">
      <c r="C52" s="319" t="s">
        <v>455</v>
      </c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53"/>
      <c r="U52" s="359">
        <v>0</v>
      </c>
      <c r="V52" s="356"/>
      <c r="W52" s="356"/>
      <c r="X52" s="356"/>
      <c r="Y52" s="356"/>
      <c r="Z52" s="356"/>
      <c r="AA52" s="356">
        <v>0</v>
      </c>
      <c r="AB52" s="356"/>
      <c r="AC52" s="356"/>
      <c r="AD52" s="356"/>
      <c r="AE52" s="356"/>
      <c r="AF52" s="356"/>
      <c r="AG52" s="356">
        <v>0</v>
      </c>
      <c r="AH52" s="356"/>
      <c r="AI52" s="356"/>
      <c r="AJ52" s="356"/>
      <c r="AK52" s="356"/>
      <c r="AL52" s="356"/>
      <c r="AM52" s="356">
        <v>0</v>
      </c>
      <c r="AN52" s="356"/>
      <c r="AO52" s="356"/>
      <c r="AP52" s="356"/>
      <c r="AQ52" s="356"/>
      <c r="AR52" s="356"/>
      <c r="AS52" s="356">
        <v>0</v>
      </c>
      <c r="AT52" s="356"/>
      <c r="AU52" s="356"/>
      <c r="AV52" s="356"/>
      <c r="AW52" s="356"/>
      <c r="AX52" s="356"/>
      <c r="AY52" s="356">
        <v>0</v>
      </c>
      <c r="AZ52" s="356"/>
      <c r="BA52" s="356"/>
      <c r="BB52" s="356"/>
      <c r="BC52" s="356"/>
      <c r="BD52" s="356"/>
      <c r="BE52" s="356">
        <v>0</v>
      </c>
      <c r="BF52" s="356"/>
      <c r="BG52" s="356"/>
      <c r="BH52" s="356"/>
      <c r="BI52" s="356"/>
      <c r="BJ52" s="356"/>
    </row>
    <row r="53" spans="3:62" ht="12" customHeight="1">
      <c r="C53" s="319" t="s">
        <v>456</v>
      </c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53"/>
      <c r="U53" s="356">
        <v>0</v>
      </c>
      <c r="V53" s="356"/>
      <c r="W53" s="356"/>
      <c r="X53" s="356"/>
      <c r="Y53" s="356"/>
      <c r="Z53" s="356"/>
      <c r="AA53" s="356">
        <v>0</v>
      </c>
      <c r="AB53" s="356"/>
      <c r="AC53" s="356"/>
      <c r="AD53" s="356"/>
      <c r="AE53" s="356"/>
      <c r="AF53" s="356"/>
      <c r="AG53" s="356">
        <v>0</v>
      </c>
      <c r="AH53" s="356"/>
      <c r="AI53" s="356"/>
      <c r="AJ53" s="356"/>
      <c r="AK53" s="356"/>
      <c r="AL53" s="356"/>
      <c r="AM53" s="356">
        <v>0</v>
      </c>
      <c r="AN53" s="356"/>
      <c r="AO53" s="356"/>
      <c r="AP53" s="356"/>
      <c r="AQ53" s="356"/>
      <c r="AR53" s="356"/>
      <c r="AS53" s="356">
        <v>0</v>
      </c>
      <c r="AT53" s="356"/>
      <c r="AU53" s="356"/>
      <c r="AV53" s="356"/>
      <c r="AW53" s="356"/>
      <c r="AX53" s="356"/>
      <c r="AY53" s="356">
        <v>0</v>
      </c>
      <c r="AZ53" s="356"/>
      <c r="BA53" s="356"/>
      <c r="BB53" s="356"/>
      <c r="BC53" s="356"/>
      <c r="BD53" s="356"/>
      <c r="BE53" s="356">
        <v>0</v>
      </c>
      <c r="BF53" s="356"/>
      <c r="BG53" s="356"/>
      <c r="BH53" s="356"/>
      <c r="BI53" s="356"/>
      <c r="BJ53" s="356"/>
    </row>
    <row r="54" spans="3:62" ht="12" customHeight="1">
      <c r="C54" s="319" t="s">
        <v>468</v>
      </c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53"/>
      <c r="U54" s="356">
        <v>0</v>
      </c>
      <c r="V54" s="356"/>
      <c r="W54" s="356"/>
      <c r="X54" s="356"/>
      <c r="Y54" s="356"/>
      <c r="Z54" s="356"/>
      <c r="AA54" s="356">
        <v>0</v>
      </c>
      <c r="AB54" s="356"/>
      <c r="AC54" s="356"/>
      <c r="AD54" s="356"/>
      <c r="AE54" s="356"/>
      <c r="AF54" s="356"/>
      <c r="AG54" s="356">
        <v>0</v>
      </c>
      <c r="AH54" s="356"/>
      <c r="AI54" s="356"/>
      <c r="AJ54" s="356"/>
      <c r="AK54" s="356"/>
      <c r="AL54" s="356"/>
      <c r="AM54" s="356">
        <v>0</v>
      </c>
      <c r="AN54" s="356"/>
      <c r="AO54" s="356"/>
      <c r="AP54" s="356"/>
      <c r="AQ54" s="356"/>
      <c r="AR54" s="356"/>
      <c r="AS54" s="356">
        <v>0</v>
      </c>
      <c r="AT54" s="356"/>
      <c r="AU54" s="356"/>
      <c r="AV54" s="356"/>
      <c r="AW54" s="356"/>
      <c r="AX54" s="356"/>
      <c r="AY54" s="356">
        <v>0</v>
      </c>
      <c r="AZ54" s="356"/>
      <c r="BA54" s="356"/>
      <c r="BB54" s="356"/>
      <c r="BC54" s="356"/>
      <c r="BD54" s="356"/>
      <c r="BE54" s="356">
        <v>0</v>
      </c>
      <c r="BF54" s="356"/>
      <c r="BG54" s="356"/>
      <c r="BH54" s="356"/>
      <c r="BI54" s="356"/>
      <c r="BJ54" s="356"/>
    </row>
    <row r="55" spans="3:62" ht="12" customHeight="1">
      <c r="C55" s="319" t="s">
        <v>457</v>
      </c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53"/>
      <c r="U55" s="359">
        <v>4208</v>
      </c>
      <c r="V55" s="356"/>
      <c r="W55" s="356"/>
      <c r="X55" s="356"/>
      <c r="Y55" s="356"/>
      <c r="Z55" s="356"/>
      <c r="AA55" s="356">
        <v>3228</v>
      </c>
      <c r="AB55" s="356"/>
      <c r="AC55" s="356"/>
      <c r="AD55" s="356"/>
      <c r="AE55" s="356"/>
      <c r="AF55" s="356"/>
      <c r="AG55" s="356">
        <v>2672</v>
      </c>
      <c r="AH55" s="356"/>
      <c r="AI55" s="356"/>
      <c r="AJ55" s="356"/>
      <c r="AK55" s="356"/>
      <c r="AL55" s="356"/>
      <c r="AM55" s="356">
        <v>2044</v>
      </c>
      <c r="AN55" s="356"/>
      <c r="AO55" s="356"/>
      <c r="AP55" s="356"/>
      <c r="AQ55" s="356"/>
      <c r="AR55" s="356"/>
      <c r="AS55" s="356">
        <v>234</v>
      </c>
      <c r="AT55" s="356"/>
      <c r="AU55" s="356"/>
      <c r="AV55" s="356"/>
      <c r="AW55" s="356"/>
      <c r="AX55" s="356"/>
      <c r="AY55" s="356">
        <v>2952</v>
      </c>
      <c r="AZ55" s="356"/>
      <c r="BA55" s="356"/>
      <c r="BB55" s="356"/>
      <c r="BC55" s="356"/>
      <c r="BD55" s="356"/>
      <c r="BE55" s="356">
        <v>2462</v>
      </c>
      <c r="BF55" s="356"/>
      <c r="BG55" s="356"/>
      <c r="BH55" s="356"/>
      <c r="BI55" s="356"/>
      <c r="BJ55" s="356"/>
    </row>
    <row r="56" spans="3:62" ht="12" customHeight="1">
      <c r="C56" s="319" t="s">
        <v>458</v>
      </c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53"/>
      <c r="U56" s="356">
        <v>0</v>
      </c>
      <c r="V56" s="356"/>
      <c r="W56" s="356"/>
      <c r="X56" s="356"/>
      <c r="Y56" s="356"/>
      <c r="Z56" s="356"/>
      <c r="AA56" s="356">
        <v>0</v>
      </c>
      <c r="AB56" s="356"/>
      <c r="AC56" s="356"/>
      <c r="AD56" s="356"/>
      <c r="AE56" s="356"/>
      <c r="AF56" s="356"/>
      <c r="AG56" s="356">
        <v>0</v>
      </c>
      <c r="AH56" s="356"/>
      <c r="AI56" s="356"/>
      <c r="AJ56" s="356"/>
      <c r="AK56" s="356"/>
      <c r="AL56" s="356"/>
      <c r="AM56" s="356">
        <v>0</v>
      </c>
      <c r="AN56" s="356"/>
      <c r="AO56" s="356"/>
      <c r="AP56" s="356"/>
      <c r="AQ56" s="356"/>
      <c r="AR56" s="356"/>
      <c r="AS56" s="356">
        <v>0</v>
      </c>
      <c r="AT56" s="356"/>
      <c r="AU56" s="356"/>
      <c r="AV56" s="356"/>
      <c r="AW56" s="356"/>
      <c r="AX56" s="356"/>
      <c r="AY56" s="356">
        <v>0</v>
      </c>
      <c r="AZ56" s="356"/>
      <c r="BA56" s="356"/>
      <c r="BB56" s="356"/>
      <c r="BC56" s="356"/>
      <c r="BD56" s="356"/>
      <c r="BE56" s="356">
        <v>0</v>
      </c>
      <c r="BF56" s="356"/>
      <c r="BG56" s="356"/>
      <c r="BH56" s="356"/>
      <c r="BI56" s="356"/>
      <c r="BJ56" s="356"/>
    </row>
    <row r="57" spans="3:62" ht="12" customHeight="1">
      <c r="C57" s="319" t="s">
        <v>469</v>
      </c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53"/>
      <c r="U57" s="356">
        <v>0</v>
      </c>
      <c r="V57" s="356"/>
      <c r="W57" s="356"/>
      <c r="X57" s="356"/>
      <c r="Y57" s="356"/>
      <c r="Z57" s="356"/>
      <c r="AA57" s="356">
        <v>0</v>
      </c>
      <c r="AB57" s="356"/>
      <c r="AC57" s="356"/>
      <c r="AD57" s="356"/>
      <c r="AE57" s="356"/>
      <c r="AF57" s="356"/>
      <c r="AG57" s="356">
        <v>0</v>
      </c>
      <c r="AH57" s="356"/>
      <c r="AI57" s="356"/>
      <c r="AJ57" s="356"/>
      <c r="AK57" s="356"/>
      <c r="AL57" s="356"/>
      <c r="AM57" s="356">
        <v>0</v>
      </c>
      <c r="AN57" s="356"/>
      <c r="AO57" s="356"/>
      <c r="AP57" s="356"/>
      <c r="AQ57" s="356"/>
      <c r="AR57" s="356"/>
      <c r="AS57" s="356">
        <v>0</v>
      </c>
      <c r="AT57" s="356"/>
      <c r="AU57" s="356"/>
      <c r="AV57" s="356"/>
      <c r="AW57" s="356"/>
      <c r="AX57" s="356"/>
      <c r="AY57" s="356">
        <v>0</v>
      </c>
      <c r="AZ57" s="356"/>
      <c r="BA57" s="356"/>
      <c r="BB57" s="356"/>
      <c r="BC57" s="356"/>
      <c r="BD57" s="356"/>
      <c r="BE57" s="356">
        <v>0</v>
      </c>
      <c r="BF57" s="356"/>
      <c r="BG57" s="356"/>
      <c r="BH57" s="356"/>
      <c r="BI57" s="356"/>
      <c r="BJ57" s="356"/>
    </row>
    <row r="58" spans="3:62" ht="12" customHeight="1">
      <c r="C58" s="319" t="s">
        <v>459</v>
      </c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53"/>
      <c r="U58" s="359">
        <v>8114</v>
      </c>
      <c r="V58" s="356"/>
      <c r="W58" s="356"/>
      <c r="X58" s="356"/>
      <c r="Y58" s="356"/>
      <c r="Z58" s="356"/>
      <c r="AA58" s="356">
        <v>4626</v>
      </c>
      <c r="AB58" s="356"/>
      <c r="AC58" s="356"/>
      <c r="AD58" s="356"/>
      <c r="AE58" s="356"/>
      <c r="AF58" s="356"/>
      <c r="AG58" s="356">
        <v>7318</v>
      </c>
      <c r="AH58" s="356"/>
      <c r="AI58" s="356"/>
      <c r="AJ58" s="356"/>
      <c r="AK58" s="356"/>
      <c r="AL58" s="356"/>
      <c r="AM58" s="356">
        <v>4936</v>
      </c>
      <c r="AN58" s="356"/>
      <c r="AO58" s="356"/>
      <c r="AP58" s="356"/>
      <c r="AQ58" s="356"/>
      <c r="AR58" s="356"/>
      <c r="AS58" s="356">
        <v>0</v>
      </c>
      <c r="AT58" s="356"/>
      <c r="AU58" s="356"/>
      <c r="AV58" s="356"/>
      <c r="AW58" s="356"/>
      <c r="AX58" s="356"/>
      <c r="AY58" s="356">
        <v>9365</v>
      </c>
      <c r="AZ58" s="356"/>
      <c r="BA58" s="356"/>
      <c r="BB58" s="356"/>
      <c r="BC58" s="356"/>
      <c r="BD58" s="356"/>
      <c r="BE58" s="356">
        <v>5360</v>
      </c>
      <c r="BF58" s="356"/>
      <c r="BG58" s="356"/>
      <c r="BH58" s="356"/>
      <c r="BI58" s="356"/>
      <c r="BJ58" s="356"/>
    </row>
    <row r="59" spans="3:62" ht="12" customHeight="1">
      <c r="C59" s="319" t="s">
        <v>460</v>
      </c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53"/>
      <c r="U59" s="359">
        <v>467</v>
      </c>
      <c r="V59" s="356"/>
      <c r="W59" s="356"/>
      <c r="X59" s="356"/>
      <c r="Y59" s="356"/>
      <c r="Z59" s="356"/>
      <c r="AA59" s="356">
        <v>114</v>
      </c>
      <c r="AB59" s="356"/>
      <c r="AC59" s="356"/>
      <c r="AD59" s="356"/>
      <c r="AE59" s="356"/>
      <c r="AF59" s="356"/>
      <c r="AG59" s="356">
        <v>110</v>
      </c>
      <c r="AH59" s="356"/>
      <c r="AI59" s="356"/>
      <c r="AJ59" s="356"/>
      <c r="AK59" s="356"/>
      <c r="AL59" s="356"/>
      <c r="AM59" s="356">
        <v>0</v>
      </c>
      <c r="AN59" s="356"/>
      <c r="AO59" s="356"/>
      <c r="AP59" s="356"/>
      <c r="AQ59" s="356"/>
      <c r="AR59" s="356"/>
      <c r="AS59" s="356">
        <v>0</v>
      </c>
      <c r="AT59" s="356"/>
      <c r="AU59" s="356"/>
      <c r="AV59" s="356"/>
      <c r="AW59" s="356"/>
      <c r="AX59" s="356"/>
      <c r="AY59" s="356">
        <v>72</v>
      </c>
      <c r="AZ59" s="356"/>
      <c r="BA59" s="356"/>
      <c r="BB59" s="356"/>
      <c r="BC59" s="356"/>
      <c r="BD59" s="356"/>
      <c r="BE59" s="356">
        <v>0</v>
      </c>
      <c r="BF59" s="356"/>
      <c r="BG59" s="356"/>
      <c r="BH59" s="356"/>
      <c r="BI59" s="356"/>
      <c r="BJ59" s="356"/>
    </row>
    <row r="60" spans="3:62" ht="12" customHeight="1">
      <c r="C60" s="319" t="s">
        <v>461</v>
      </c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53"/>
      <c r="U60" s="359">
        <v>8</v>
      </c>
      <c r="V60" s="356"/>
      <c r="W60" s="356"/>
      <c r="X60" s="356"/>
      <c r="Y60" s="356"/>
      <c r="Z60" s="356"/>
      <c r="AA60" s="356">
        <v>0</v>
      </c>
      <c r="AB60" s="356"/>
      <c r="AC60" s="356"/>
      <c r="AD60" s="356"/>
      <c r="AE60" s="356"/>
      <c r="AF60" s="356"/>
      <c r="AG60" s="356">
        <v>0</v>
      </c>
      <c r="AH60" s="356"/>
      <c r="AI60" s="356"/>
      <c r="AJ60" s="356"/>
      <c r="AK60" s="356"/>
      <c r="AL60" s="356"/>
      <c r="AM60" s="356">
        <v>0</v>
      </c>
      <c r="AN60" s="356"/>
      <c r="AO60" s="356"/>
      <c r="AP60" s="356"/>
      <c r="AQ60" s="356"/>
      <c r="AR60" s="356"/>
      <c r="AS60" s="356">
        <v>0</v>
      </c>
      <c r="AT60" s="356"/>
      <c r="AU60" s="356"/>
      <c r="AV60" s="356"/>
      <c r="AW60" s="356"/>
      <c r="AX60" s="356"/>
      <c r="AY60" s="356">
        <v>0</v>
      </c>
      <c r="AZ60" s="356"/>
      <c r="BA60" s="356"/>
      <c r="BB60" s="356"/>
      <c r="BC60" s="356"/>
      <c r="BD60" s="356"/>
      <c r="BE60" s="356">
        <v>0</v>
      </c>
      <c r="BF60" s="356"/>
      <c r="BG60" s="356"/>
      <c r="BH60" s="356"/>
      <c r="BI60" s="356"/>
      <c r="BJ60" s="356"/>
    </row>
    <row r="61" spans="3:62" ht="12" customHeight="1">
      <c r="C61" s="319" t="s">
        <v>462</v>
      </c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53"/>
      <c r="U61" s="359">
        <v>154</v>
      </c>
      <c r="V61" s="356"/>
      <c r="W61" s="356"/>
      <c r="X61" s="356"/>
      <c r="Y61" s="356"/>
      <c r="Z61" s="356"/>
      <c r="AA61" s="356">
        <v>98</v>
      </c>
      <c r="AB61" s="356"/>
      <c r="AC61" s="356"/>
      <c r="AD61" s="356"/>
      <c r="AE61" s="356"/>
      <c r="AF61" s="356"/>
      <c r="AG61" s="356">
        <v>117</v>
      </c>
      <c r="AH61" s="356"/>
      <c r="AI61" s="356"/>
      <c r="AJ61" s="356"/>
      <c r="AK61" s="356"/>
      <c r="AL61" s="356"/>
      <c r="AM61" s="356">
        <v>0</v>
      </c>
      <c r="AN61" s="356"/>
      <c r="AO61" s="356"/>
      <c r="AP61" s="356"/>
      <c r="AQ61" s="356"/>
      <c r="AR61" s="356"/>
      <c r="AS61" s="356">
        <v>0</v>
      </c>
      <c r="AT61" s="356"/>
      <c r="AU61" s="356"/>
      <c r="AV61" s="356"/>
      <c r="AW61" s="356"/>
      <c r="AX61" s="356"/>
      <c r="AY61" s="356">
        <v>94</v>
      </c>
      <c r="AZ61" s="356"/>
      <c r="BA61" s="356"/>
      <c r="BB61" s="356"/>
      <c r="BC61" s="356"/>
      <c r="BD61" s="356"/>
      <c r="BE61" s="356">
        <v>61</v>
      </c>
      <c r="BF61" s="356"/>
      <c r="BG61" s="356"/>
      <c r="BH61" s="356"/>
      <c r="BI61" s="356"/>
      <c r="BJ61" s="356"/>
    </row>
    <row r="62" spans="3:62" ht="12" customHeight="1">
      <c r="C62" s="319" t="s">
        <v>463</v>
      </c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53"/>
      <c r="U62" s="356">
        <v>0</v>
      </c>
      <c r="V62" s="356"/>
      <c r="W62" s="356"/>
      <c r="X62" s="356"/>
      <c r="Y62" s="356"/>
      <c r="Z62" s="356"/>
      <c r="AA62" s="356">
        <v>0</v>
      </c>
      <c r="AB62" s="356"/>
      <c r="AC62" s="356"/>
      <c r="AD62" s="356"/>
      <c r="AE62" s="356"/>
      <c r="AF62" s="356"/>
      <c r="AG62" s="356">
        <v>0</v>
      </c>
      <c r="AH62" s="356"/>
      <c r="AI62" s="356"/>
      <c r="AJ62" s="356"/>
      <c r="AK62" s="356"/>
      <c r="AL62" s="356"/>
      <c r="AM62" s="356">
        <v>0</v>
      </c>
      <c r="AN62" s="356"/>
      <c r="AO62" s="356"/>
      <c r="AP62" s="356"/>
      <c r="AQ62" s="356"/>
      <c r="AR62" s="356"/>
      <c r="AS62" s="356">
        <v>0</v>
      </c>
      <c r="AT62" s="356"/>
      <c r="AU62" s="356"/>
      <c r="AV62" s="356"/>
      <c r="AW62" s="356"/>
      <c r="AX62" s="356"/>
      <c r="AY62" s="356">
        <v>0</v>
      </c>
      <c r="AZ62" s="356"/>
      <c r="BA62" s="356"/>
      <c r="BB62" s="356"/>
      <c r="BC62" s="356"/>
      <c r="BD62" s="356"/>
      <c r="BE62" s="356">
        <v>0</v>
      </c>
      <c r="BF62" s="356"/>
      <c r="BG62" s="356"/>
      <c r="BH62" s="356"/>
      <c r="BI62" s="356"/>
      <c r="BJ62" s="356"/>
    </row>
    <row r="63" spans="3:62" ht="12" customHeight="1">
      <c r="C63" s="319" t="s">
        <v>464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53"/>
      <c r="U63" s="359">
        <v>38</v>
      </c>
      <c r="V63" s="356"/>
      <c r="W63" s="356"/>
      <c r="X63" s="356"/>
      <c r="Y63" s="356"/>
      <c r="Z63" s="356"/>
      <c r="AA63" s="356">
        <v>39</v>
      </c>
      <c r="AB63" s="356"/>
      <c r="AC63" s="356"/>
      <c r="AD63" s="356"/>
      <c r="AE63" s="356"/>
      <c r="AF63" s="356"/>
      <c r="AG63" s="356">
        <v>39</v>
      </c>
      <c r="AH63" s="356"/>
      <c r="AI63" s="356"/>
      <c r="AJ63" s="356"/>
      <c r="AK63" s="356"/>
      <c r="AL63" s="356"/>
      <c r="AM63" s="356">
        <v>38</v>
      </c>
      <c r="AN63" s="356"/>
      <c r="AO63" s="356"/>
      <c r="AP63" s="356"/>
      <c r="AQ63" s="356"/>
      <c r="AR63" s="356"/>
      <c r="AS63" s="356">
        <v>0</v>
      </c>
      <c r="AT63" s="356"/>
      <c r="AU63" s="356"/>
      <c r="AV63" s="356"/>
      <c r="AW63" s="356"/>
      <c r="AX63" s="356"/>
      <c r="AY63" s="356">
        <v>37</v>
      </c>
      <c r="AZ63" s="356"/>
      <c r="BA63" s="356"/>
      <c r="BB63" s="356"/>
      <c r="BC63" s="356"/>
      <c r="BD63" s="356"/>
      <c r="BE63" s="356">
        <v>35</v>
      </c>
      <c r="BF63" s="356"/>
      <c r="BG63" s="356"/>
      <c r="BH63" s="356"/>
      <c r="BI63" s="356"/>
      <c r="BJ63" s="356"/>
    </row>
    <row r="64" spans="3:62" ht="12" customHeight="1">
      <c r="C64" s="319" t="s">
        <v>465</v>
      </c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53"/>
      <c r="U64" s="356">
        <v>0</v>
      </c>
      <c r="V64" s="356"/>
      <c r="W64" s="356"/>
      <c r="X64" s="356"/>
      <c r="Y64" s="356"/>
      <c r="Z64" s="356"/>
      <c r="AA64" s="356">
        <v>0</v>
      </c>
      <c r="AB64" s="356"/>
      <c r="AC64" s="356"/>
      <c r="AD64" s="356"/>
      <c r="AE64" s="356"/>
      <c r="AF64" s="356"/>
      <c r="AG64" s="356">
        <v>0</v>
      </c>
      <c r="AH64" s="356"/>
      <c r="AI64" s="356"/>
      <c r="AJ64" s="356"/>
      <c r="AK64" s="356"/>
      <c r="AL64" s="356"/>
      <c r="AM64" s="356">
        <v>0</v>
      </c>
      <c r="AN64" s="356"/>
      <c r="AO64" s="356"/>
      <c r="AP64" s="356"/>
      <c r="AQ64" s="356"/>
      <c r="AR64" s="356"/>
      <c r="AS64" s="356">
        <v>0</v>
      </c>
      <c r="AT64" s="356"/>
      <c r="AU64" s="356"/>
      <c r="AV64" s="356"/>
      <c r="AW64" s="356"/>
      <c r="AX64" s="356"/>
      <c r="AY64" s="356">
        <v>0</v>
      </c>
      <c r="AZ64" s="356"/>
      <c r="BA64" s="356"/>
      <c r="BB64" s="356"/>
      <c r="BC64" s="356"/>
      <c r="BD64" s="356"/>
      <c r="BE64" s="356">
        <v>0</v>
      </c>
      <c r="BF64" s="356"/>
      <c r="BG64" s="356"/>
      <c r="BH64" s="356"/>
      <c r="BI64" s="356"/>
      <c r="BJ64" s="356"/>
    </row>
    <row r="65" spans="2:62" ht="12" customHeight="1">
      <c r="C65" s="319" t="s">
        <v>466</v>
      </c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53"/>
      <c r="U65" s="359">
        <v>0</v>
      </c>
      <c r="V65" s="356"/>
      <c r="W65" s="356"/>
      <c r="X65" s="356"/>
      <c r="Y65" s="356"/>
      <c r="Z65" s="356"/>
      <c r="AA65" s="356">
        <v>3261</v>
      </c>
      <c r="AB65" s="356"/>
      <c r="AC65" s="356"/>
      <c r="AD65" s="356"/>
      <c r="AE65" s="356"/>
      <c r="AF65" s="356"/>
      <c r="AG65" s="356">
        <v>0</v>
      </c>
      <c r="AH65" s="356"/>
      <c r="AI65" s="356"/>
      <c r="AJ65" s="356"/>
      <c r="AK65" s="356"/>
      <c r="AL65" s="356"/>
      <c r="AM65" s="356">
        <v>0</v>
      </c>
      <c r="AN65" s="356"/>
      <c r="AO65" s="356"/>
      <c r="AP65" s="356"/>
      <c r="AQ65" s="356"/>
      <c r="AR65" s="356"/>
      <c r="AS65" s="356">
        <v>0</v>
      </c>
      <c r="AT65" s="356"/>
      <c r="AU65" s="356"/>
      <c r="AV65" s="356"/>
      <c r="AW65" s="356"/>
      <c r="AX65" s="356"/>
      <c r="AY65" s="356">
        <v>0</v>
      </c>
      <c r="AZ65" s="356"/>
      <c r="BA65" s="356"/>
      <c r="BB65" s="356"/>
      <c r="BC65" s="356"/>
      <c r="BD65" s="356"/>
      <c r="BE65" s="356">
        <v>0</v>
      </c>
      <c r="BF65" s="356"/>
      <c r="BG65" s="356"/>
      <c r="BH65" s="356"/>
      <c r="BI65" s="356"/>
      <c r="BJ65" s="356"/>
    </row>
    <row r="66" spans="2:62" ht="12" customHeight="1">
      <c r="C66" s="319" t="s">
        <v>467</v>
      </c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53"/>
      <c r="U66" s="359">
        <v>0</v>
      </c>
      <c r="V66" s="356"/>
      <c r="W66" s="356"/>
      <c r="X66" s="356"/>
      <c r="Y66" s="356"/>
      <c r="Z66" s="356"/>
      <c r="AA66" s="356">
        <v>0</v>
      </c>
      <c r="AB66" s="356"/>
      <c r="AC66" s="356"/>
      <c r="AD66" s="356"/>
      <c r="AE66" s="356"/>
      <c r="AF66" s="356"/>
      <c r="AG66" s="356">
        <v>0</v>
      </c>
      <c r="AH66" s="356"/>
      <c r="AI66" s="356"/>
      <c r="AJ66" s="356"/>
      <c r="AK66" s="356"/>
      <c r="AL66" s="356"/>
      <c r="AM66" s="356">
        <v>0</v>
      </c>
      <c r="AN66" s="356"/>
      <c r="AO66" s="356"/>
      <c r="AP66" s="356"/>
      <c r="AQ66" s="356"/>
      <c r="AR66" s="356"/>
      <c r="AS66" s="356">
        <v>0</v>
      </c>
      <c r="AT66" s="356"/>
      <c r="AU66" s="356"/>
      <c r="AV66" s="356"/>
      <c r="AW66" s="356"/>
      <c r="AX66" s="356"/>
      <c r="AY66" s="356">
        <v>0</v>
      </c>
      <c r="AZ66" s="356"/>
      <c r="BA66" s="356"/>
      <c r="BB66" s="356"/>
      <c r="BC66" s="356"/>
      <c r="BD66" s="356"/>
      <c r="BE66" s="356">
        <v>0</v>
      </c>
      <c r="BF66" s="356"/>
      <c r="BG66" s="356"/>
      <c r="BH66" s="356"/>
      <c r="BI66" s="356"/>
      <c r="BJ66" s="356"/>
    </row>
    <row r="67" spans="2:62" ht="11.1" customHeight="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9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</row>
    <row r="68" spans="2:62" ht="11.1" customHeight="1">
      <c r="B68" s="171"/>
      <c r="C68" s="328" t="s">
        <v>419</v>
      </c>
      <c r="D68" s="328"/>
      <c r="E68" s="161" t="s">
        <v>280</v>
      </c>
      <c r="F68" s="162" t="s">
        <v>765</v>
      </c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</row>
    <row r="69" spans="2:62" ht="11.1" customHeight="1">
      <c r="B69" s="96"/>
      <c r="C69" s="281"/>
      <c r="D69" s="281"/>
      <c r="E69" s="161"/>
      <c r="F69" s="162" t="s">
        <v>774</v>
      </c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</row>
    <row r="70" spans="2:62">
      <c r="B70" s="345" t="s">
        <v>279</v>
      </c>
      <c r="C70" s="345"/>
      <c r="D70" s="345"/>
      <c r="E70" s="134" t="s">
        <v>280</v>
      </c>
      <c r="F70" s="47" t="s">
        <v>595</v>
      </c>
    </row>
    <row r="71" spans="2:6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</row>
    <row r="72" spans="2:62"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557"/>
      <c r="AC72" s="557"/>
      <c r="AD72" s="557"/>
      <c r="AE72" s="557"/>
      <c r="AF72" s="557"/>
      <c r="AG72" s="557"/>
      <c r="AH72" s="557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</row>
    <row r="73" spans="2:62"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</row>
    <row r="74" spans="2:6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</row>
    <row r="75" spans="2:62">
      <c r="B75" s="96"/>
      <c r="C75" s="509"/>
      <c r="D75" s="509"/>
      <c r="E75" s="509"/>
      <c r="F75" s="509"/>
      <c r="G75" s="456"/>
      <c r="H75" s="456"/>
      <c r="I75" s="456"/>
      <c r="J75" s="509"/>
      <c r="K75" s="509"/>
      <c r="L75" s="509"/>
      <c r="M75" s="509"/>
      <c r="N75" s="96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</row>
    <row r="76" spans="2:62">
      <c r="B76" s="96"/>
      <c r="C76" s="96"/>
      <c r="D76" s="96"/>
      <c r="E76" s="96"/>
      <c r="F76" s="96"/>
      <c r="G76" s="456"/>
      <c r="H76" s="456"/>
      <c r="I76" s="456"/>
      <c r="J76" s="96"/>
      <c r="K76" s="96"/>
      <c r="L76" s="96"/>
      <c r="M76" s="96"/>
      <c r="N76" s="96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</row>
    <row r="77" spans="2:62">
      <c r="B77" s="96"/>
      <c r="C77" s="96"/>
      <c r="D77" s="96"/>
      <c r="E77" s="96"/>
      <c r="F77" s="96"/>
      <c r="G77" s="456"/>
      <c r="H77" s="456"/>
      <c r="I77" s="456"/>
      <c r="J77" s="96"/>
      <c r="K77" s="96"/>
      <c r="L77" s="96"/>
      <c r="M77" s="96"/>
      <c r="N77" s="96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</row>
    <row r="78" spans="2:62">
      <c r="B78" s="96"/>
      <c r="C78" s="96"/>
      <c r="D78" s="96"/>
      <c r="E78" s="96"/>
      <c r="F78" s="96"/>
      <c r="G78" s="456"/>
      <c r="H78" s="456"/>
      <c r="I78" s="456"/>
      <c r="J78" s="96"/>
      <c r="K78" s="96"/>
      <c r="L78" s="96"/>
      <c r="M78" s="96"/>
      <c r="N78" s="96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</row>
    <row r="79" spans="2:62"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</row>
    <row r="80" spans="2:62"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474"/>
      <c r="AP80" s="474"/>
      <c r="AQ80" s="474"/>
      <c r="AR80" s="474"/>
      <c r="AS80" s="474"/>
      <c r="AT80" s="474"/>
      <c r="AU80" s="474"/>
      <c r="AV80" s="474"/>
      <c r="AW80" s="474"/>
      <c r="AX80" s="474"/>
      <c r="AY80" s="474"/>
      <c r="AZ80" s="474"/>
      <c r="BA80" s="474"/>
      <c r="BB80" s="474"/>
      <c r="BC80" s="474"/>
      <c r="BD80" s="474"/>
      <c r="BE80" s="474"/>
      <c r="BF80" s="474"/>
      <c r="BG80" s="474"/>
      <c r="BH80" s="474"/>
      <c r="BI80" s="474"/>
      <c r="BJ80" s="474"/>
    </row>
    <row r="81" spans="2:6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</row>
    <row r="82" spans="2:62">
      <c r="B82" s="96"/>
      <c r="C82" s="509"/>
      <c r="D82" s="509"/>
      <c r="E82" s="509"/>
      <c r="F82" s="509"/>
      <c r="G82" s="456"/>
      <c r="H82" s="456"/>
      <c r="I82" s="456"/>
      <c r="J82" s="509"/>
      <c r="K82" s="509"/>
      <c r="L82" s="509"/>
      <c r="M82" s="509"/>
      <c r="N82" s="96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</row>
    <row r="83" spans="2:62">
      <c r="B83" s="96"/>
      <c r="C83" s="96"/>
      <c r="D83" s="96"/>
      <c r="E83" s="96"/>
      <c r="F83" s="96"/>
      <c r="G83" s="456"/>
      <c r="H83" s="456"/>
      <c r="I83" s="456"/>
      <c r="J83" s="96"/>
      <c r="K83" s="96"/>
      <c r="L83" s="96"/>
      <c r="M83" s="96"/>
      <c r="N83" s="96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</row>
    <row r="84" spans="2:62">
      <c r="B84" s="96"/>
      <c r="C84" s="96"/>
      <c r="D84" s="96"/>
      <c r="E84" s="96"/>
      <c r="F84" s="96"/>
      <c r="G84" s="456"/>
      <c r="H84" s="456"/>
      <c r="I84" s="456"/>
      <c r="J84" s="96"/>
      <c r="K84" s="96"/>
      <c r="L84" s="96"/>
      <c r="M84" s="96"/>
      <c r="N84" s="96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</row>
    <row r="85" spans="2:62">
      <c r="B85" s="96"/>
      <c r="C85" s="96"/>
      <c r="D85" s="96"/>
      <c r="E85" s="96"/>
      <c r="F85" s="96"/>
      <c r="G85" s="456"/>
      <c r="H85" s="456"/>
      <c r="I85" s="456"/>
      <c r="J85" s="96"/>
      <c r="K85" s="96"/>
      <c r="L85" s="96"/>
      <c r="M85" s="96"/>
      <c r="N85" s="96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477"/>
      <c r="BI85" s="477"/>
      <c r="BJ85" s="477"/>
    </row>
    <row r="86" spans="2:62">
      <c r="B86" s="96"/>
      <c r="C86" s="96"/>
      <c r="D86" s="96"/>
      <c r="E86" s="96"/>
      <c r="F86" s="96"/>
      <c r="G86" s="556"/>
      <c r="H86" s="556"/>
      <c r="I86" s="556"/>
      <c r="J86" s="155"/>
      <c r="K86" s="155"/>
      <c r="L86" s="155"/>
      <c r="M86" s="155"/>
      <c r="N86" s="15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</row>
    <row r="87" spans="2:6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</row>
    <row r="88" spans="2:62"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474"/>
      <c r="AF88" s="555"/>
      <c r="AG88" s="555"/>
      <c r="AH88" s="555"/>
      <c r="AI88" s="555"/>
      <c r="AJ88" s="555"/>
      <c r="AK88" s="555"/>
      <c r="AL88" s="555"/>
      <c r="AM88" s="555"/>
      <c r="AN88" s="555"/>
      <c r="AO88" s="555"/>
      <c r="AP88" s="555"/>
      <c r="AQ88" s="555"/>
      <c r="AR88" s="555"/>
      <c r="AS88" s="555"/>
      <c r="AT88" s="555"/>
      <c r="AU88" s="216"/>
      <c r="AV88" s="213"/>
      <c r="AW88" s="213"/>
      <c r="AX88" s="213"/>
      <c r="AY88" s="213"/>
      <c r="AZ88" s="213"/>
      <c r="BA88" s="213"/>
      <c r="BB88" s="213"/>
      <c r="BC88" s="123"/>
      <c r="BD88" s="123"/>
      <c r="BE88" s="123"/>
      <c r="BF88" s="123"/>
      <c r="BG88" s="123"/>
      <c r="BH88" s="123"/>
      <c r="BI88" s="123"/>
      <c r="BJ88" s="123"/>
    </row>
    <row r="89" spans="2:62"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555"/>
      <c r="P89" s="555"/>
      <c r="Q89" s="555"/>
      <c r="R89" s="555"/>
      <c r="S89" s="555"/>
      <c r="T89" s="555"/>
      <c r="U89" s="555"/>
      <c r="V89" s="555"/>
      <c r="W89" s="555"/>
      <c r="X89" s="555"/>
      <c r="Y89" s="555"/>
      <c r="Z89" s="555"/>
      <c r="AA89" s="555"/>
      <c r="AB89" s="555"/>
      <c r="AC89" s="555"/>
      <c r="AD89" s="555"/>
      <c r="AE89" s="555"/>
      <c r="AF89" s="555"/>
      <c r="AG89" s="555"/>
      <c r="AH89" s="555"/>
      <c r="AI89" s="555"/>
      <c r="AJ89" s="555"/>
      <c r="AK89" s="555"/>
      <c r="AL89" s="555"/>
      <c r="AM89" s="555"/>
      <c r="AN89" s="555"/>
      <c r="AO89" s="555"/>
      <c r="AP89" s="555"/>
      <c r="AQ89" s="555"/>
      <c r="AR89" s="555"/>
      <c r="AS89" s="555"/>
      <c r="AT89" s="555"/>
      <c r="AU89" s="213"/>
      <c r="AV89" s="213"/>
      <c r="AW89" s="213"/>
      <c r="AX89" s="213"/>
      <c r="AY89" s="213"/>
      <c r="AZ89" s="213"/>
      <c r="BA89" s="213"/>
      <c r="BB89" s="213"/>
      <c r="BC89" s="123"/>
      <c r="BD89" s="123"/>
      <c r="BE89" s="123"/>
      <c r="BF89" s="123"/>
      <c r="BG89" s="123"/>
      <c r="BH89" s="123"/>
      <c r="BI89" s="123"/>
      <c r="BJ89" s="123"/>
    </row>
    <row r="90" spans="2:62"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555"/>
      <c r="Q90" s="555"/>
      <c r="R90" s="555"/>
      <c r="S90" s="555"/>
      <c r="T90" s="555"/>
      <c r="U90" s="555"/>
      <c r="V90" s="555"/>
      <c r="W90" s="474"/>
      <c r="X90" s="555"/>
      <c r="Y90" s="555"/>
      <c r="Z90" s="555"/>
      <c r="AA90" s="555"/>
      <c r="AB90" s="555"/>
      <c r="AC90" s="555"/>
      <c r="AD90" s="555"/>
      <c r="AE90" s="474"/>
      <c r="AF90" s="555"/>
      <c r="AG90" s="555"/>
      <c r="AH90" s="555"/>
      <c r="AI90" s="555"/>
      <c r="AJ90" s="555"/>
      <c r="AK90" s="555"/>
      <c r="AL90" s="555"/>
      <c r="AM90" s="474"/>
      <c r="AN90" s="555"/>
      <c r="AO90" s="555"/>
      <c r="AP90" s="555"/>
      <c r="AQ90" s="555"/>
      <c r="AR90" s="555"/>
      <c r="AS90" s="555"/>
      <c r="AT90" s="555"/>
      <c r="AU90" s="198"/>
      <c r="AV90" s="213"/>
      <c r="AW90" s="213"/>
      <c r="AX90" s="213"/>
      <c r="AY90" s="213"/>
      <c r="AZ90" s="213"/>
      <c r="BA90" s="213"/>
      <c r="BB90" s="213"/>
      <c r="BC90" s="123"/>
      <c r="BD90" s="123"/>
      <c r="BE90" s="123"/>
      <c r="BF90" s="123"/>
      <c r="BG90" s="123"/>
      <c r="BH90" s="123"/>
      <c r="BI90" s="123"/>
      <c r="BJ90" s="123"/>
    </row>
    <row r="91" spans="2:6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</row>
    <row r="92" spans="2:62">
      <c r="B92" s="96"/>
      <c r="C92" s="509"/>
      <c r="D92" s="509"/>
      <c r="E92" s="509"/>
      <c r="F92" s="509"/>
      <c r="G92" s="456"/>
      <c r="H92" s="456"/>
      <c r="I92" s="456"/>
      <c r="J92" s="509"/>
      <c r="K92" s="509"/>
      <c r="L92" s="509"/>
      <c r="M92" s="509"/>
      <c r="N92" s="96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</row>
    <row r="93" spans="2:62">
      <c r="B93" s="96"/>
      <c r="C93" s="96"/>
      <c r="D93" s="96"/>
      <c r="E93" s="96"/>
      <c r="F93" s="96"/>
      <c r="G93" s="456"/>
      <c r="H93" s="456"/>
      <c r="I93" s="456"/>
      <c r="J93" s="96"/>
      <c r="K93" s="96"/>
      <c r="L93" s="96"/>
      <c r="M93" s="96"/>
      <c r="N93" s="96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</row>
    <row r="94" spans="2:62">
      <c r="B94" s="96"/>
      <c r="C94" s="96"/>
      <c r="D94" s="96"/>
      <c r="E94" s="96"/>
      <c r="F94" s="96"/>
      <c r="G94" s="456"/>
      <c r="H94" s="456"/>
      <c r="I94" s="456"/>
      <c r="J94" s="96"/>
      <c r="K94" s="96"/>
      <c r="L94" s="96"/>
      <c r="M94" s="96"/>
      <c r="N94" s="96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</row>
    <row r="95" spans="2:62">
      <c r="B95" s="96"/>
      <c r="C95" s="96"/>
      <c r="D95" s="96"/>
      <c r="E95" s="96"/>
      <c r="F95" s="96"/>
      <c r="G95" s="456"/>
      <c r="H95" s="456"/>
      <c r="I95" s="456"/>
      <c r="J95" s="96"/>
      <c r="K95" s="96"/>
      <c r="L95" s="96"/>
      <c r="M95" s="96"/>
      <c r="N95" s="96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</row>
    <row r="96" spans="2:62">
      <c r="B96" s="96"/>
      <c r="C96" s="96"/>
      <c r="D96" s="96"/>
      <c r="E96" s="96"/>
      <c r="F96" s="96"/>
      <c r="G96" s="556"/>
      <c r="H96" s="556"/>
      <c r="I96" s="556"/>
      <c r="J96" s="155"/>
      <c r="K96" s="155"/>
      <c r="L96" s="155"/>
      <c r="M96" s="155"/>
      <c r="N96" s="15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</row>
    <row r="97" spans="2:6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</row>
    <row r="98" spans="2:62">
      <c r="B98" s="535"/>
      <c r="C98" s="535"/>
      <c r="D98" s="535"/>
      <c r="E98" s="48"/>
      <c r="F98" s="107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</row>
    <row r="99" spans="2:62">
      <c r="B99" s="554"/>
      <c r="C99" s="554"/>
      <c r="D99" s="554"/>
      <c r="E99" s="48"/>
      <c r="F99" s="49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</row>
  </sheetData>
  <mergeCells count="503">
    <mergeCell ref="BE34:BJ34"/>
    <mergeCell ref="AY32:BD32"/>
    <mergeCell ref="BE32:BJ32"/>
    <mergeCell ref="BE35:BJ35"/>
    <mergeCell ref="AM33:AR33"/>
    <mergeCell ref="AS33:AX33"/>
    <mergeCell ref="AY33:BD33"/>
    <mergeCell ref="U32:Z32"/>
    <mergeCell ref="AA32:AF32"/>
    <mergeCell ref="AG32:AL32"/>
    <mergeCell ref="AM32:AR32"/>
    <mergeCell ref="AS32:AX32"/>
    <mergeCell ref="AM35:AR35"/>
    <mergeCell ref="AY34:BD34"/>
    <mergeCell ref="AM34:AR34"/>
    <mergeCell ref="AY35:BD35"/>
    <mergeCell ref="AS34:AX34"/>
    <mergeCell ref="AS35:AX35"/>
    <mergeCell ref="AG35:AL35"/>
    <mergeCell ref="AG34:AL34"/>
    <mergeCell ref="AG33:AL33"/>
    <mergeCell ref="BE27:BJ27"/>
    <mergeCell ref="AG29:AL29"/>
    <mergeCell ref="AM29:AR29"/>
    <mergeCell ref="AS29:AX29"/>
    <mergeCell ref="AY31:BD31"/>
    <mergeCell ref="BE31:BJ31"/>
    <mergeCell ref="AY29:BD29"/>
    <mergeCell ref="BE29:BJ29"/>
    <mergeCell ref="U30:Z30"/>
    <mergeCell ref="AA30:AF30"/>
    <mergeCell ref="AG30:AL30"/>
    <mergeCell ref="AM30:AR30"/>
    <mergeCell ref="AS30:AX30"/>
    <mergeCell ref="AY30:BD30"/>
    <mergeCell ref="BE30:BJ30"/>
    <mergeCell ref="U31:Z31"/>
    <mergeCell ref="AA31:AF31"/>
    <mergeCell ref="AG31:AL31"/>
    <mergeCell ref="AM31:AR31"/>
    <mergeCell ref="AS31:AX31"/>
    <mergeCell ref="BE28:BJ28"/>
    <mergeCell ref="AM28:AR28"/>
    <mergeCell ref="B70:D70"/>
    <mergeCell ref="AS1:BK2"/>
    <mergeCell ref="O7:Z7"/>
    <mergeCell ref="B5:BJ5"/>
    <mergeCell ref="G10:I10"/>
    <mergeCell ref="O10:Z10"/>
    <mergeCell ref="AA10:AF10"/>
    <mergeCell ref="AG10:AL10"/>
    <mergeCell ref="AM10:AR10"/>
    <mergeCell ref="AS10:AX10"/>
    <mergeCell ref="AY10:BD10"/>
    <mergeCell ref="BE10:BJ10"/>
    <mergeCell ref="O12:X12"/>
    <mergeCell ref="AD13:AH13"/>
    <mergeCell ref="AI13:AM13"/>
    <mergeCell ref="AN13:AR13"/>
    <mergeCell ref="AS13:AW13"/>
    <mergeCell ref="AX13:BB13"/>
    <mergeCell ref="BC13:BJ13"/>
    <mergeCell ref="U29:Z29"/>
    <mergeCell ref="AA29:AF29"/>
    <mergeCell ref="U27:Z27"/>
    <mergeCell ref="AA27:AF27"/>
    <mergeCell ref="AG27:AL27"/>
    <mergeCell ref="B72:N73"/>
    <mergeCell ref="O72:U72"/>
    <mergeCell ref="V72:AA72"/>
    <mergeCell ref="AB72:AH72"/>
    <mergeCell ref="AI72:AV72"/>
    <mergeCell ref="AW72:BJ72"/>
    <mergeCell ref="O73:U73"/>
    <mergeCell ref="V73:AA73"/>
    <mergeCell ref="AB73:AH73"/>
    <mergeCell ref="AI73:AO73"/>
    <mergeCell ref="AP73:AV73"/>
    <mergeCell ref="AW73:BC73"/>
    <mergeCell ref="BD73:BJ73"/>
    <mergeCell ref="C75:F75"/>
    <mergeCell ref="G75:I75"/>
    <mergeCell ref="J75:M75"/>
    <mergeCell ref="O75:U75"/>
    <mergeCell ref="V75:AA75"/>
    <mergeCell ref="AB75:AH75"/>
    <mergeCell ref="AI75:AO75"/>
    <mergeCell ref="AP75:AV75"/>
    <mergeCell ref="AW75:BC75"/>
    <mergeCell ref="BD75:BJ75"/>
    <mergeCell ref="G76:I76"/>
    <mergeCell ref="O76:U76"/>
    <mergeCell ref="V76:AA76"/>
    <mergeCell ref="AB76:AH76"/>
    <mergeCell ref="AI76:AO76"/>
    <mergeCell ref="AP76:AV76"/>
    <mergeCell ref="AW76:BC76"/>
    <mergeCell ref="BD76:BJ76"/>
    <mergeCell ref="G77:I77"/>
    <mergeCell ref="O77:U77"/>
    <mergeCell ref="V77:AA77"/>
    <mergeCell ref="AB77:AH77"/>
    <mergeCell ref="AI77:AO77"/>
    <mergeCell ref="AP77:AV77"/>
    <mergeCell ref="AW77:BC77"/>
    <mergeCell ref="BD77:BJ77"/>
    <mergeCell ref="G78:I78"/>
    <mergeCell ref="O78:U78"/>
    <mergeCell ref="V78:AA78"/>
    <mergeCell ref="AB78:AH78"/>
    <mergeCell ref="AI78:AO78"/>
    <mergeCell ref="AP78:AV78"/>
    <mergeCell ref="AW78:BC78"/>
    <mergeCell ref="BD78:BJ78"/>
    <mergeCell ref="B79:N80"/>
    <mergeCell ref="O79:AD79"/>
    <mergeCell ref="AE79:AT79"/>
    <mergeCell ref="AU79:BJ79"/>
    <mergeCell ref="O80:V80"/>
    <mergeCell ref="W80:AD80"/>
    <mergeCell ref="AE80:AL80"/>
    <mergeCell ref="AM80:AT80"/>
    <mergeCell ref="AU80:BB80"/>
    <mergeCell ref="BC80:BJ80"/>
    <mergeCell ref="C82:F82"/>
    <mergeCell ref="G82:I82"/>
    <mergeCell ref="J82:M82"/>
    <mergeCell ref="O82:V82"/>
    <mergeCell ref="W82:AD82"/>
    <mergeCell ref="AE82:AL82"/>
    <mergeCell ref="AM82:AT82"/>
    <mergeCell ref="AU82:BB82"/>
    <mergeCell ref="BC82:BJ82"/>
    <mergeCell ref="BC85:BJ85"/>
    <mergeCell ref="G86:I86"/>
    <mergeCell ref="O86:V86"/>
    <mergeCell ref="W86:AD86"/>
    <mergeCell ref="AE86:AL86"/>
    <mergeCell ref="AM86:AT86"/>
    <mergeCell ref="AU86:BB86"/>
    <mergeCell ref="BC86:BJ86"/>
    <mergeCell ref="G83:I83"/>
    <mergeCell ref="O83:V83"/>
    <mergeCell ref="W83:AD83"/>
    <mergeCell ref="AE83:AL83"/>
    <mergeCell ref="AM83:AT83"/>
    <mergeCell ref="AU83:BB83"/>
    <mergeCell ref="BC83:BJ83"/>
    <mergeCell ref="G84:I84"/>
    <mergeCell ref="O84:V84"/>
    <mergeCell ref="W84:AD84"/>
    <mergeCell ref="AE84:AL84"/>
    <mergeCell ref="AM84:AT84"/>
    <mergeCell ref="AU84:BB84"/>
    <mergeCell ref="BC84:BJ84"/>
    <mergeCell ref="W92:AD92"/>
    <mergeCell ref="AE92:AL92"/>
    <mergeCell ref="AM92:AT92"/>
    <mergeCell ref="G85:I85"/>
    <mergeCell ref="O85:V85"/>
    <mergeCell ref="W85:AD85"/>
    <mergeCell ref="AE85:AL85"/>
    <mergeCell ref="AM85:AT85"/>
    <mergeCell ref="AU85:BB85"/>
    <mergeCell ref="O93:V93"/>
    <mergeCell ref="W93:AD93"/>
    <mergeCell ref="AE93:AL93"/>
    <mergeCell ref="AM93:AT93"/>
    <mergeCell ref="G94:I94"/>
    <mergeCell ref="O94:V94"/>
    <mergeCell ref="W94:AD94"/>
    <mergeCell ref="AE94:AL94"/>
    <mergeCell ref="AM94:AT94"/>
    <mergeCell ref="B98:D98"/>
    <mergeCell ref="B99:D99"/>
    <mergeCell ref="G95:I95"/>
    <mergeCell ref="O95:V95"/>
    <mergeCell ref="W95:AD95"/>
    <mergeCell ref="AE95:AL95"/>
    <mergeCell ref="B88:N90"/>
    <mergeCell ref="O88:AD89"/>
    <mergeCell ref="AE88:AT89"/>
    <mergeCell ref="O90:V90"/>
    <mergeCell ref="W90:AD90"/>
    <mergeCell ref="AE90:AL90"/>
    <mergeCell ref="AM90:AT90"/>
    <mergeCell ref="C92:F92"/>
    <mergeCell ref="G92:I92"/>
    <mergeCell ref="J92:M92"/>
    <mergeCell ref="O92:V92"/>
    <mergeCell ref="AM95:AT95"/>
    <mergeCell ref="G96:I96"/>
    <mergeCell ref="O96:V96"/>
    <mergeCell ref="W96:AD96"/>
    <mergeCell ref="AE96:AL96"/>
    <mergeCell ref="AM96:AT96"/>
    <mergeCell ref="G93:I93"/>
    <mergeCell ref="J15:M15"/>
    <mergeCell ref="C15:F15"/>
    <mergeCell ref="G15:I15"/>
    <mergeCell ref="C53:S53"/>
    <mergeCell ref="AA53:AF53"/>
    <mergeCell ref="C51:S51"/>
    <mergeCell ref="U51:Z51"/>
    <mergeCell ref="U52:Z52"/>
    <mergeCell ref="C52:S52"/>
    <mergeCell ref="C49:S49"/>
    <mergeCell ref="C50:S50"/>
    <mergeCell ref="U46:Z46"/>
    <mergeCell ref="AA49:AF49"/>
    <mergeCell ref="C43:S43"/>
    <mergeCell ref="U43:Z43"/>
    <mergeCell ref="AA43:AF43"/>
    <mergeCell ref="C44:S44"/>
    <mergeCell ref="U44:Z44"/>
    <mergeCell ref="AA44:AF44"/>
    <mergeCell ref="C29:S29"/>
    <mergeCell ref="U38:Z38"/>
    <mergeCell ref="C39:S39"/>
    <mergeCell ref="U39:Z39"/>
    <mergeCell ref="AA39:AF39"/>
    <mergeCell ref="C68:D68"/>
    <mergeCell ref="B7:N8"/>
    <mergeCell ref="AA7:AL7"/>
    <mergeCell ref="AM7:AX7"/>
    <mergeCell ref="AY7:BJ7"/>
    <mergeCell ref="O8:Z8"/>
    <mergeCell ref="C10:F10"/>
    <mergeCell ref="J10:M10"/>
    <mergeCell ref="B12:N13"/>
    <mergeCell ref="BC15:BJ15"/>
    <mergeCell ref="AS12:BB12"/>
    <mergeCell ref="BC12:BJ12"/>
    <mergeCell ref="O13:S13"/>
    <mergeCell ref="T13:X13"/>
    <mergeCell ref="Y13:AC13"/>
    <mergeCell ref="B21:BJ21"/>
    <mergeCell ref="B22:BJ22"/>
    <mergeCell ref="U24:Z25"/>
    <mergeCell ref="AA65:AF65"/>
    <mergeCell ref="AG65:AL65"/>
    <mergeCell ref="B17:D17"/>
    <mergeCell ref="O15:S15"/>
    <mergeCell ref="T15:X15"/>
    <mergeCell ref="Y15:AC15"/>
    <mergeCell ref="AM65:AR65"/>
    <mergeCell ref="AS65:AX65"/>
    <mergeCell ref="AY65:BD65"/>
    <mergeCell ref="BE65:BJ65"/>
    <mergeCell ref="AY61:BD61"/>
    <mergeCell ref="BE61:BJ61"/>
    <mergeCell ref="C62:S62"/>
    <mergeCell ref="AA62:AF62"/>
    <mergeCell ref="AG62:AL62"/>
    <mergeCell ref="AM62:AR62"/>
    <mergeCell ref="AS62:AX62"/>
    <mergeCell ref="AY62:BD62"/>
    <mergeCell ref="BE62:BJ62"/>
    <mergeCell ref="C61:S61"/>
    <mergeCell ref="U63:Z63"/>
    <mergeCell ref="U64:Z64"/>
    <mergeCell ref="U62:Z62"/>
    <mergeCell ref="AA61:AF61"/>
    <mergeCell ref="AG61:AL61"/>
    <mergeCell ref="AM61:AR61"/>
    <mergeCell ref="AS61:AX61"/>
    <mergeCell ref="U61:Z61"/>
    <mergeCell ref="C66:S66"/>
    <mergeCell ref="AA66:AF66"/>
    <mergeCell ref="AG66:AL66"/>
    <mergeCell ref="AM66:AR66"/>
    <mergeCell ref="AS66:AX66"/>
    <mergeCell ref="AY66:BD66"/>
    <mergeCell ref="BE66:BJ66"/>
    <mergeCell ref="AM63:AR63"/>
    <mergeCell ref="AS63:AX63"/>
    <mergeCell ref="AY63:BD63"/>
    <mergeCell ref="BE63:BJ63"/>
    <mergeCell ref="C64:S64"/>
    <mergeCell ref="AA64:AF64"/>
    <mergeCell ref="AG64:AL64"/>
    <mergeCell ref="AM64:AR64"/>
    <mergeCell ref="AS64:AX64"/>
    <mergeCell ref="AY64:BD64"/>
    <mergeCell ref="BE64:BJ64"/>
    <mergeCell ref="U65:Z65"/>
    <mergeCell ref="U66:Z66"/>
    <mergeCell ref="AA63:AF63"/>
    <mergeCell ref="AG63:AL63"/>
    <mergeCell ref="C63:S63"/>
    <mergeCell ref="C65:S65"/>
    <mergeCell ref="AY60:BD60"/>
    <mergeCell ref="BE60:BJ60"/>
    <mergeCell ref="AY57:BD57"/>
    <mergeCell ref="BE57:BJ57"/>
    <mergeCell ref="C58:S58"/>
    <mergeCell ref="AA58:AF58"/>
    <mergeCell ref="AG58:AL58"/>
    <mergeCell ref="AM58:AR58"/>
    <mergeCell ref="AS58:AX58"/>
    <mergeCell ref="AY58:BD58"/>
    <mergeCell ref="BE58:BJ58"/>
    <mergeCell ref="AM57:AR57"/>
    <mergeCell ref="AS57:AX57"/>
    <mergeCell ref="AA59:AF59"/>
    <mergeCell ref="AG59:AL59"/>
    <mergeCell ref="AM59:AR59"/>
    <mergeCell ref="AS59:AX59"/>
    <mergeCell ref="C57:S57"/>
    <mergeCell ref="AA57:AF57"/>
    <mergeCell ref="AG57:AL57"/>
    <mergeCell ref="C59:S59"/>
    <mergeCell ref="AY59:BD59"/>
    <mergeCell ref="BE59:BJ59"/>
    <mergeCell ref="AA60:AF60"/>
    <mergeCell ref="AA52:AF52"/>
    <mergeCell ref="AG52:AL52"/>
    <mergeCell ref="AM52:AR52"/>
    <mergeCell ref="AS52:AX52"/>
    <mergeCell ref="AY52:BD52"/>
    <mergeCell ref="BE52:BJ52"/>
    <mergeCell ref="AA51:AF51"/>
    <mergeCell ref="AG51:AL51"/>
    <mergeCell ref="AM51:AR51"/>
    <mergeCell ref="AS51:AX51"/>
    <mergeCell ref="AY51:BD51"/>
    <mergeCell ref="BE51:BJ51"/>
    <mergeCell ref="B46:T47"/>
    <mergeCell ref="AA50:AF50"/>
    <mergeCell ref="AG50:AL50"/>
    <mergeCell ref="U49:Z49"/>
    <mergeCell ref="U50:Z50"/>
    <mergeCell ref="AM46:AR46"/>
    <mergeCell ref="AS46:AX46"/>
    <mergeCell ref="AY46:BD46"/>
    <mergeCell ref="BE46:BJ46"/>
    <mergeCell ref="AA47:AF47"/>
    <mergeCell ref="AG47:AL47"/>
    <mergeCell ref="AM47:AR47"/>
    <mergeCell ref="AS47:AX47"/>
    <mergeCell ref="AY47:BD47"/>
    <mergeCell ref="BE47:BJ47"/>
    <mergeCell ref="AA46:AF46"/>
    <mergeCell ref="AG46:AL46"/>
    <mergeCell ref="AM50:AR50"/>
    <mergeCell ref="AS50:AX50"/>
    <mergeCell ref="AY50:BD50"/>
    <mergeCell ref="BE50:BJ50"/>
    <mergeCell ref="AG42:AL42"/>
    <mergeCell ref="AG49:AL49"/>
    <mergeCell ref="U47:Z47"/>
    <mergeCell ref="AM49:AR49"/>
    <mergeCell ref="AS49:AX49"/>
    <mergeCell ref="AY49:BD49"/>
    <mergeCell ref="AM44:AR44"/>
    <mergeCell ref="AS44:AX44"/>
    <mergeCell ref="AY44:BD44"/>
    <mergeCell ref="AG44:AL44"/>
    <mergeCell ref="AM42:AR42"/>
    <mergeCell ref="AS42:AX42"/>
    <mergeCell ref="AY42:BD42"/>
    <mergeCell ref="AG43:AL43"/>
    <mergeCell ref="AM43:AR43"/>
    <mergeCell ref="AS43:AX43"/>
    <mergeCell ref="AG39:AL39"/>
    <mergeCell ref="AA37:AF37"/>
    <mergeCell ref="AG37:AL37"/>
    <mergeCell ref="C38:S38"/>
    <mergeCell ref="C36:S36"/>
    <mergeCell ref="C37:S37"/>
    <mergeCell ref="AM40:AR40"/>
    <mergeCell ref="AS40:AX40"/>
    <mergeCell ref="C41:S41"/>
    <mergeCell ref="U41:Z41"/>
    <mergeCell ref="AA41:AF41"/>
    <mergeCell ref="AG41:AL41"/>
    <mergeCell ref="AM41:AR41"/>
    <mergeCell ref="AS41:AX41"/>
    <mergeCell ref="C40:S40"/>
    <mergeCell ref="U40:Z40"/>
    <mergeCell ref="AA40:AF40"/>
    <mergeCell ref="AG40:AL40"/>
    <mergeCell ref="C42:S42"/>
    <mergeCell ref="U42:Z42"/>
    <mergeCell ref="AA42:AF42"/>
    <mergeCell ref="C34:S34"/>
    <mergeCell ref="U34:Z34"/>
    <mergeCell ref="C35:S35"/>
    <mergeCell ref="U35:Z35"/>
    <mergeCell ref="C32:S32"/>
    <mergeCell ref="C33:S33"/>
    <mergeCell ref="AA35:AF35"/>
    <mergeCell ref="AA34:AF34"/>
    <mergeCell ref="U33:Z33"/>
    <mergeCell ref="AA33:AF33"/>
    <mergeCell ref="C30:S30"/>
    <mergeCell ref="C31:S31"/>
    <mergeCell ref="C27:S27"/>
    <mergeCell ref="AY24:BD24"/>
    <mergeCell ref="C28:S28"/>
    <mergeCell ref="U28:Z28"/>
    <mergeCell ref="AA28:AF28"/>
    <mergeCell ref="AG28:AL28"/>
    <mergeCell ref="AM27:AR27"/>
    <mergeCell ref="AS27:AX27"/>
    <mergeCell ref="AY27:BD27"/>
    <mergeCell ref="AS28:AX28"/>
    <mergeCell ref="AY28:BD28"/>
    <mergeCell ref="B24:T25"/>
    <mergeCell ref="AM8:AR8"/>
    <mergeCell ref="AS8:AX8"/>
    <mergeCell ref="AY8:BD8"/>
    <mergeCell ref="BE8:BJ8"/>
    <mergeCell ref="AA8:AF8"/>
    <mergeCell ref="AG8:AL8"/>
    <mergeCell ref="BE24:BJ24"/>
    <mergeCell ref="BE25:BJ25"/>
    <mergeCell ref="AS24:AX24"/>
    <mergeCell ref="AS25:AX25"/>
    <mergeCell ref="Y12:AH12"/>
    <mergeCell ref="AI12:AR12"/>
    <mergeCell ref="AD15:AH15"/>
    <mergeCell ref="AI15:AM15"/>
    <mergeCell ref="AN15:AR15"/>
    <mergeCell ref="AS15:AW15"/>
    <mergeCell ref="AX15:BB15"/>
    <mergeCell ref="AA25:AF25"/>
    <mergeCell ref="AG25:AL25"/>
    <mergeCell ref="AM25:AR25"/>
    <mergeCell ref="AY25:BD25"/>
    <mergeCell ref="AA24:AF24"/>
    <mergeCell ref="AG24:AL24"/>
    <mergeCell ref="AM24:AR24"/>
    <mergeCell ref="BE38:BJ38"/>
    <mergeCell ref="BE39:BJ39"/>
    <mergeCell ref="AY37:BD37"/>
    <mergeCell ref="AY56:BD56"/>
    <mergeCell ref="AS55:AX55"/>
    <mergeCell ref="AY55:BD55"/>
    <mergeCell ref="BE55:BJ55"/>
    <mergeCell ref="AS54:AX54"/>
    <mergeCell ref="AY54:BD54"/>
    <mergeCell ref="BE54:BJ54"/>
    <mergeCell ref="AY43:BD43"/>
    <mergeCell ref="BE43:BJ43"/>
    <mergeCell ref="BE49:BJ49"/>
    <mergeCell ref="AS53:AX53"/>
    <mergeCell ref="AY53:BD53"/>
    <mergeCell ref="BE53:BJ53"/>
    <mergeCell ref="BE44:BJ44"/>
    <mergeCell ref="BE42:BJ42"/>
    <mergeCell ref="AY40:BD40"/>
    <mergeCell ref="BE40:BJ40"/>
    <mergeCell ref="AY41:BD41"/>
    <mergeCell ref="BE41:BJ41"/>
    <mergeCell ref="C56:S56"/>
    <mergeCell ref="C55:S55"/>
    <mergeCell ref="BE33:BJ33"/>
    <mergeCell ref="AM37:AR37"/>
    <mergeCell ref="U36:Z36"/>
    <mergeCell ref="AA36:AF36"/>
    <mergeCell ref="AG36:AL36"/>
    <mergeCell ref="AM36:AR36"/>
    <mergeCell ref="AY36:BD36"/>
    <mergeCell ref="AM39:AR39"/>
    <mergeCell ref="AY39:BD39"/>
    <mergeCell ref="AA38:AF38"/>
    <mergeCell ref="AG38:AL38"/>
    <mergeCell ref="AM38:AR38"/>
    <mergeCell ref="AY38:BD38"/>
    <mergeCell ref="U37:Z37"/>
    <mergeCell ref="AS36:AX36"/>
    <mergeCell ref="AS37:AX37"/>
    <mergeCell ref="AS38:AX38"/>
    <mergeCell ref="AS39:AX39"/>
    <mergeCell ref="AS56:AX56"/>
    <mergeCell ref="BE56:BJ56"/>
    <mergeCell ref="BE36:BJ36"/>
    <mergeCell ref="BE37:BJ37"/>
    <mergeCell ref="AG60:AL60"/>
    <mergeCell ref="AM60:AR60"/>
    <mergeCell ref="AS60:AX60"/>
    <mergeCell ref="C60:S60"/>
    <mergeCell ref="U53:Z53"/>
    <mergeCell ref="U55:Z55"/>
    <mergeCell ref="U56:Z56"/>
    <mergeCell ref="U57:Z57"/>
    <mergeCell ref="U58:Z58"/>
    <mergeCell ref="U59:Z59"/>
    <mergeCell ref="U60:Z60"/>
    <mergeCell ref="AG53:AL53"/>
    <mergeCell ref="AM53:AR53"/>
    <mergeCell ref="AA55:AF55"/>
    <mergeCell ref="AG55:AL55"/>
    <mergeCell ref="AM55:AR55"/>
    <mergeCell ref="AA54:AF54"/>
    <mergeCell ref="AG54:AL54"/>
    <mergeCell ref="AM54:AR54"/>
    <mergeCell ref="AA56:AF56"/>
    <mergeCell ref="AG56:AL56"/>
    <mergeCell ref="AM56:AR56"/>
    <mergeCell ref="C54:S54"/>
    <mergeCell ref="U54:Z54"/>
  </mergeCells>
  <phoneticPr fontId="17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6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97" customWidth="1"/>
    <col min="64" max="64" width="9.875" style="97" bestFit="1" customWidth="1"/>
    <col min="65" max="16384" width="9" style="97"/>
  </cols>
  <sheetData>
    <row r="1" spans="1:68" ht="10.5" customHeight="1">
      <c r="A1" s="333">
        <v>178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/>
      <c r="S1" s="335"/>
    </row>
    <row r="2" spans="1:68" ht="10.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68" ht="10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spans="1:68" ht="11.1" customHeight="1">
      <c r="B4" s="317" t="s">
        <v>281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</row>
    <row r="5" spans="1:68" ht="11.1" customHeight="1">
      <c r="AK5" s="98"/>
      <c r="AL5" s="98"/>
      <c r="BH5" s="187" t="s">
        <v>282</v>
      </c>
    </row>
    <row r="6" spans="1:68" ht="11.1" customHeight="1">
      <c r="B6" s="495" t="s">
        <v>416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7"/>
      <c r="O6" s="582" t="s">
        <v>498</v>
      </c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3"/>
      <c r="AM6" s="584" t="s">
        <v>3</v>
      </c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586"/>
      <c r="AY6" s="584" t="s">
        <v>499</v>
      </c>
      <c r="AZ6" s="585"/>
      <c r="BA6" s="585"/>
      <c r="BB6" s="585"/>
      <c r="BC6" s="585"/>
      <c r="BD6" s="585"/>
      <c r="BE6" s="585"/>
      <c r="BF6" s="585"/>
      <c r="BG6" s="585"/>
      <c r="BH6" s="585"/>
      <c r="BI6" s="585"/>
      <c r="BJ6" s="585"/>
    </row>
    <row r="7" spans="1:68" ht="11.1" customHeight="1"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217"/>
      <c r="P7" s="217"/>
      <c r="Q7" s="217"/>
      <c r="R7" s="217"/>
      <c r="S7" s="217"/>
      <c r="T7" s="218"/>
      <c r="U7" s="403" t="s">
        <v>502</v>
      </c>
      <c r="V7" s="590"/>
      <c r="W7" s="590"/>
      <c r="X7" s="590"/>
      <c r="Y7" s="590"/>
      <c r="Z7" s="441"/>
      <c r="AA7" s="403" t="s">
        <v>500</v>
      </c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441"/>
      <c r="AM7" s="587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9"/>
      <c r="AY7" s="587"/>
      <c r="AZ7" s="588"/>
      <c r="BA7" s="588"/>
      <c r="BB7" s="588"/>
      <c r="BC7" s="588"/>
      <c r="BD7" s="588"/>
      <c r="BE7" s="588"/>
      <c r="BF7" s="588"/>
      <c r="BG7" s="588"/>
      <c r="BH7" s="588"/>
      <c r="BI7" s="588"/>
      <c r="BJ7" s="588"/>
    </row>
    <row r="8" spans="1:68" ht="11.1" customHeight="1">
      <c r="N8" s="100"/>
      <c r="O8" s="78"/>
      <c r="P8" s="101"/>
      <c r="Q8" s="101"/>
      <c r="R8" s="101"/>
      <c r="S8" s="78"/>
      <c r="T8" s="78"/>
      <c r="U8" s="101"/>
      <c r="V8" s="101"/>
      <c r="W8" s="101"/>
      <c r="X8" s="101"/>
      <c r="Y8" s="101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L8" s="169"/>
      <c r="AM8" s="78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78"/>
      <c r="AY8" s="78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</row>
    <row r="9" spans="1:68" ht="11.1" customHeight="1">
      <c r="C9" s="319" t="s">
        <v>283</v>
      </c>
      <c r="D9" s="319"/>
      <c r="E9" s="319"/>
      <c r="F9" s="319"/>
      <c r="G9" s="317">
        <v>23</v>
      </c>
      <c r="H9" s="534"/>
      <c r="I9" s="534"/>
      <c r="J9" s="317" t="s">
        <v>284</v>
      </c>
      <c r="K9" s="317"/>
      <c r="L9" s="317"/>
      <c r="M9" s="317"/>
      <c r="N9" s="53"/>
      <c r="O9" s="570">
        <v>253453</v>
      </c>
      <c r="P9" s="567"/>
      <c r="Q9" s="567"/>
      <c r="R9" s="567"/>
      <c r="S9" s="567"/>
      <c r="T9" s="567"/>
      <c r="U9" s="569">
        <v>39841</v>
      </c>
      <c r="V9" s="569"/>
      <c r="W9" s="569"/>
      <c r="X9" s="569"/>
      <c r="Y9" s="569"/>
      <c r="Z9" s="569"/>
      <c r="AA9" s="569">
        <v>222</v>
      </c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>
        <v>882</v>
      </c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 t="s">
        <v>598</v>
      </c>
      <c r="AZ9" s="569"/>
      <c r="BA9" s="569"/>
      <c r="BB9" s="569"/>
      <c r="BC9" s="569"/>
      <c r="BD9" s="569"/>
      <c r="BE9" s="569"/>
      <c r="BF9" s="569"/>
      <c r="BG9" s="569"/>
      <c r="BH9" s="569"/>
      <c r="BI9" s="569"/>
      <c r="BJ9" s="569"/>
    </row>
    <row r="10" spans="1:68" ht="11.1" customHeight="1">
      <c r="G10" s="317">
        <v>24</v>
      </c>
      <c r="H10" s="534"/>
      <c r="I10" s="534"/>
      <c r="N10" s="53"/>
      <c r="O10" s="570">
        <v>255671</v>
      </c>
      <c r="P10" s="567"/>
      <c r="Q10" s="567"/>
      <c r="R10" s="567"/>
      <c r="S10" s="567"/>
      <c r="T10" s="567"/>
      <c r="U10" s="569">
        <v>39653</v>
      </c>
      <c r="V10" s="569"/>
      <c r="W10" s="569"/>
      <c r="X10" s="569"/>
      <c r="Y10" s="569"/>
      <c r="Z10" s="569"/>
      <c r="AA10" s="569">
        <v>217</v>
      </c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69"/>
      <c r="AM10" s="569">
        <v>981</v>
      </c>
      <c r="AN10" s="569"/>
      <c r="AO10" s="569"/>
      <c r="AP10" s="569"/>
      <c r="AQ10" s="569"/>
      <c r="AR10" s="569"/>
      <c r="AS10" s="569"/>
      <c r="AT10" s="569"/>
      <c r="AU10" s="569"/>
      <c r="AV10" s="569"/>
      <c r="AW10" s="569"/>
      <c r="AX10" s="569"/>
      <c r="AY10" s="569" t="s">
        <v>598</v>
      </c>
      <c r="AZ10" s="569"/>
      <c r="BA10" s="569"/>
      <c r="BB10" s="569"/>
      <c r="BC10" s="569"/>
      <c r="BD10" s="569"/>
      <c r="BE10" s="569"/>
      <c r="BF10" s="569"/>
      <c r="BG10" s="569"/>
      <c r="BH10" s="569"/>
      <c r="BI10" s="569"/>
      <c r="BJ10" s="569"/>
      <c r="BO10" s="96"/>
      <c r="BP10" s="96"/>
    </row>
    <row r="11" spans="1:68" ht="11.1" customHeight="1">
      <c r="G11" s="317">
        <v>25</v>
      </c>
      <c r="H11" s="534"/>
      <c r="I11" s="534"/>
      <c r="N11" s="53"/>
      <c r="O11" s="570">
        <v>224519</v>
      </c>
      <c r="P11" s="567"/>
      <c r="Q11" s="567"/>
      <c r="R11" s="567"/>
      <c r="S11" s="567"/>
      <c r="T11" s="567"/>
      <c r="U11" s="569">
        <v>37413</v>
      </c>
      <c r="V11" s="569"/>
      <c r="W11" s="569"/>
      <c r="X11" s="569"/>
      <c r="Y11" s="569"/>
      <c r="Z11" s="569"/>
      <c r="AA11" s="569">
        <v>187</v>
      </c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69">
        <v>1352</v>
      </c>
      <c r="AN11" s="569"/>
      <c r="AO11" s="569"/>
      <c r="AP11" s="569"/>
      <c r="AQ11" s="569"/>
      <c r="AR11" s="569"/>
      <c r="AS11" s="569"/>
      <c r="AT11" s="569"/>
      <c r="AU11" s="569"/>
      <c r="AV11" s="569"/>
      <c r="AW11" s="569"/>
      <c r="AX11" s="569"/>
      <c r="AY11" s="569" t="s">
        <v>598</v>
      </c>
      <c r="AZ11" s="569"/>
      <c r="BA11" s="569"/>
      <c r="BB11" s="569"/>
      <c r="BC11" s="569"/>
      <c r="BD11" s="569"/>
      <c r="BE11" s="569"/>
      <c r="BF11" s="569"/>
      <c r="BG11" s="569"/>
      <c r="BH11" s="569"/>
      <c r="BI11" s="569"/>
      <c r="BJ11" s="569"/>
      <c r="BO11" s="96"/>
    </row>
    <row r="12" spans="1:68" ht="11.1" customHeight="1">
      <c r="G12" s="317">
        <v>26</v>
      </c>
      <c r="H12" s="534"/>
      <c r="I12" s="534"/>
      <c r="N12" s="53"/>
      <c r="O12" s="570">
        <v>223373</v>
      </c>
      <c r="P12" s="567"/>
      <c r="Q12" s="567"/>
      <c r="R12" s="567"/>
      <c r="S12" s="567"/>
      <c r="T12" s="567"/>
      <c r="U12" s="569">
        <v>38034</v>
      </c>
      <c r="V12" s="569"/>
      <c r="W12" s="569"/>
      <c r="X12" s="569"/>
      <c r="Y12" s="569"/>
      <c r="Z12" s="569"/>
      <c r="AA12" s="569">
        <v>174</v>
      </c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>
        <v>1330</v>
      </c>
      <c r="AN12" s="569"/>
      <c r="AO12" s="569"/>
      <c r="AP12" s="569"/>
      <c r="AQ12" s="569"/>
      <c r="AR12" s="569"/>
      <c r="AS12" s="569"/>
      <c r="AT12" s="569"/>
      <c r="AU12" s="569"/>
      <c r="AV12" s="569"/>
      <c r="AW12" s="569"/>
      <c r="AX12" s="569"/>
      <c r="AY12" s="569">
        <v>4735943</v>
      </c>
      <c r="AZ12" s="569"/>
      <c r="BA12" s="569"/>
      <c r="BB12" s="569"/>
      <c r="BC12" s="569"/>
      <c r="BD12" s="569"/>
      <c r="BE12" s="569"/>
      <c r="BF12" s="569"/>
      <c r="BG12" s="569"/>
      <c r="BH12" s="569"/>
      <c r="BI12" s="569"/>
      <c r="BJ12" s="569"/>
    </row>
    <row r="13" spans="1:68" ht="11.1" customHeight="1">
      <c r="G13" s="314">
        <v>27</v>
      </c>
      <c r="H13" s="533"/>
      <c r="I13" s="533"/>
      <c r="J13" s="154"/>
      <c r="K13" s="154"/>
      <c r="L13" s="154"/>
      <c r="M13" s="154"/>
      <c r="N13" s="105"/>
      <c r="O13" s="579">
        <v>222728</v>
      </c>
      <c r="P13" s="580"/>
      <c r="Q13" s="580"/>
      <c r="R13" s="580"/>
      <c r="S13" s="580"/>
      <c r="T13" s="580"/>
      <c r="U13" s="581">
        <v>38627</v>
      </c>
      <c r="V13" s="581"/>
      <c r="W13" s="581"/>
      <c r="X13" s="581"/>
      <c r="Y13" s="581"/>
      <c r="Z13" s="581"/>
      <c r="AA13" s="572">
        <v>164</v>
      </c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>
        <v>1447</v>
      </c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>
        <v>4757254</v>
      </c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  <c r="BJ13" s="572"/>
      <c r="BL13" s="219"/>
      <c r="BO13" s="96"/>
    </row>
    <row r="14" spans="1:68" ht="11.1" customHeight="1">
      <c r="N14" s="53"/>
      <c r="O14" s="79"/>
      <c r="P14" s="79"/>
      <c r="Q14" s="79"/>
      <c r="R14" s="79"/>
      <c r="S14" s="79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220"/>
      <c r="AL14" s="22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</row>
    <row r="15" spans="1:68" ht="11.1" customHeight="1">
      <c r="C15" s="319" t="s">
        <v>267</v>
      </c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53"/>
      <c r="O15" s="567">
        <v>41754</v>
      </c>
      <c r="P15" s="567"/>
      <c r="Q15" s="567"/>
      <c r="R15" s="567"/>
      <c r="S15" s="567"/>
      <c r="T15" s="567"/>
      <c r="U15" s="568">
        <v>7122</v>
      </c>
      <c r="V15" s="568"/>
      <c r="W15" s="568"/>
      <c r="X15" s="568"/>
      <c r="Y15" s="568"/>
      <c r="Z15" s="568"/>
      <c r="AA15" s="568">
        <v>164</v>
      </c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>
        <v>244</v>
      </c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68"/>
      <c r="AY15" s="568">
        <v>824135</v>
      </c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</row>
    <row r="16" spans="1:68" ht="11.1" customHeight="1">
      <c r="C16" s="319" t="s">
        <v>268</v>
      </c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53"/>
      <c r="O16" s="567">
        <v>29325</v>
      </c>
      <c r="P16" s="567"/>
      <c r="Q16" s="567"/>
      <c r="R16" s="567"/>
      <c r="S16" s="567"/>
      <c r="T16" s="567"/>
      <c r="U16" s="568">
        <v>3764</v>
      </c>
      <c r="V16" s="568"/>
      <c r="W16" s="568"/>
      <c r="X16" s="568"/>
      <c r="Y16" s="568"/>
      <c r="Z16" s="568"/>
      <c r="AA16" s="568">
        <v>0</v>
      </c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>
        <v>122</v>
      </c>
      <c r="AN16" s="568"/>
      <c r="AO16" s="568"/>
      <c r="AP16" s="568"/>
      <c r="AQ16" s="568"/>
      <c r="AR16" s="568"/>
      <c r="AS16" s="568"/>
      <c r="AT16" s="568"/>
      <c r="AU16" s="568"/>
      <c r="AV16" s="568"/>
      <c r="AW16" s="568"/>
      <c r="AX16" s="568"/>
      <c r="AY16" s="568">
        <v>562872</v>
      </c>
      <c r="AZ16" s="568"/>
      <c r="BA16" s="568"/>
      <c r="BB16" s="568"/>
      <c r="BC16" s="568"/>
      <c r="BD16" s="568"/>
      <c r="BE16" s="568"/>
      <c r="BF16" s="568"/>
      <c r="BG16" s="568"/>
      <c r="BH16" s="568"/>
      <c r="BI16" s="568"/>
      <c r="BJ16" s="568"/>
    </row>
    <row r="17" spans="2:66" ht="11.1" customHeight="1">
      <c r="C17" s="319" t="s">
        <v>269</v>
      </c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53"/>
      <c r="O17" s="567">
        <v>25939</v>
      </c>
      <c r="P17" s="567"/>
      <c r="Q17" s="567"/>
      <c r="R17" s="567"/>
      <c r="S17" s="567"/>
      <c r="T17" s="567"/>
      <c r="U17" s="568">
        <v>4337</v>
      </c>
      <c r="V17" s="568"/>
      <c r="W17" s="568"/>
      <c r="X17" s="568"/>
      <c r="Y17" s="568"/>
      <c r="Z17" s="568"/>
      <c r="AA17" s="568">
        <v>0</v>
      </c>
      <c r="AB17" s="568"/>
      <c r="AC17" s="568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>
        <v>103</v>
      </c>
      <c r="AN17" s="568"/>
      <c r="AO17" s="568"/>
      <c r="AP17" s="568"/>
      <c r="AQ17" s="568"/>
      <c r="AR17" s="568"/>
      <c r="AS17" s="568"/>
      <c r="AT17" s="568"/>
      <c r="AU17" s="568"/>
      <c r="AV17" s="568"/>
      <c r="AW17" s="568"/>
      <c r="AX17" s="568"/>
      <c r="AY17" s="568">
        <v>372910</v>
      </c>
      <c r="AZ17" s="568"/>
      <c r="BA17" s="568"/>
      <c r="BB17" s="568"/>
      <c r="BC17" s="568"/>
      <c r="BD17" s="568"/>
      <c r="BE17" s="568"/>
      <c r="BF17" s="568"/>
      <c r="BG17" s="568"/>
      <c r="BH17" s="568"/>
      <c r="BI17" s="568"/>
      <c r="BJ17" s="568"/>
    </row>
    <row r="18" spans="2:66" ht="11.1" customHeight="1">
      <c r="C18" s="319" t="s">
        <v>270</v>
      </c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53"/>
      <c r="O18" s="567">
        <v>16375</v>
      </c>
      <c r="P18" s="567"/>
      <c r="Q18" s="567"/>
      <c r="R18" s="567"/>
      <c r="S18" s="567"/>
      <c r="T18" s="567"/>
      <c r="U18" s="568">
        <v>3050</v>
      </c>
      <c r="V18" s="568"/>
      <c r="W18" s="568"/>
      <c r="X18" s="568"/>
      <c r="Y18" s="568"/>
      <c r="Z18" s="568"/>
      <c r="AA18" s="568">
        <v>0</v>
      </c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>
        <v>173</v>
      </c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>
        <v>301537</v>
      </c>
      <c r="AZ18" s="568"/>
      <c r="BA18" s="568"/>
      <c r="BB18" s="568"/>
      <c r="BC18" s="568"/>
      <c r="BD18" s="568"/>
      <c r="BE18" s="568"/>
      <c r="BF18" s="568"/>
      <c r="BG18" s="568"/>
      <c r="BH18" s="568"/>
      <c r="BI18" s="568"/>
      <c r="BJ18" s="568"/>
      <c r="BN18" s="96"/>
    </row>
    <row r="19" spans="2:66" ht="11.1" customHeight="1">
      <c r="C19" s="319" t="s">
        <v>271</v>
      </c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53"/>
      <c r="O19" s="567">
        <v>21203</v>
      </c>
      <c r="P19" s="567"/>
      <c r="Q19" s="567"/>
      <c r="R19" s="567"/>
      <c r="S19" s="567"/>
      <c r="T19" s="567"/>
      <c r="U19" s="568">
        <v>4314</v>
      </c>
      <c r="V19" s="568"/>
      <c r="W19" s="568"/>
      <c r="X19" s="568"/>
      <c r="Y19" s="568"/>
      <c r="Z19" s="568"/>
      <c r="AA19" s="568">
        <v>0</v>
      </c>
      <c r="AB19" s="568"/>
      <c r="AC19" s="568"/>
      <c r="AD19" s="568"/>
      <c r="AE19" s="568"/>
      <c r="AF19" s="568"/>
      <c r="AG19" s="568"/>
      <c r="AH19" s="568"/>
      <c r="AI19" s="568"/>
      <c r="AJ19" s="568"/>
      <c r="AK19" s="568"/>
      <c r="AL19" s="568"/>
      <c r="AM19" s="568">
        <v>131</v>
      </c>
      <c r="AN19" s="568"/>
      <c r="AO19" s="568"/>
      <c r="AP19" s="568"/>
      <c r="AQ19" s="568"/>
      <c r="AR19" s="568"/>
      <c r="AS19" s="568"/>
      <c r="AT19" s="568"/>
      <c r="AU19" s="568"/>
      <c r="AV19" s="568"/>
      <c r="AW19" s="568"/>
      <c r="AX19" s="568"/>
      <c r="AY19" s="568">
        <v>356501</v>
      </c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</row>
    <row r="20" spans="2:66" ht="11.1" customHeight="1">
      <c r="C20" s="319" t="s">
        <v>272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53"/>
      <c r="O20" s="567">
        <v>14525</v>
      </c>
      <c r="P20" s="567"/>
      <c r="Q20" s="567"/>
      <c r="R20" s="567"/>
      <c r="S20" s="567"/>
      <c r="T20" s="567"/>
      <c r="U20" s="568">
        <v>2490</v>
      </c>
      <c r="V20" s="568"/>
      <c r="W20" s="568"/>
      <c r="X20" s="568"/>
      <c r="Y20" s="568"/>
      <c r="Z20" s="568"/>
      <c r="AA20" s="568">
        <v>0</v>
      </c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>
        <v>155</v>
      </c>
      <c r="AN20" s="568"/>
      <c r="AO20" s="568"/>
      <c r="AP20" s="568"/>
      <c r="AQ20" s="568"/>
      <c r="AR20" s="568"/>
      <c r="AS20" s="568"/>
      <c r="AT20" s="568"/>
      <c r="AU20" s="568"/>
      <c r="AV20" s="568"/>
      <c r="AW20" s="568"/>
      <c r="AX20" s="568"/>
      <c r="AY20" s="568">
        <v>249358</v>
      </c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</row>
    <row r="21" spans="2:66" ht="11.1" customHeight="1">
      <c r="C21" s="319" t="s">
        <v>273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53"/>
      <c r="O21" s="567">
        <v>22056</v>
      </c>
      <c r="P21" s="567"/>
      <c r="Q21" s="567"/>
      <c r="R21" s="567"/>
      <c r="S21" s="567"/>
      <c r="T21" s="567"/>
      <c r="U21" s="568">
        <v>2977</v>
      </c>
      <c r="V21" s="568"/>
      <c r="W21" s="568"/>
      <c r="X21" s="568"/>
      <c r="Y21" s="568"/>
      <c r="Z21" s="568"/>
      <c r="AA21" s="568">
        <v>0</v>
      </c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>
        <v>71</v>
      </c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>
        <v>726485</v>
      </c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</row>
    <row r="22" spans="2:66" ht="11.1" customHeight="1">
      <c r="C22" s="319" t="s">
        <v>274</v>
      </c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53"/>
      <c r="O22" s="567">
        <v>6932</v>
      </c>
      <c r="P22" s="567"/>
      <c r="Q22" s="567"/>
      <c r="R22" s="567"/>
      <c r="S22" s="567"/>
      <c r="T22" s="567"/>
      <c r="U22" s="568">
        <v>1489</v>
      </c>
      <c r="V22" s="568"/>
      <c r="W22" s="568"/>
      <c r="X22" s="568"/>
      <c r="Y22" s="568"/>
      <c r="Z22" s="568"/>
      <c r="AA22" s="568">
        <v>0</v>
      </c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>
        <v>86</v>
      </c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>
        <v>126249</v>
      </c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</row>
    <row r="23" spans="2:66" ht="11.1" customHeight="1">
      <c r="C23" s="319" t="s">
        <v>275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53"/>
      <c r="O23" s="567">
        <v>12274</v>
      </c>
      <c r="P23" s="567"/>
      <c r="Q23" s="567"/>
      <c r="R23" s="567"/>
      <c r="S23" s="567"/>
      <c r="T23" s="567"/>
      <c r="U23" s="568">
        <v>1637</v>
      </c>
      <c r="V23" s="568"/>
      <c r="W23" s="568"/>
      <c r="X23" s="568"/>
      <c r="Y23" s="568"/>
      <c r="Z23" s="568"/>
      <c r="AA23" s="568">
        <v>0</v>
      </c>
      <c r="AB23" s="568"/>
      <c r="AC23" s="568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>
        <v>74</v>
      </c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>
        <v>259782</v>
      </c>
      <c r="AZ23" s="568"/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</row>
    <row r="24" spans="2:66" ht="11.1" customHeight="1">
      <c r="C24" s="319" t="s">
        <v>276</v>
      </c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53"/>
      <c r="O24" s="567">
        <v>11623</v>
      </c>
      <c r="P24" s="567"/>
      <c r="Q24" s="567"/>
      <c r="R24" s="567"/>
      <c r="S24" s="567"/>
      <c r="T24" s="567"/>
      <c r="U24" s="568">
        <v>2169</v>
      </c>
      <c r="V24" s="568"/>
      <c r="W24" s="568"/>
      <c r="X24" s="568"/>
      <c r="Y24" s="568"/>
      <c r="Z24" s="568"/>
      <c r="AA24" s="568">
        <v>0</v>
      </c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>
        <v>84</v>
      </c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>
        <v>262308</v>
      </c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</row>
    <row r="25" spans="2:66" ht="11.1" customHeight="1">
      <c r="C25" s="319" t="s">
        <v>501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53"/>
      <c r="O25" s="567">
        <v>1579</v>
      </c>
      <c r="P25" s="567"/>
      <c r="Q25" s="567"/>
      <c r="R25" s="567"/>
      <c r="S25" s="567"/>
      <c r="T25" s="567"/>
      <c r="U25" s="568">
        <v>1014</v>
      </c>
      <c r="V25" s="568"/>
      <c r="W25" s="568"/>
      <c r="X25" s="568"/>
      <c r="Y25" s="568"/>
      <c r="Z25" s="568"/>
      <c r="AA25" s="568">
        <v>0</v>
      </c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>
        <v>12</v>
      </c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>
        <v>59903</v>
      </c>
      <c r="AZ25" s="568"/>
      <c r="BA25" s="568"/>
      <c r="BB25" s="568"/>
      <c r="BC25" s="568"/>
      <c r="BD25" s="568"/>
      <c r="BE25" s="568"/>
      <c r="BF25" s="568"/>
      <c r="BG25" s="568"/>
      <c r="BH25" s="568"/>
      <c r="BI25" s="568"/>
      <c r="BJ25" s="568"/>
      <c r="BL25" s="219"/>
    </row>
    <row r="26" spans="2:66" ht="11.1" customHeight="1">
      <c r="C26" s="319" t="s">
        <v>277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53"/>
      <c r="O26" s="567">
        <v>12781</v>
      </c>
      <c r="P26" s="567"/>
      <c r="Q26" s="567"/>
      <c r="R26" s="567"/>
      <c r="S26" s="567"/>
      <c r="T26" s="567"/>
      <c r="U26" s="568">
        <v>2483</v>
      </c>
      <c r="V26" s="568"/>
      <c r="W26" s="568"/>
      <c r="X26" s="568"/>
      <c r="Y26" s="568"/>
      <c r="Z26" s="568"/>
      <c r="AA26" s="568">
        <v>0</v>
      </c>
      <c r="AB26" s="568"/>
      <c r="AC26" s="568"/>
      <c r="AD26" s="568"/>
      <c r="AE26" s="568"/>
      <c r="AF26" s="568"/>
      <c r="AG26" s="568"/>
      <c r="AH26" s="568"/>
      <c r="AI26" s="568"/>
      <c r="AJ26" s="568"/>
      <c r="AK26" s="568"/>
      <c r="AL26" s="568"/>
      <c r="AM26" s="568">
        <v>88</v>
      </c>
      <c r="AN26" s="568"/>
      <c r="AO26" s="568"/>
      <c r="AP26" s="568"/>
      <c r="AQ26" s="568"/>
      <c r="AR26" s="568"/>
      <c r="AS26" s="568"/>
      <c r="AT26" s="568"/>
      <c r="AU26" s="568"/>
      <c r="AV26" s="568"/>
      <c r="AW26" s="568"/>
      <c r="AX26" s="568"/>
      <c r="AY26" s="568">
        <v>400594</v>
      </c>
      <c r="AZ26" s="568"/>
      <c r="BA26" s="568"/>
      <c r="BB26" s="568"/>
      <c r="BC26" s="568"/>
      <c r="BD26" s="568"/>
      <c r="BE26" s="568"/>
      <c r="BF26" s="568"/>
      <c r="BG26" s="568"/>
      <c r="BH26" s="568"/>
      <c r="BI26" s="568"/>
      <c r="BJ26" s="568"/>
    </row>
    <row r="27" spans="2:66" ht="11.1" customHeight="1">
      <c r="B27" s="96"/>
      <c r="C27" s="509" t="s">
        <v>278</v>
      </c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3"/>
      <c r="O27" s="567">
        <v>6362</v>
      </c>
      <c r="P27" s="567"/>
      <c r="Q27" s="567"/>
      <c r="R27" s="567"/>
      <c r="S27" s="567"/>
      <c r="T27" s="567"/>
      <c r="U27" s="568">
        <v>1781</v>
      </c>
      <c r="V27" s="568"/>
      <c r="W27" s="568"/>
      <c r="X27" s="568"/>
      <c r="Y27" s="568"/>
      <c r="Z27" s="568"/>
      <c r="AA27" s="568">
        <v>0</v>
      </c>
      <c r="AB27" s="568"/>
      <c r="AC27" s="568"/>
      <c r="AD27" s="568"/>
      <c r="AE27" s="568"/>
      <c r="AF27" s="568"/>
      <c r="AG27" s="568"/>
      <c r="AH27" s="568"/>
      <c r="AI27" s="568"/>
      <c r="AJ27" s="568"/>
      <c r="AK27" s="568"/>
      <c r="AL27" s="568"/>
      <c r="AM27" s="568">
        <v>104</v>
      </c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>
        <v>254620</v>
      </c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8"/>
    </row>
    <row r="28" spans="2:66" ht="11.1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81"/>
      <c r="P28" s="221"/>
      <c r="Q28" s="221"/>
      <c r="R28" s="221"/>
      <c r="S28" s="221"/>
      <c r="T28" s="221"/>
      <c r="U28" s="143"/>
      <c r="V28" s="222"/>
      <c r="W28" s="222"/>
      <c r="X28" s="222"/>
      <c r="Y28" s="222"/>
      <c r="Z28" s="222"/>
      <c r="AA28" s="143"/>
      <c r="AB28" s="222"/>
      <c r="AC28" s="222"/>
      <c r="AD28" s="222"/>
      <c r="AE28" s="222"/>
      <c r="AF28" s="222"/>
      <c r="AG28" s="222"/>
      <c r="AH28" s="222"/>
      <c r="AI28" s="222"/>
      <c r="AJ28" s="222"/>
      <c r="AK28" s="98"/>
      <c r="AL28" s="98"/>
      <c r="AM28" s="143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143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2:66" ht="11.1" customHeight="1">
      <c r="B29" s="345" t="s">
        <v>279</v>
      </c>
      <c r="C29" s="345"/>
      <c r="D29" s="345"/>
      <c r="E29" s="134" t="s">
        <v>280</v>
      </c>
      <c r="F29" s="47" t="s">
        <v>595</v>
      </c>
    </row>
    <row r="30" spans="2:66" ht="11.1" customHeight="1">
      <c r="B30" s="317" t="s">
        <v>285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</row>
    <row r="31" spans="2:66" ht="11.1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</row>
    <row r="32" spans="2:66" ht="11.1" customHeight="1">
      <c r="B32" s="573" t="s">
        <v>286</v>
      </c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3"/>
      <c r="O32" s="396" t="s">
        <v>287</v>
      </c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457" t="s">
        <v>290</v>
      </c>
      <c r="BC32" s="396"/>
      <c r="BD32" s="396"/>
      <c r="BE32" s="396"/>
      <c r="BF32" s="396"/>
      <c r="BG32" s="396"/>
      <c r="BH32" s="396"/>
      <c r="BI32" s="396"/>
      <c r="BJ32" s="396"/>
    </row>
    <row r="33" spans="2:62" ht="11.1" customHeight="1"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504"/>
      <c r="Y33" s="576" t="s">
        <v>288</v>
      </c>
      <c r="Z33" s="577"/>
      <c r="AA33" s="577"/>
      <c r="AB33" s="577"/>
      <c r="AC33" s="577"/>
      <c r="AD33" s="577"/>
      <c r="AE33" s="577"/>
      <c r="AF33" s="577"/>
      <c r="AG33" s="577"/>
      <c r="AH33" s="577"/>
      <c r="AI33" s="576" t="s">
        <v>289</v>
      </c>
      <c r="AJ33" s="577"/>
      <c r="AK33" s="577"/>
      <c r="AL33" s="577"/>
      <c r="AM33" s="577"/>
      <c r="AN33" s="577"/>
      <c r="AO33" s="577"/>
      <c r="AP33" s="577"/>
      <c r="AQ33" s="577"/>
      <c r="AR33" s="576" t="s">
        <v>746</v>
      </c>
      <c r="AS33" s="577"/>
      <c r="AT33" s="577"/>
      <c r="AU33" s="577"/>
      <c r="AV33" s="577"/>
      <c r="AW33" s="577"/>
      <c r="AX33" s="577"/>
      <c r="AY33" s="577"/>
      <c r="AZ33" s="577"/>
      <c r="BA33" s="578"/>
      <c r="BB33" s="476"/>
      <c r="BC33" s="474"/>
      <c r="BD33" s="474"/>
      <c r="BE33" s="474"/>
      <c r="BF33" s="474"/>
      <c r="BG33" s="474"/>
      <c r="BH33" s="474"/>
      <c r="BI33" s="474"/>
      <c r="BJ33" s="474"/>
    </row>
    <row r="34" spans="2:62" ht="11.1" customHeight="1"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5"/>
      <c r="O34" s="163"/>
      <c r="P34" s="164"/>
      <c r="Q34" s="164"/>
      <c r="R34" s="164"/>
      <c r="S34" s="164"/>
      <c r="T34" s="164"/>
      <c r="U34" s="164"/>
      <c r="V34" s="164"/>
      <c r="W34" s="164"/>
      <c r="X34" s="164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62"/>
      <c r="BB34" s="458"/>
      <c r="BC34" s="398"/>
      <c r="BD34" s="398"/>
      <c r="BE34" s="398"/>
      <c r="BF34" s="398"/>
      <c r="BG34" s="398"/>
      <c r="BH34" s="398"/>
      <c r="BI34" s="398"/>
      <c r="BJ34" s="398"/>
    </row>
    <row r="35" spans="2:62" ht="11.1" customHeight="1">
      <c r="N35" s="100"/>
    </row>
    <row r="36" spans="2:62" ht="11.1" customHeight="1">
      <c r="C36" s="319" t="s">
        <v>291</v>
      </c>
      <c r="D36" s="319"/>
      <c r="E36" s="319"/>
      <c r="F36" s="319"/>
      <c r="G36" s="317">
        <v>22</v>
      </c>
      <c r="H36" s="317"/>
      <c r="I36" s="317"/>
      <c r="J36" s="319" t="s">
        <v>292</v>
      </c>
      <c r="K36" s="319"/>
      <c r="L36" s="319"/>
      <c r="M36" s="319"/>
      <c r="N36" s="53"/>
      <c r="O36" s="564">
        <v>6789591</v>
      </c>
      <c r="P36" s="565"/>
      <c r="Q36" s="565"/>
      <c r="R36" s="565"/>
      <c r="S36" s="565"/>
      <c r="T36" s="565"/>
      <c r="U36" s="565"/>
      <c r="V36" s="565"/>
      <c r="W36" s="565"/>
      <c r="X36" s="565"/>
      <c r="Y36" s="454">
        <v>5688505</v>
      </c>
      <c r="Z36" s="454"/>
      <c r="AA36" s="454"/>
      <c r="AB36" s="454"/>
      <c r="AC36" s="454"/>
      <c r="AD36" s="454"/>
      <c r="AE36" s="454"/>
      <c r="AF36" s="454"/>
      <c r="AG36" s="454"/>
      <c r="AH36" s="454"/>
      <c r="AI36" s="454">
        <v>294689</v>
      </c>
      <c r="AJ36" s="454"/>
      <c r="AK36" s="454"/>
      <c r="AL36" s="454"/>
      <c r="AM36" s="454"/>
      <c r="AN36" s="454"/>
      <c r="AO36" s="454"/>
      <c r="AP36" s="454"/>
      <c r="AQ36" s="454"/>
      <c r="AR36" s="454">
        <v>806397</v>
      </c>
      <c r="AS36" s="454"/>
      <c r="AT36" s="454"/>
      <c r="AU36" s="454"/>
      <c r="AV36" s="454"/>
      <c r="AW36" s="454"/>
      <c r="AX36" s="454"/>
      <c r="AY36" s="454"/>
      <c r="AZ36" s="454"/>
      <c r="BA36" s="454"/>
      <c r="BB36" s="454">
        <v>76700</v>
      </c>
      <c r="BC36" s="454"/>
      <c r="BD36" s="454"/>
      <c r="BE36" s="454"/>
      <c r="BF36" s="454"/>
      <c r="BG36" s="454"/>
      <c r="BH36" s="454"/>
      <c r="BI36" s="454"/>
      <c r="BJ36" s="454"/>
    </row>
    <row r="37" spans="2:62" ht="11.1" customHeight="1">
      <c r="G37" s="317">
        <v>23</v>
      </c>
      <c r="H37" s="317"/>
      <c r="I37" s="317"/>
      <c r="N37" s="53"/>
      <c r="O37" s="564">
        <v>6694110</v>
      </c>
      <c r="P37" s="565"/>
      <c r="Q37" s="565"/>
      <c r="R37" s="565"/>
      <c r="S37" s="565"/>
      <c r="T37" s="565"/>
      <c r="U37" s="565"/>
      <c r="V37" s="565"/>
      <c r="W37" s="565"/>
      <c r="X37" s="565"/>
      <c r="Y37" s="454">
        <v>5644492</v>
      </c>
      <c r="Z37" s="454"/>
      <c r="AA37" s="454"/>
      <c r="AB37" s="454"/>
      <c r="AC37" s="454"/>
      <c r="AD37" s="454"/>
      <c r="AE37" s="454"/>
      <c r="AF37" s="454"/>
      <c r="AG37" s="454"/>
      <c r="AH37" s="454"/>
      <c r="AI37" s="454">
        <v>298324</v>
      </c>
      <c r="AJ37" s="454"/>
      <c r="AK37" s="454"/>
      <c r="AL37" s="454"/>
      <c r="AM37" s="454"/>
      <c r="AN37" s="454"/>
      <c r="AO37" s="454"/>
      <c r="AP37" s="454"/>
      <c r="AQ37" s="454"/>
      <c r="AR37" s="454">
        <v>751294</v>
      </c>
      <c r="AS37" s="454"/>
      <c r="AT37" s="454"/>
      <c r="AU37" s="454"/>
      <c r="AV37" s="454"/>
      <c r="AW37" s="454"/>
      <c r="AX37" s="454"/>
      <c r="AY37" s="454"/>
      <c r="AZ37" s="454"/>
      <c r="BA37" s="454"/>
      <c r="BB37" s="454">
        <v>102969</v>
      </c>
      <c r="BC37" s="454"/>
      <c r="BD37" s="454"/>
      <c r="BE37" s="454"/>
      <c r="BF37" s="454"/>
      <c r="BG37" s="454"/>
      <c r="BH37" s="454"/>
      <c r="BI37" s="454"/>
      <c r="BJ37" s="454"/>
    </row>
    <row r="38" spans="2:62" ht="11.1" customHeight="1">
      <c r="G38" s="317">
        <v>24</v>
      </c>
      <c r="H38" s="317"/>
      <c r="I38" s="317"/>
      <c r="N38" s="53"/>
      <c r="O38" s="564">
        <v>6613810</v>
      </c>
      <c r="P38" s="565"/>
      <c r="Q38" s="565"/>
      <c r="R38" s="565"/>
      <c r="S38" s="565"/>
      <c r="T38" s="565"/>
      <c r="U38" s="565"/>
      <c r="V38" s="565"/>
      <c r="W38" s="565"/>
      <c r="X38" s="565"/>
      <c r="Y38" s="454">
        <v>5628958</v>
      </c>
      <c r="Z38" s="454"/>
      <c r="AA38" s="454"/>
      <c r="AB38" s="454"/>
      <c r="AC38" s="454"/>
      <c r="AD38" s="454"/>
      <c r="AE38" s="454"/>
      <c r="AF38" s="454"/>
      <c r="AG38" s="454"/>
      <c r="AH38" s="454"/>
      <c r="AI38" s="454">
        <v>297497</v>
      </c>
      <c r="AJ38" s="454"/>
      <c r="AK38" s="454"/>
      <c r="AL38" s="454"/>
      <c r="AM38" s="454"/>
      <c r="AN38" s="454"/>
      <c r="AO38" s="454"/>
      <c r="AP38" s="454"/>
      <c r="AQ38" s="454"/>
      <c r="AR38" s="454">
        <v>687355</v>
      </c>
      <c r="AS38" s="454"/>
      <c r="AT38" s="454"/>
      <c r="AU38" s="454"/>
      <c r="AV38" s="454"/>
      <c r="AW38" s="454"/>
      <c r="AX38" s="454"/>
      <c r="AY38" s="454"/>
      <c r="AZ38" s="454"/>
      <c r="BA38" s="454"/>
      <c r="BB38" s="454">
        <v>123938</v>
      </c>
      <c r="BC38" s="454"/>
      <c r="BD38" s="454"/>
      <c r="BE38" s="454"/>
      <c r="BF38" s="454"/>
      <c r="BG38" s="454"/>
      <c r="BH38" s="454"/>
      <c r="BI38" s="454"/>
      <c r="BJ38" s="454"/>
    </row>
    <row r="39" spans="2:62" ht="11.1" customHeight="1">
      <c r="G39" s="317">
        <v>25</v>
      </c>
      <c r="H39" s="317"/>
      <c r="I39" s="317"/>
      <c r="N39" s="53"/>
      <c r="O39" s="564">
        <v>6162724</v>
      </c>
      <c r="P39" s="565"/>
      <c r="Q39" s="565"/>
      <c r="R39" s="565"/>
      <c r="S39" s="565"/>
      <c r="T39" s="565"/>
      <c r="U39" s="565"/>
      <c r="V39" s="565"/>
      <c r="W39" s="565"/>
      <c r="X39" s="565"/>
      <c r="Y39" s="454">
        <v>5273708</v>
      </c>
      <c r="Z39" s="454"/>
      <c r="AA39" s="454"/>
      <c r="AB39" s="454"/>
      <c r="AC39" s="454"/>
      <c r="AD39" s="454"/>
      <c r="AE39" s="454"/>
      <c r="AF39" s="454"/>
      <c r="AG39" s="454"/>
      <c r="AH39" s="454"/>
      <c r="AI39" s="454">
        <v>264328</v>
      </c>
      <c r="AJ39" s="454"/>
      <c r="AK39" s="454"/>
      <c r="AL39" s="454"/>
      <c r="AM39" s="454"/>
      <c r="AN39" s="454"/>
      <c r="AO39" s="454"/>
      <c r="AP39" s="454"/>
      <c r="AQ39" s="454"/>
      <c r="AR39" s="454">
        <v>624688</v>
      </c>
      <c r="AS39" s="454"/>
      <c r="AT39" s="454"/>
      <c r="AU39" s="454"/>
      <c r="AV39" s="454"/>
      <c r="AW39" s="454"/>
      <c r="AX39" s="454"/>
      <c r="AY39" s="454"/>
      <c r="AZ39" s="454"/>
      <c r="BA39" s="454"/>
      <c r="BB39" s="454">
        <v>117424</v>
      </c>
      <c r="BC39" s="454"/>
      <c r="BD39" s="454"/>
      <c r="BE39" s="454"/>
      <c r="BF39" s="454"/>
      <c r="BG39" s="454"/>
      <c r="BH39" s="454"/>
      <c r="BI39" s="454"/>
      <c r="BJ39" s="454"/>
    </row>
    <row r="40" spans="2:62" ht="11.1" customHeight="1">
      <c r="G40" s="314">
        <v>26</v>
      </c>
      <c r="H40" s="314"/>
      <c r="I40" s="314"/>
      <c r="J40" s="154"/>
      <c r="K40" s="154"/>
      <c r="L40" s="154"/>
      <c r="M40" s="154"/>
      <c r="N40" s="105"/>
      <c r="O40" s="336">
        <v>6543770</v>
      </c>
      <c r="P40" s="336"/>
      <c r="Q40" s="336"/>
      <c r="R40" s="336"/>
      <c r="S40" s="336"/>
      <c r="T40" s="336"/>
      <c r="U40" s="336"/>
      <c r="V40" s="336"/>
      <c r="W40" s="336"/>
      <c r="X40" s="336"/>
      <c r="Y40" s="336">
        <v>5640803</v>
      </c>
      <c r="Z40" s="336"/>
      <c r="AA40" s="336"/>
      <c r="AB40" s="336"/>
      <c r="AC40" s="336"/>
      <c r="AD40" s="336"/>
      <c r="AE40" s="336"/>
      <c r="AF40" s="336"/>
      <c r="AG40" s="336"/>
      <c r="AH40" s="336"/>
      <c r="AI40" s="336">
        <v>282413</v>
      </c>
      <c r="AJ40" s="336"/>
      <c r="AK40" s="336"/>
      <c r="AL40" s="336"/>
      <c r="AM40" s="336"/>
      <c r="AN40" s="336"/>
      <c r="AO40" s="336"/>
      <c r="AP40" s="336"/>
      <c r="AQ40" s="336"/>
      <c r="AR40" s="336">
        <v>620554</v>
      </c>
      <c r="AS40" s="336"/>
      <c r="AT40" s="336"/>
      <c r="AU40" s="336"/>
      <c r="AV40" s="336"/>
      <c r="AW40" s="336"/>
      <c r="AX40" s="336"/>
      <c r="AY40" s="336"/>
      <c r="AZ40" s="336"/>
      <c r="BA40" s="336"/>
      <c r="BB40" s="336">
        <v>126770</v>
      </c>
      <c r="BC40" s="336"/>
      <c r="BD40" s="336"/>
      <c r="BE40" s="336"/>
      <c r="BF40" s="336"/>
      <c r="BG40" s="336"/>
      <c r="BH40" s="336"/>
      <c r="BI40" s="336"/>
      <c r="BJ40" s="336"/>
    </row>
    <row r="41" spans="2:62" ht="11.1" customHeight="1">
      <c r="N41" s="5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</row>
    <row r="42" spans="2:62" ht="11.1" customHeight="1">
      <c r="C42" s="319" t="s">
        <v>293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53"/>
      <c r="O42" s="437">
        <v>1147568</v>
      </c>
      <c r="P42" s="566"/>
      <c r="Q42" s="566"/>
      <c r="R42" s="566"/>
      <c r="S42" s="566"/>
      <c r="T42" s="566"/>
      <c r="U42" s="566"/>
      <c r="V42" s="566"/>
      <c r="W42" s="566"/>
      <c r="X42" s="566"/>
      <c r="Y42" s="437">
        <v>982992</v>
      </c>
      <c r="Z42" s="437"/>
      <c r="AA42" s="437"/>
      <c r="AB42" s="437"/>
      <c r="AC42" s="437"/>
      <c r="AD42" s="437"/>
      <c r="AE42" s="437"/>
      <c r="AF42" s="437"/>
      <c r="AG42" s="437"/>
      <c r="AH42" s="437"/>
      <c r="AI42" s="437">
        <v>57161</v>
      </c>
      <c r="AJ42" s="437"/>
      <c r="AK42" s="437"/>
      <c r="AL42" s="437"/>
      <c r="AM42" s="437"/>
      <c r="AN42" s="437"/>
      <c r="AO42" s="437"/>
      <c r="AP42" s="437"/>
      <c r="AQ42" s="437"/>
      <c r="AR42" s="437">
        <v>107415</v>
      </c>
      <c r="AS42" s="437"/>
      <c r="AT42" s="437"/>
      <c r="AU42" s="437"/>
      <c r="AV42" s="437"/>
      <c r="AW42" s="437"/>
      <c r="AX42" s="437"/>
      <c r="AY42" s="437"/>
      <c r="AZ42" s="437"/>
      <c r="BA42" s="437"/>
      <c r="BB42" s="437">
        <v>13832</v>
      </c>
      <c r="BC42" s="437"/>
      <c r="BD42" s="437"/>
      <c r="BE42" s="437"/>
      <c r="BF42" s="437"/>
      <c r="BG42" s="437"/>
      <c r="BH42" s="437"/>
      <c r="BI42" s="437"/>
      <c r="BJ42" s="437"/>
    </row>
    <row r="43" spans="2:62" ht="11.1" customHeight="1">
      <c r="C43" s="319" t="s">
        <v>294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53"/>
      <c r="O43" s="437">
        <v>623313</v>
      </c>
      <c r="P43" s="566"/>
      <c r="Q43" s="566"/>
      <c r="R43" s="566"/>
      <c r="S43" s="566"/>
      <c r="T43" s="566"/>
      <c r="U43" s="566"/>
      <c r="V43" s="566"/>
      <c r="W43" s="566"/>
      <c r="X43" s="566"/>
      <c r="Y43" s="437">
        <v>536782</v>
      </c>
      <c r="Z43" s="437"/>
      <c r="AA43" s="437"/>
      <c r="AB43" s="437"/>
      <c r="AC43" s="437"/>
      <c r="AD43" s="437"/>
      <c r="AE43" s="437"/>
      <c r="AF43" s="437"/>
      <c r="AG43" s="437"/>
      <c r="AH43" s="437"/>
      <c r="AI43" s="437">
        <v>23426</v>
      </c>
      <c r="AJ43" s="437"/>
      <c r="AK43" s="437"/>
      <c r="AL43" s="437"/>
      <c r="AM43" s="437"/>
      <c r="AN43" s="437"/>
      <c r="AO43" s="437"/>
      <c r="AP43" s="437"/>
      <c r="AQ43" s="437"/>
      <c r="AR43" s="437">
        <v>63105</v>
      </c>
      <c r="AS43" s="437"/>
      <c r="AT43" s="437"/>
      <c r="AU43" s="437"/>
      <c r="AV43" s="437"/>
      <c r="AW43" s="437"/>
      <c r="AX43" s="437"/>
      <c r="AY43" s="437"/>
      <c r="AZ43" s="437"/>
      <c r="BA43" s="437"/>
      <c r="BB43" s="437">
        <v>7546</v>
      </c>
      <c r="BC43" s="437"/>
      <c r="BD43" s="437"/>
      <c r="BE43" s="437"/>
      <c r="BF43" s="437"/>
      <c r="BG43" s="437"/>
      <c r="BH43" s="437"/>
      <c r="BI43" s="437"/>
      <c r="BJ43" s="437"/>
    </row>
    <row r="44" spans="2:62" ht="11.1" customHeight="1">
      <c r="C44" s="319" t="s">
        <v>295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53"/>
      <c r="O44" s="437">
        <v>578361</v>
      </c>
      <c r="P44" s="566"/>
      <c r="Q44" s="566"/>
      <c r="R44" s="566"/>
      <c r="S44" s="566"/>
      <c r="T44" s="566"/>
      <c r="U44" s="566"/>
      <c r="V44" s="566"/>
      <c r="W44" s="566"/>
      <c r="X44" s="566"/>
      <c r="Y44" s="437">
        <v>511987</v>
      </c>
      <c r="Z44" s="437"/>
      <c r="AA44" s="437"/>
      <c r="AB44" s="437"/>
      <c r="AC44" s="437"/>
      <c r="AD44" s="437"/>
      <c r="AE44" s="437"/>
      <c r="AF44" s="437"/>
      <c r="AG44" s="437"/>
      <c r="AH44" s="437"/>
      <c r="AI44" s="437">
        <v>17248</v>
      </c>
      <c r="AJ44" s="437"/>
      <c r="AK44" s="437"/>
      <c r="AL44" s="437"/>
      <c r="AM44" s="437"/>
      <c r="AN44" s="437"/>
      <c r="AO44" s="437"/>
      <c r="AP44" s="437"/>
      <c r="AQ44" s="437"/>
      <c r="AR44" s="437">
        <v>49126</v>
      </c>
      <c r="AS44" s="437"/>
      <c r="AT44" s="437"/>
      <c r="AU44" s="437"/>
      <c r="AV44" s="437"/>
      <c r="AW44" s="437"/>
      <c r="AX44" s="437"/>
      <c r="AY44" s="437"/>
      <c r="AZ44" s="437"/>
      <c r="BA44" s="437"/>
      <c r="BB44" s="437">
        <v>13203</v>
      </c>
      <c r="BC44" s="437"/>
      <c r="BD44" s="437"/>
      <c r="BE44" s="437"/>
      <c r="BF44" s="437"/>
      <c r="BG44" s="437"/>
      <c r="BH44" s="437"/>
      <c r="BI44" s="437"/>
      <c r="BJ44" s="437"/>
    </row>
    <row r="45" spans="2:62" ht="11.1" customHeight="1">
      <c r="C45" s="319" t="s">
        <v>296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53"/>
      <c r="O45" s="437">
        <v>463603</v>
      </c>
      <c r="P45" s="566"/>
      <c r="Q45" s="566"/>
      <c r="R45" s="566"/>
      <c r="S45" s="566"/>
      <c r="T45" s="566"/>
      <c r="U45" s="566"/>
      <c r="V45" s="566"/>
      <c r="W45" s="566"/>
      <c r="X45" s="566"/>
      <c r="Y45" s="437">
        <v>400335</v>
      </c>
      <c r="Z45" s="437"/>
      <c r="AA45" s="437"/>
      <c r="AB45" s="437"/>
      <c r="AC45" s="437"/>
      <c r="AD45" s="437"/>
      <c r="AE45" s="437"/>
      <c r="AF45" s="437"/>
      <c r="AG45" s="437"/>
      <c r="AH45" s="437"/>
      <c r="AI45" s="437">
        <v>22440</v>
      </c>
      <c r="AJ45" s="437"/>
      <c r="AK45" s="437"/>
      <c r="AL45" s="437"/>
      <c r="AM45" s="437"/>
      <c r="AN45" s="437"/>
      <c r="AO45" s="437"/>
      <c r="AP45" s="437"/>
      <c r="AQ45" s="437"/>
      <c r="AR45" s="437">
        <v>40828</v>
      </c>
      <c r="AS45" s="437"/>
      <c r="AT45" s="437"/>
      <c r="AU45" s="437"/>
      <c r="AV45" s="437"/>
      <c r="AW45" s="437"/>
      <c r="AX45" s="437"/>
      <c r="AY45" s="437"/>
      <c r="AZ45" s="437"/>
      <c r="BA45" s="437"/>
      <c r="BB45" s="437">
        <v>11085</v>
      </c>
      <c r="BC45" s="437"/>
      <c r="BD45" s="437"/>
      <c r="BE45" s="437"/>
      <c r="BF45" s="437"/>
      <c r="BG45" s="437"/>
      <c r="BH45" s="437"/>
      <c r="BI45" s="437"/>
      <c r="BJ45" s="437"/>
    </row>
    <row r="46" spans="2:62" ht="11.1" customHeight="1">
      <c r="C46" s="319" t="s">
        <v>297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53"/>
      <c r="O46" s="437">
        <v>593112</v>
      </c>
      <c r="P46" s="566"/>
      <c r="Q46" s="566"/>
      <c r="R46" s="566"/>
      <c r="S46" s="566"/>
      <c r="T46" s="566"/>
      <c r="U46" s="566"/>
      <c r="V46" s="566"/>
      <c r="W46" s="566"/>
      <c r="X46" s="566"/>
      <c r="Y46" s="437">
        <v>520259</v>
      </c>
      <c r="Z46" s="437"/>
      <c r="AA46" s="437"/>
      <c r="AB46" s="437"/>
      <c r="AC46" s="437"/>
      <c r="AD46" s="437"/>
      <c r="AE46" s="437"/>
      <c r="AF46" s="437"/>
      <c r="AG46" s="437"/>
      <c r="AH46" s="437"/>
      <c r="AI46" s="437">
        <v>22422</v>
      </c>
      <c r="AJ46" s="437"/>
      <c r="AK46" s="437"/>
      <c r="AL46" s="437"/>
      <c r="AM46" s="437"/>
      <c r="AN46" s="437"/>
      <c r="AO46" s="437"/>
      <c r="AP46" s="437"/>
      <c r="AQ46" s="437"/>
      <c r="AR46" s="437">
        <v>50431</v>
      </c>
      <c r="AS46" s="437"/>
      <c r="AT46" s="437"/>
      <c r="AU46" s="437"/>
      <c r="AV46" s="437"/>
      <c r="AW46" s="437"/>
      <c r="AX46" s="437"/>
      <c r="AY46" s="437"/>
      <c r="AZ46" s="437"/>
      <c r="BA46" s="437"/>
      <c r="BB46" s="437">
        <v>18315</v>
      </c>
      <c r="BC46" s="437"/>
      <c r="BD46" s="437"/>
      <c r="BE46" s="437"/>
      <c r="BF46" s="437"/>
      <c r="BG46" s="437"/>
      <c r="BH46" s="437"/>
      <c r="BI46" s="437"/>
      <c r="BJ46" s="437"/>
    </row>
    <row r="47" spans="2:62" ht="11.1" customHeight="1">
      <c r="C47" s="319" t="s">
        <v>298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53"/>
      <c r="O47" s="437">
        <v>450611</v>
      </c>
      <c r="P47" s="566"/>
      <c r="Q47" s="566"/>
      <c r="R47" s="566"/>
      <c r="S47" s="566"/>
      <c r="T47" s="566"/>
      <c r="U47" s="566"/>
      <c r="V47" s="566"/>
      <c r="W47" s="566"/>
      <c r="X47" s="566"/>
      <c r="Y47" s="437">
        <v>382009</v>
      </c>
      <c r="Z47" s="437"/>
      <c r="AA47" s="437"/>
      <c r="AB47" s="437"/>
      <c r="AC47" s="437"/>
      <c r="AD47" s="437"/>
      <c r="AE47" s="437"/>
      <c r="AF47" s="437"/>
      <c r="AG47" s="437"/>
      <c r="AH47" s="437"/>
      <c r="AI47" s="437">
        <v>20695</v>
      </c>
      <c r="AJ47" s="437"/>
      <c r="AK47" s="437"/>
      <c r="AL47" s="437"/>
      <c r="AM47" s="437"/>
      <c r="AN47" s="437"/>
      <c r="AO47" s="437"/>
      <c r="AP47" s="437"/>
      <c r="AQ47" s="437"/>
      <c r="AR47" s="437">
        <v>47907</v>
      </c>
      <c r="AS47" s="437"/>
      <c r="AT47" s="437"/>
      <c r="AU47" s="437"/>
      <c r="AV47" s="437"/>
      <c r="AW47" s="437"/>
      <c r="AX47" s="437"/>
      <c r="AY47" s="437"/>
      <c r="AZ47" s="437"/>
      <c r="BA47" s="437"/>
      <c r="BB47" s="437">
        <v>8146</v>
      </c>
      <c r="BC47" s="437"/>
      <c r="BD47" s="437"/>
      <c r="BE47" s="437"/>
      <c r="BF47" s="437"/>
      <c r="BG47" s="437"/>
      <c r="BH47" s="437"/>
      <c r="BI47" s="437"/>
      <c r="BJ47" s="437"/>
    </row>
    <row r="48" spans="2:62" ht="11.1" customHeight="1">
      <c r="C48" s="319" t="s">
        <v>299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53"/>
      <c r="O48" s="437">
        <v>578568</v>
      </c>
      <c r="P48" s="566"/>
      <c r="Q48" s="566"/>
      <c r="R48" s="566"/>
      <c r="S48" s="566"/>
      <c r="T48" s="566"/>
      <c r="U48" s="566"/>
      <c r="V48" s="566"/>
      <c r="W48" s="566"/>
      <c r="X48" s="566"/>
      <c r="Y48" s="437">
        <v>496061</v>
      </c>
      <c r="Z48" s="437"/>
      <c r="AA48" s="437"/>
      <c r="AB48" s="437"/>
      <c r="AC48" s="437"/>
      <c r="AD48" s="437"/>
      <c r="AE48" s="437"/>
      <c r="AF48" s="437"/>
      <c r="AG48" s="437"/>
      <c r="AH48" s="437"/>
      <c r="AI48" s="437">
        <v>24486</v>
      </c>
      <c r="AJ48" s="437"/>
      <c r="AK48" s="437"/>
      <c r="AL48" s="437"/>
      <c r="AM48" s="437"/>
      <c r="AN48" s="437"/>
      <c r="AO48" s="437"/>
      <c r="AP48" s="437"/>
      <c r="AQ48" s="437"/>
      <c r="AR48" s="437">
        <v>58021</v>
      </c>
      <c r="AS48" s="437"/>
      <c r="AT48" s="437"/>
      <c r="AU48" s="437"/>
      <c r="AV48" s="437"/>
      <c r="AW48" s="437"/>
      <c r="AX48" s="437"/>
      <c r="AY48" s="437"/>
      <c r="AZ48" s="437"/>
      <c r="BA48" s="437"/>
      <c r="BB48" s="437">
        <v>7693</v>
      </c>
      <c r="BC48" s="437"/>
      <c r="BD48" s="437"/>
      <c r="BE48" s="437"/>
      <c r="BF48" s="437"/>
      <c r="BG48" s="437"/>
      <c r="BH48" s="437"/>
      <c r="BI48" s="437"/>
      <c r="BJ48" s="437"/>
    </row>
    <row r="49" spans="2:65" ht="11.1" customHeight="1">
      <c r="C49" s="319" t="s">
        <v>300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53"/>
      <c r="O49" s="437">
        <v>201462</v>
      </c>
      <c r="P49" s="566"/>
      <c r="Q49" s="566"/>
      <c r="R49" s="566"/>
      <c r="S49" s="566"/>
      <c r="T49" s="566"/>
      <c r="U49" s="566"/>
      <c r="V49" s="566"/>
      <c r="W49" s="566"/>
      <c r="X49" s="566"/>
      <c r="Y49" s="437">
        <v>171890</v>
      </c>
      <c r="Z49" s="437"/>
      <c r="AA49" s="437"/>
      <c r="AB49" s="437"/>
      <c r="AC49" s="437"/>
      <c r="AD49" s="437"/>
      <c r="AE49" s="437"/>
      <c r="AF49" s="437"/>
      <c r="AG49" s="437"/>
      <c r="AH49" s="437"/>
      <c r="AI49" s="437">
        <v>13972</v>
      </c>
      <c r="AJ49" s="437"/>
      <c r="AK49" s="437"/>
      <c r="AL49" s="437"/>
      <c r="AM49" s="437"/>
      <c r="AN49" s="437"/>
      <c r="AO49" s="437"/>
      <c r="AP49" s="437"/>
      <c r="AQ49" s="437"/>
      <c r="AR49" s="437">
        <v>15600</v>
      </c>
      <c r="AS49" s="437"/>
      <c r="AT49" s="437"/>
      <c r="AU49" s="437"/>
      <c r="AV49" s="437"/>
      <c r="AW49" s="437"/>
      <c r="AX49" s="437"/>
      <c r="AY49" s="437"/>
      <c r="AZ49" s="437"/>
      <c r="BA49" s="437"/>
      <c r="BB49" s="437">
        <v>9922</v>
      </c>
      <c r="BC49" s="437"/>
      <c r="BD49" s="437"/>
      <c r="BE49" s="437"/>
      <c r="BF49" s="437"/>
      <c r="BG49" s="437"/>
      <c r="BH49" s="437"/>
      <c r="BI49" s="437"/>
      <c r="BJ49" s="437"/>
    </row>
    <row r="50" spans="2:65" ht="11.1" customHeight="1">
      <c r="C50" s="319" t="s">
        <v>301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53"/>
      <c r="O50" s="437">
        <v>371892</v>
      </c>
      <c r="P50" s="566"/>
      <c r="Q50" s="566"/>
      <c r="R50" s="566"/>
      <c r="S50" s="566"/>
      <c r="T50" s="566"/>
      <c r="U50" s="566"/>
      <c r="V50" s="566"/>
      <c r="W50" s="566"/>
      <c r="X50" s="566"/>
      <c r="Y50" s="437">
        <v>306414</v>
      </c>
      <c r="Z50" s="437"/>
      <c r="AA50" s="437"/>
      <c r="AB50" s="437"/>
      <c r="AC50" s="437"/>
      <c r="AD50" s="437"/>
      <c r="AE50" s="437"/>
      <c r="AF50" s="437"/>
      <c r="AG50" s="437"/>
      <c r="AH50" s="437"/>
      <c r="AI50" s="437">
        <v>15290</v>
      </c>
      <c r="AJ50" s="437"/>
      <c r="AK50" s="437"/>
      <c r="AL50" s="437"/>
      <c r="AM50" s="437"/>
      <c r="AN50" s="437"/>
      <c r="AO50" s="437"/>
      <c r="AP50" s="437"/>
      <c r="AQ50" s="437"/>
      <c r="AR50" s="437">
        <v>50188</v>
      </c>
      <c r="AS50" s="437"/>
      <c r="AT50" s="437"/>
      <c r="AU50" s="437"/>
      <c r="AV50" s="437"/>
      <c r="AW50" s="437"/>
      <c r="AX50" s="437"/>
      <c r="AY50" s="437"/>
      <c r="AZ50" s="437"/>
      <c r="BA50" s="437"/>
      <c r="BB50" s="437">
        <v>8925</v>
      </c>
      <c r="BC50" s="437"/>
      <c r="BD50" s="437"/>
      <c r="BE50" s="437"/>
      <c r="BF50" s="437"/>
      <c r="BG50" s="437"/>
      <c r="BH50" s="437"/>
      <c r="BI50" s="437"/>
      <c r="BJ50" s="437"/>
    </row>
    <row r="51" spans="2:65" ht="11.1" customHeight="1">
      <c r="C51" s="319" t="s">
        <v>302</v>
      </c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53"/>
      <c r="O51" s="437">
        <v>448239</v>
      </c>
      <c r="P51" s="566"/>
      <c r="Q51" s="566"/>
      <c r="R51" s="566"/>
      <c r="S51" s="566"/>
      <c r="T51" s="566"/>
      <c r="U51" s="566"/>
      <c r="V51" s="566"/>
      <c r="W51" s="566"/>
      <c r="X51" s="566"/>
      <c r="Y51" s="437">
        <v>390037</v>
      </c>
      <c r="Z51" s="437"/>
      <c r="AA51" s="437"/>
      <c r="AB51" s="437"/>
      <c r="AC51" s="437"/>
      <c r="AD51" s="437"/>
      <c r="AE51" s="437"/>
      <c r="AF51" s="437"/>
      <c r="AG51" s="437"/>
      <c r="AH51" s="437"/>
      <c r="AI51" s="437">
        <v>21024</v>
      </c>
      <c r="AJ51" s="437"/>
      <c r="AK51" s="437"/>
      <c r="AL51" s="437"/>
      <c r="AM51" s="437"/>
      <c r="AN51" s="437"/>
      <c r="AO51" s="437"/>
      <c r="AP51" s="437"/>
      <c r="AQ51" s="437"/>
      <c r="AR51" s="437">
        <v>37178</v>
      </c>
      <c r="AS51" s="437"/>
      <c r="AT51" s="437"/>
      <c r="AU51" s="437"/>
      <c r="AV51" s="437"/>
      <c r="AW51" s="437"/>
      <c r="AX51" s="437"/>
      <c r="AY51" s="437"/>
      <c r="AZ51" s="437"/>
      <c r="BA51" s="437"/>
      <c r="BB51" s="437">
        <v>7255</v>
      </c>
      <c r="BC51" s="437"/>
      <c r="BD51" s="437"/>
      <c r="BE51" s="437"/>
      <c r="BF51" s="437"/>
      <c r="BG51" s="437"/>
      <c r="BH51" s="437"/>
      <c r="BI51" s="437"/>
      <c r="BJ51" s="437"/>
    </row>
    <row r="52" spans="2:65" ht="11.1" customHeight="1">
      <c r="C52" s="319" t="s">
        <v>503</v>
      </c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53"/>
      <c r="O52" s="437">
        <v>103215</v>
      </c>
      <c r="P52" s="566"/>
      <c r="Q52" s="566"/>
      <c r="R52" s="566"/>
      <c r="S52" s="566"/>
      <c r="T52" s="566"/>
      <c r="U52" s="566"/>
      <c r="V52" s="566"/>
      <c r="W52" s="566"/>
      <c r="X52" s="566"/>
      <c r="Y52" s="437">
        <v>100314</v>
      </c>
      <c r="Z52" s="437"/>
      <c r="AA52" s="437"/>
      <c r="AB52" s="437"/>
      <c r="AC52" s="437"/>
      <c r="AD52" s="437"/>
      <c r="AE52" s="437"/>
      <c r="AF52" s="437"/>
      <c r="AG52" s="437"/>
      <c r="AH52" s="437"/>
      <c r="AI52" s="437">
        <v>2233</v>
      </c>
      <c r="AJ52" s="437"/>
      <c r="AK52" s="437"/>
      <c r="AL52" s="437"/>
      <c r="AM52" s="437"/>
      <c r="AN52" s="437"/>
      <c r="AO52" s="437"/>
      <c r="AP52" s="437"/>
      <c r="AQ52" s="437"/>
      <c r="AR52" s="437">
        <v>668</v>
      </c>
      <c r="AS52" s="437"/>
      <c r="AT52" s="437"/>
      <c r="AU52" s="437"/>
      <c r="AV52" s="437"/>
      <c r="AW52" s="437"/>
      <c r="AX52" s="437"/>
      <c r="AY52" s="437"/>
      <c r="AZ52" s="437"/>
      <c r="BA52" s="437"/>
      <c r="BB52" s="437">
        <v>1357</v>
      </c>
      <c r="BC52" s="437"/>
      <c r="BD52" s="437"/>
      <c r="BE52" s="437"/>
      <c r="BF52" s="437"/>
      <c r="BG52" s="437"/>
      <c r="BH52" s="437"/>
      <c r="BI52" s="437"/>
      <c r="BJ52" s="437"/>
    </row>
    <row r="53" spans="2:65" ht="11.1" customHeight="1">
      <c r="C53" s="319" t="s">
        <v>303</v>
      </c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53"/>
      <c r="O53" s="437">
        <v>481932</v>
      </c>
      <c r="P53" s="566"/>
      <c r="Q53" s="566"/>
      <c r="R53" s="566"/>
      <c r="S53" s="566"/>
      <c r="T53" s="566"/>
      <c r="U53" s="566"/>
      <c r="V53" s="566"/>
      <c r="W53" s="566"/>
      <c r="X53" s="566"/>
      <c r="Y53" s="437">
        <v>412642</v>
      </c>
      <c r="Z53" s="437"/>
      <c r="AA53" s="437"/>
      <c r="AB53" s="437"/>
      <c r="AC53" s="437"/>
      <c r="AD53" s="437"/>
      <c r="AE53" s="437"/>
      <c r="AF53" s="437"/>
      <c r="AG53" s="437"/>
      <c r="AH53" s="437"/>
      <c r="AI53" s="437">
        <v>19438</v>
      </c>
      <c r="AJ53" s="437"/>
      <c r="AK53" s="437"/>
      <c r="AL53" s="437"/>
      <c r="AM53" s="437"/>
      <c r="AN53" s="437"/>
      <c r="AO53" s="437"/>
      <c r="AP53" s="437"/>
      <c r="AQ53" s="437"/>
      <c r="AR53" s="437">
        <v>49852</v>
      </c>
      <c r="AS53" s="437"/>
      <c r="AT53" s="437"/>
      <c r="AU53" s="437"/>
      <c r="AV53" s="437"/>
      <c r="AW53" s="437"/>
      <c r="AX53" s="437"/>
      <c r="AY53" s="437"/>
      <c r="AZ53" s="437"/>
      <c r="BA53" s="437"/>
      <c r="BB53" s="437">
        <v>7835</v>
      </c>
      <c r="BC53" s="437"/>
      <c r="BD53" s="437"/>
      <c r="BE53" s="437"/>
      <c r="BF53" s="437"/>
      <c r="BG53" s="437"/>
      <c r="BH53" s="437"/>
      <c r="BI53" s="437"/>
      <c r="BJ53" s="437"/>
    </row>
    <row r="54" spans="2:65" ht="11.1" customHeight="1">
      <c r="C54" s="319" t="s">
        <v>304</v>
      </c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53"/>
      <c r="O54" s="437">
        <v>350137</v>
      </c>
      <c r="P54" s="566"/>
      <c r="Q54" s="566"/>
      <c r="R54" s="566"/>
      <c r="S54" s="566"/>
      <c r="T54" s="566"/>
      <c r="U54" s="566"/>
      <c r="V54" s="566"/>
      <c r="W54" s="566"/>
      <c r="X54" s="566"/>
      <c r="Y54" s="437">
        <v>299895</v>
      </c>
      <c r="Z54" s="437"/>
      <c r="AA54" s="437"/>
      <c r="AB54" s="437"/>
      <c r="AC54" s="437"/>
      <c r="AD54" s="437"/>
      <c r="AE54" s="437"/>
      <c r="AF54" s="437"/>
      <c r="AG54" s="437"/>
      <c r="AH54" s="437"/>
      <c r="AI54" s="437">
        <v>15418</v>
      </c>
      <c r="AJ54" s="437"/>
      <c r="AK54" s="437"/>
      <c r="AL54" s="437"/>
      <c r="AM54" s="437"/>
      <c r="AN54" s="437"/>
      <c r="AO54" s="437"/>
      <c r="AP54" s="437"/>
      <c r="AQ54" s="437"/>
      <c r="AR54" s="437">
        <v>34824</v>
      </c>
      <c r="AS54" s="437"/>
      <c r="AT54" s="437"/>
      <c r="AU54" s="437"/>
      <c r="AV54" s="437"/>
      <c r="AW54" s="437"/>
      <c r="AX54" s="437"/>
      <c r="AY54" s="437"/>
      <c r="AZ54" s="437"/>
      <c r="BA54" s="437"/>
      <c r="BB54" s="437">
        <v>11656</v>
      </c>
      <c r="BC54" s="437"/>
      <c r="BD54" s="437"/>
      <c r="BE54" s="437"/>
      <c r="BF54" s="437"/>
      <c r="BG54" s="437"/>
      <c r="BH54" s="437"/>
      <c r="BI54" s="437"/>
      <c r="BJ54" s="437"/>
    </row>
    <row r="55" spans="2:65" ht="11.1" customHeight="1">
      <c r="C55" s="319" t="s">
        <v>305</v>
      </c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53"/>
      <c r="O55" s="437">
        <v>28131</v>
      </c>
      <c r="P55" s="566"/>
      <c r="Q55" s="566"/>
      <c r="R55" s="566"/>
      <c r="S55" s="566"/>
      <c r="T55" s="566"/>
      <c r="U55" s="566"/>
      <c r="V55" s="566"/>
      <c r="W55" s="566"/>
      <c r="X55" s="566"/>
      <c r="Y55" s="437">
        <v>23342</v>
      </c>
      <c r="Z55" s="437"/>
      <c r="AA55" s="437"/>
      <c r="AB55" s="437"/>
      <c r="AC55" s="437"/>
      <c r="AD55" s="437"/>
      <c r="AE55" s="437"/>
      <c r="AF55" s="437"/>
      <c r="AG55" s="437"/>
      <c r="AH55" s="437"/>
      <c r="AI55" s="437">
        <v>1508</v>
      </c>
      <c r="AJ55" s="437"/>
      <c r="AK55" s="437"/>
      <c r="AL55" s="437"/>
      <c r="AM55" s="437"/>
      <c r="AN55" s="437"/>
      <c r="AO55" s="437"/>
      <c r="AP55" s="437"/>
      <c r="AQ55" s="437"/>
      <c r="AR55" s="437">
        <v>3281</v>
      </c>
      <c r="AS55" s="437"/>
      <c r="AT55" s="437"/>
      <c r="AU55" s="437"/>
      <c r="AV55" s="437"/>
      <c r="AW55" s="437"/>
      <c r="AX55" s="437"/>
      <c r="AY55" s="437"/>
      <c r="AZ55" s="437"/>
      <c r="BA55" s="437"/>
      <c r="BB55" s="568" t="s">
        <v>618</v>
      </c>
      <c r="BC55" s="568"/>
      <c r="BD55" s="568"/>
      <c r="BE55" s="568"/>
      <c r="BF55" s="568"/>
      <c r="BG55" s="568"/>
      <c r="BH55" s="568"/>
      <c r="BI55" s="568"/>
      <c r="BJ55" s="568"/>
    </row>
    <row r="56" spans="2:65" ht="11.1" customHeight="1">
      <c r="C56" s="319" t="s">
        <v>308</v>
      </c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53"/>
      <c r="O56" s="437">
        <v>29306</v>
      </c>
      <c r="P56" s="566"/>
      <c r="Q56" s="566"/>
      <c r="R56" s="566"/>
      <c r="S56" s="566"/>
      <c r="T56" s="566"/>
      <c r="U56" s="566"/>
      <c r="V56" s="566"/>
      <c r="W56" s="566"/>
      <c r="X56" s="566"/>
      <c r="Y56" s="437">
        <v>24403</v>
      </c>
      <c r="Z56" s="437"/>
      <c r="AA56" s="437"/>
      <c r="AB56" s="437"/>
      <c r="AC56" s="437"/>
      <c r="AD56" s="437"/>
      <c r="AE56" s="437"/>
      <c r="AF56" s="437"/>
      <c r="AG56" s="437"/>
      <c r="AH56" s="437"/>
      <c r="AI56" s="437">
        <v>1262</v>
      </c>
      <c r="AJ56" s="437"/>
      <c r="AK56" s="437"/>
      <c r="AL56" s="437"/>
      <c r="AM56" s="437"/>
      <c r="AN56" s="437"/>
      <c r="AO56" s="437"/>
      <c r="AP56" s="437"/>
      <c r="AQ56" s="437"/>
      <c r="AR56" s="437">
        <v>3641</v>
      </c>
      <c r="AS56" s="437"/>
      <c r="AT56" s="437"/>
      <c r="AU56" s="437"/>
      <c r="AV56" s="437"/>
      <c r="AW56" s="437"/>
      <c r="AX56" s="437"/>
      <c r="AY56" s="437"/>
      <c r="AZ56" s="437"/>
      <c r="BA56" s="437"/>
      <c r="BB56" s="568" t="s">
        <v>618</v>
      </c>
      <c r="BC56" s="568"/>
      <c r="BD56" s="568"/>
      <c r="BE56" s="568"/>
      <c r="BF56" s="568"/>
      <c r="BG56" s="568"/>
      <c r="BH56" s="568"/>
      <c r="BI56" s="568"/>
      <c r="BJ56" s="568"/>
    </row>
    <row r="57" spans="2:65" ht="11.1" customHeight="1">
      <c r="C57" s="319" t="s">
        <v>617</v>
      </c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53"/>
      <c r="O57" s="437">
        <v>94320</v>
      </c>
      <c r="P57" s="566"/>
      <c r="Q57" s="566"/>
      <c r="R57" s="566"/>
      <c r="S57" s="566"/>
      <c r="T57" s="566"/>
      <c r="U57" s="566"/>
      <c r="V57" s="566"/>
      <c r="W57" s="566"/>
      <c r="X57" s="566"/>
      <c r="Y57" s="437">
        <v>81441</v>
      </c>
      <c r="Z57" s="437"/>
      <c r="AA57" s="437"/>
      <c r="AB57" s="437"/>
      <c r="AC57" s="437"/>
      <c r="AD57" s="437"/>
      <c r="AE57" s="437"/>
      <c r="AF57" s="437"/>
      <c r="AG57" s="437"/>
      <c r="AH57" s="437"/>
      <c r="AI57" s="437">
        <v>4390</v>
      </c>
      <c r="AJ57" s="437"/>
      <c r="AK57" s="437"/>
      <c r="AL57" s="437"/>
      <c r="AM57" s="437"/>
      <c r="AN57" s="437"/>
      <c r="AO57" s="437"/>
      <c r="AP57" s="437"/>
      <c r="AQ57" s="437"/>
      <c r="AR57" s="437">
        <v>8489</v>
      </c>
      <c r="AS57" s="437"/>
      <c r="AT57" s="437"/>
      <c r="AU57" s="437"/>
      <c r="AV57" s="437"/>
      <c r="AW57" s="437"/>
      <c r="AX57" s="437"/>
      <c r="AY57" s="437"/>
      <c r="AZ57" s="437"/>
      <c r="BA57" s="437"/>
      <c r="BB57" s="568" t="s">
        <v>618</v>
      </c>
      <c r="BC57" s="568"/>
      <c r="BD57" s="568"/>
      <c r="BE57" s="568"/>
      <c r="BF57" s="568"/>
      <c r="BG57" s="568"/>
      <c r="BH57" s="568"/>
      <c r="BI57" s="568"/>
      <c r="BJ57" s="568"/>
    </row>
    <row r="58" spans="2:65" ht="11.1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591"/>
      <c r="P58" s="592"/>
      <c r="Q58" s="592"/>
      <c r="R58" s="592"/>
      <c r="S58" s="592"/>
      <c r="T58" s="592"/>
      <c r="U58" s="592"/>
      <c r="V58" s="592"/>
      <c r="W58" s="592"/>
      <c r="X58" s="592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</row>
    <row r="59" spans="2:65" ht="11.1" customHeight="1">
      <c r="B59" s="374" t="s">
        <v>306</v>
      </c>
      <c r="C59" s="374"/>
      <c r="D59" s="374"/>
      <c r="E59" s="134" t="s">
        <v>307</v>
      </c>
      <c r="F59" s="47" t="s">
        <v>596</v>
      </c>
    </row>
    <row r="60" spans="2:65" ht="11.1" customHeight="1">
      <c r="B60" s="49"/>
      <c r="C60" s="49"/>
      <c r="D60" s="49"/>
      <c r="E60" s="48"/>
      <c r="F60" s="49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</row>
    <row r="61" spans="2:65" ht="11.1" customHeight="1">
      <c r="B61" s="317" t="s">
        <v>309</v>
      </c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</row>
    <row r="62" spans="2:65" ht="11.1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166" t="s">
        <v>619</v>
      </c>
    </row>
    <row r="63" spans="2:65" ht="11.1" customHeight="1">
      <c r="B63" s="397" t="s">
        <v>310</v>
      </c>
      <c r="C63" s="443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558" t="s">
        <v>311</v>
      </c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8"/>
      <c r="AA63" s="558"/>
      <c r="AB63" s="558"/>
      <c r="AC63" s="558"/>
      <c r="AD63" s="558"/>
      <c r="AE63" s="558" t="s">
        <v>312</v>
      </c>
      <c r="AF63" s="558"/>
      <c r="AG63" s="558"/>
      <c r="AH63" s="558"/>
      <c r="AI63" s="558"/>
      <c r="AJ63" s="558"/>
      <c r="AK63" s="558"/>
      <c r="AL63" s="558"/>
      <c r="AM63" s="558"/>
      <c r="AN63" s="558"/>
      <c r="AO63" s="558"/>
      <c r="AP63" s="558"/>
      <c r="AQ63" s="558"/>
      <c r="AR63" s="558"/>
      <c r="AS63" s="558"/>
      <c r="AT63" s="558"/>
      <c r="AU63" s="560" t="s">
        <v>313</v>
      </c>
      <c r="AV63" s="558"/>
      <c r="AW63" s="558"/>
      <c r="AX63" s="558"/>
      <c r="AY63" s="558"/>
      <c r="AZ63" s="558"/>
      <c r="BA63" s="558"/>
      <c r="BB63" s="558"/>
      <c r="BC63" s="558"/>
      <c r="BD63" s="558"/>
      <c r="BE63" s="558"/>
      <c r="BF63" s="558"/>
      <c r="BG63" s="558"/>
      <c r="BH63" s="558"/>
      <c r="BI63" s="558"/>
      <c r="BJ63" s="561"/>
      <c r="BM63" s="96"/>
    </row>
    <row r="64" spans="2:65" ht="11.1" customHeight="1">
      <c r="B64" s="399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9"/>
      <c r="AB64" s="559"/>
      <c r="AC64" s="559"/>
      <c r="AD64" s="559"/>
      <c r="AE64" s="559"/>
      <c r="AF64" s="559"/>
      <c r="AG64" s="559"/>
      <c r="AH64" s="559"/>
      <c r="AI64" s="559"/>
      <c r="AJ64" s="559"/>
      <c r="AK64" s="559"/>
      <c r="AL64" s="559"/>
      <c r="AM64" s="559"/>
      <c r="AN64" s="559"/>
      <c r="AO64" s="559"/>
      <c r="AP64" s="559"/>
      <c r="AQ64" s="559"/>
      <c r="AR64" s="559"/>
      <c r="AS64" s="559"/>
      <c r="AT64" s="559"/>
      <c r="AU64" s="559"/>
      <c r="AV64" s="559"/>
      <c r="AW64" s="559"/>
      <c r="AX64" s="559"/>
      <c r="AY64" s="559"/>
      <c r="AZ64" s="559"/>
      <c r="BA64" s="559"/>
      <c r="BB64" s="559"/>
      <c r="BC64" s="559"/>
      <c r="BD64" s="559"/>
      <c r="BE64" s="559"/>
      <c r="BF64" s="559"/>
      <c r="BG64" s="559"/>
      <c r="BH64" s="559"/>
      <c r="BI64" s="559"/>
      <c r="BJ64" s="562"/>
    </row>
    <row r="65" spans="3:62" ht="11.1" customHeight="1">
      <c r="N65" s="100"/>
    </row>
    <row r="66" spans="3:62" ht="11.1" customHeight="1">
      <c r="C66" s="546" t="s">
        <v>314</v>
      </c>
      <c r="D66" s="546"/>
      <c r="E66" s="546"/>
      <c r="F66" s="546"/>
      <c r="G66" s="546"/>
      <c r="H66" s="546"/>
      <c r="I66" s="546"/>
      <c r="J66" s="546"/>
      <c r="K66" s="546"/>
      <c r="L66" s="546"/>
      <c r="M66" s="546"/>
      <c r="N66" s="53"/>
      <c r="O66" s="344">
        <v>1645518</v>
      </c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344">
        <v>103785</v>
      </c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344">
        <v>306966</v>
      </c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3"/>
      <c r="BG66" s="563"/>
      <c r="BH66" s="563"/>
      <c r="BI66" s="563"/>
      <c r="BJ66" s="563"/>
    </row>
    <row r="67" spans="3:62" ht="11.1" customHeight="1">
      <c r="N67" s="53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01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01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</row>
    <row r="68" spans="3:62" ht="11.1" customHeight="1">
      <c r="C68" s="319" t="s">
        <v>293</v>
      </c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224"/>
      <c r="O68" s="565">
        <v>245805</v>
      </c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571"/>
      <c r="AC68" s="571"/>
      <c r="AD68" s="571"/>
      <c r="AE68" s="565">
        <v>15227</v>
      </c>
      <c r="AF68" s="565"/>
      <c r="AG68" s="565"/>
      <c r="AH68" s="565"/>
      <c r="AI68" s="565"/>
      <c r="AJ68" s="565"/>
      <c r="AK68" s="565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>
        <v>38241</v>
      </c>
      <c r="AV68" s="565"/>
      <c r="AW68" s="565"/>
      <c r="AX68" s="565"/>
      <c r="AY68" s="565"/>
      <c r="AZ68" s="565"/>
      <c r="BA68" s="565"/>
      <c r="BB68" s="565"/>
      <c r="BC68" s="565"/>
      <c r="BD68" s="565"/>
      <c r="BE68" s="565"/>
      <c r="BF68" s="565"/>
      <c r="BG68" s="565"/>
      <c r="BH68" s="565"/>
      <c r="BI68" s="565"/>
      <c r="BJ68" s="565"/>
    </row>
    <row r="69" spans="3:62" ht="11.1" customHeight="1">
      <c r="C69" s="319" t="s">
        <v>294</v>
      </c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224"/>
      <c r="O69" s="565">
        <v>169380</v>
      </c>
      <c r="P69" s="571"/>
      <c r="Q69" s="571"/>
      <c r="R69" s="571"/>
      <c r="S69" s="571"/>
      <c r="T69" s="571"/>
      <c r="U69" s="571"/>
      <c r="V69" s="571"/>
      <c r="W69" s="571"/>
      <c r="X69" s="571"/>
      <c r="Y69" s="571"/>
      <c r="Z69" s="571"/>
      <c r="AA69" s="571"/>
      <c r="AB69" s="571"/>
      <c r="AC69" s="571"/>
      <c r="AD69" s="571"/>
      <c r="AE69" s="565">
        <v>9960</v>
      </c>
      <c r="AF69" s="565"/>
      <c r="AG69" s="565"/>
      <c r="AH69" s="565"/>
      <c r="AI69" s="565"/>
      <c r="AJ69" s="565"/>
      <c r="AK69" s="565"/>
      <c r="AL69" s="565"/>
      <c r="AM69" s="565"/>
      <c r="AN69" s="565"/>
      <c r="AO69" s="565"/>
      <c r="AP69" s="565"/>
      <c r="AQ69" s="565"/>
      <c r="AR69" s="565"/>
      <c r="AS69" s="565"/>
      <c r="AT69" s="565"/>
      <c r="AU69" s="565">
        <v>33222</v>
      </c>
      <c r="AV69" s="565"/>
      <c r="AW69" s="565"/>
      <c r="AX69" s="565"/>
      <c r="AY69" s="565"/>
      <c r="AZ69" s="565"/>
      <c r="BA69" s="565"/>
      <c r="BB69" s="565"/>
      <c r="BC69" s="565"/>
      <c r="BD69" s="565"/>
      <c r="BE69" s="565"/>
      <c r="BF69" s="565"/>
      <c r="BG69" s="565"/>
      <c r="BH69" s="565"/>
      <c r="BI69" s="565"/>
      <c r="BJ69" s="565"/>
    </row>
    <row r="70" spans="3:62" ht="11.1" customHeight="1">
      <c r="C70" s="319" t="s">
        <v>295</v>
      </c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224"/>
      <c r="O70" s="565">
        <v>121032</v>
      </c>
      <c r="P70" s="571"/>
      <c r="Q70" s="571"/>
      <c r="R70" s="571"/>
      <c r="S70" s="571"/>
      <c r="T70" s="571"/>
      <c r="U70" s="571"/>
      <c r="V70" s="571"/>
      <c r="W70" s="571"/>
      <c r="X70" s="571"/>
      <c r="Y70" s="571"/>
      <c r="Z70" s="571"/>
      <c r="AA70" s="571"/>
      <c r="AB70" s="571"/>
      <c r="AC70" s="571"/>
      <c r="AD70" s="571"/>
      <c r="AE70" s="565">
        <v>6685</v>
      </c>
      <c r="AF70" s="565"/>
      <c r="AG70" s="565"/>
      <c r="AH70" s="565"/>
      <c r="AI70" s="565"/>
      <c r="AJ70" s="565"/>
      <c r="AK70" s="565"/>
      <c r="AL70" s="565"/>
      <c r="AM70" s="565"/>
      <c r="AN70" s="565"/>
      <c r="AO70" s="565"/>
      <c r="AP70" s="565"/>
      <c r="AQ70" s="565"/>
      <c r="AR70" s="565"/>
      <c r="AS70" s="565"/>
      <c r="AT70" s="565"/>
      <c r="AU70" s="565">
        <v>22573</v>
      </c>
      <c r="AV70" s="565"/>
      <c r="AW70" s="565"/>
      <c r="AX70" s="565"/>
      <c r="AY70" s="565"/>
      <c r="AZ70" s="565"/>
      <c r="BA70" s="565"/>
      <c r="BB70" s="565"/>
      <c r="BC70" s="565"/>
      <c r="BD70" s="565"/>
      <c r="BE70" s="565"/>
      <c r="BF70" s="565"/>
      <c r="BG70" s="565"/>
      <c r="BH70" s="565"/>
      <c r="BI70" s="565"/>
      <c r="BJ70" s="565"/>
    </row>
    <row r="71" spans="3:62" ht="11.1" customHeight="1">
      <c r="C71" s="319" t="s">
        <v>296</v>
      </c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224"/>
      <c r="O71" s="565">
        <v>119016</v>
      </c>
      <c r="P71" s="571"/>
      <c r="Q71" s="571"/>
      <c r="R71" s="571"/>
      <c r="S71" s="571"/>
      <c r="T71" s="571"/>
      <c r="U71" s="571"/>
      <c r="V71" s="571"/>
      <c r="W71" s="571"/>
      <c r="X71" s="571"/>
      <c r="Y71" s="571"/>
      <c r="Z71" s="571"/>
      <c r="AA71" s="571"/>
      <c r="AB71" s="571"/>
      <c r="AC71" s="571"/>
      <c r="AD71" s="571"/>
      <c r="AE71" s="565">
        <v>7534</v>
      </c>
      <c r="AF71" s="565"/>
      <c r="AG71" s="565"/>
      <c r="AH71" s="565"/>
      <c r="AI71" s="565"/>
      <c r="AJ71" s="565"/>
      <c r="AK71" s="565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>
        <v>20743</v>
      </c>
      <c r="AV71" s="565"/>
      <c r="AW71" s="565"/>
      <c r="AX71" s="565"/>
      <c r="AY71" s="565"/>
      <c r="AZ71" s="565"/>
      <c r="BA71" s="565"/>
      <c r="BB71" s="565"/>
      <c r="BC71" s="565"/>
      <c r="BD71" s="565"/>
      <c r="BE71" s="565"/>
      <c r="BF71" s="565"/>
      <c r="BG71" s="565"/>
      <c r="BH71" s="565"/>
      <c r="BI71" s="565"/>
      <c r="BJ71" s="565"/>
    </row>
    <row r="72" spans="3:62" ht="11.1" customHeight="1">
      <c r="C72" s="319" t="s">
        <v>297</v>
      </c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224"/>
      <c r="O72" s="565">
        <v>132722</v>
      </c>
      <c r="P72" s="571"/>
      <c r="Q72" s="571"/>
      <c r="R72" s="571"/>
      <c r="S72" s="571"/>
      <c r="T72" s="571"/>
      <c r="U72" s="571"/>
      <c r="V72" s="571"/>
      <c r="W72" s="571"/>
      <c r="X72" s="571"/>
      <c r="Y72" s="571"/>
      <c r="Z72" s="571"/>
      <c r="AA72" s="571"/>
      <c r="AB72" s="571"/>
      <c r="AC72" s="571"/>
      <c r="AD72" s="571"/>
      <c r="AE72" s="565">
        <v>8839</v>
      </c>
      <c r="AF72" s="565"/>
      <c r="AG72" s="565"/>
      <c r="AH72" s="565"/>
      <c r="AI72" s="565"/>
      <c r="AJ72" s="565"/>
      <c r="AK72" s="565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>
        <v>25570</v>
      </c>
      <c r="AV72" s="565"/>
      <c r="AW72" s="565"/>
      <c r="AX72" s="565"/>
      <c r="AY72" s="565"/>
      <c r="AZ72" s="565"/>
      <c r="BA72" s="565"/>
      <c r="BB72" s="565"/>
      <c r="BC72" s="565"/>
      <c r="BD72" s="565"/>
      <c r="BE72" s="565"/>
      <c r="BF72" s="565"/>
      <c r="BG72" s="565"/>
      <c r="BH72" s="565"/>
      <c r="BI72" s="565"/>
      <c r="BJ72" s="565"/>
    </row>
    <row r="73" spans="3:62" ht="11.1" customHeight="1">
      <c r="C73" s="319" t="s">
        <v>298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224"/>
      <c r="O73" s="565">
        <v>119453</v>
      </c>
      <c r="P73" s="571"/>
      <c r="Q73" s="571"/>
      <c r="R73" s="571"/>
      <c r="S73" s="571"/>
      <c r="T73" s="571"/>
      <c r="U73" s="571"/>
      <c r="V73" s="571"/>
      <c r="W73" s="571"/>
      <c r="X73" s="571"/>
      <c r="Y73" s="571"/>
      <c r="Z73" s="571"/>
      <c r="AA73" s="571"/>
      <c r="AB73" s="571"/>
      <c r="AC73" s="571"/>
      <c r="AD73" s="571"/>
      <c r="AE73" s="565">
        <v>7307</v>
      </c>
      <c r="AF73" s="565"/>
      <c r="AG73" s="565"/>
      <c r="AH73" s="565"/>
      <c r="AI73" s="565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>
        <v>29676</v>
      </c>
      <c r="AV73" s="565"/>
      <c r="AW73" s="565"/>
      <c r="AX73" s="565"/>
      <c r="AY73" s="565"/>
      <c r="AZ73" s="565"/>
      <c r="BA73" s="565"/>
      <c r="BB73" s="565"/>
      <c r="BC73" s="565"/>
      <c r="BD73" s="565"/>
      <c r="BE73" s="565"/>
      <c r="BF73" s="565"/>
      <c r="BG73" s="565"/>
      <c r="BH73" s="565"/>
      <c r="BI73" s="565"/>
      <c r="BJ73" s="565"/>
    </row>
    <row r="74" spans="3:62" ht="11.1" customHeight="1">
      <c r="C74" s="319" t="s">
        <v>299</v>
      </c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224"/>
      <c r="O74" s="565">
        <v>161952</v>
      </c>
      <c r="P74" s="571"/>
      <c r="Q74" s="571"/>
      <c r="R74" s="571"/>
      <c r="S74" s="571"/>
      <c r="T74" s="571"/>
      <c r="U74" s="571"/>
      <c r="V74" s="571"/>
      <c r="W74" s="571"/>
      <c r="X74" s="571"/>
      <c r="Y74" s="571"/>
      <c r="Z74" s="571"/>
      <c r="AA74" s="571"/>
      <c r="AB74" s="571"/>
      <c r="AC74" s="571"/>
      <c r="AD74" s="571"/>
      <c r="AE74" s="565">
        <v>10319</v>
      </c>
      <c r="AF74" s="565"/>
      <c r="AG74" s="565"/>
      <c r="AH74" s="565"/>
      <c r="AI74" s="565"/>
      <c r="AJ74" s="565"/>
      <c r="AK74" s="565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>
        <v>30527</v>
      </c>
      <c r="AV74" s="565"/>
      <c r="AW74" s="565"/>
      <c r="AX74" s="565"/>
      <c r="AY74" s="565"/>
      <c r="AZ74" s="565"/>
      <c r="BA74" s="565"/>
      <c r="BB74" s="565"/>
      <c r="BC74" s="565"/>
      <c r="BD74" s="565"/>
      <c r="BE74" s="565"/>
      <c r="BF74" s="565"/>
      <c r="BG74" s="565"/>
      <c r="BH74" s="565"/>
      <c r="BI74" s="565"/>
      <c r="BJ74" s="565"/>
    </row>
    <row r="75" spans="3:62" ht="11.1" customHeight="1">
      <c r="C75" s="319" t="s">
        <v>300</v>
      </c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224"/>
      <c r="O75" s="565">
        <v>39573</v>
      </c>
      <c r="P75" s="571"/>
      <c r="Q75" s="571"/>
      <c r="R75" s="571"/>
      <c r="S75" s="571"/>
      <c r="T75" s="571"/>
      <c r="U75" s="571"/>
      <c r="V75" s="571"/>
      <c r="W75" s="571"/>
      <c r="X75" s="571"/>
      <c r="Y75" s="571"/>
      <c r="Z75" s="571"/>
      <c r="AA75" s="571"/>
      <c r="AB75" s="571"/>
      <c r="AC75" s="571"/>
      <c r="AD75" s="571"/>
      <c r="AE75" s="565">
        <v>3211</v>
      </c>
      <c r="AF75" s="565"/>
      <c r="AG75" s="565"/>
      <c r="AH75" s="565"/>
      <c r="AI75" s="565"/>
      <c r="AJ75" s="565"/>
      <c r="AK75" s="565"/>
      <c r="AL75" s="565"/>
      <c r="AM75" s="565"/>
      <c r="AN75" s="565"/>
      <c r="AO75" s="565"/>
      <c r="AP75" s="565"/>
      <c r="AQ75" s="565"/>
      <c r="AR75" s="565"/>
      <c r="AS75" s="565"/>
      <c r="AT75" s="565"/>
      <c r="AU75" s="565">
        <v>7722</v>
      </c>
      <c r="AV75" s="565"/>
      <c r="AW75" s="565"/>
      <c r="AX75" s="565"/>
      <c r="AY75" s="565"/>
      <c r="AZ75" s="565"/>
      <c r="BA75" s="565"/>
      <c r="BB75" s="565"/>
      <c r="BC75" s="565"/>
      <c r="BD75" s="565"/>
      <c r="BE75" s="565"/>
      <c r="BF75" s="565"/>
      <c r="BG75" s="565"/>
      <c r="BH75" s="565"/>
      <c r="BI75" s="565"/>
      <c r="BJ75" s="565"/>
    </row>
    <row r="76" spans="3:62" ht="11.1" customHeight="1">
      <c r="C76" s="319" t="s">
        <v>301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224"/>
      <c r="O76" s="565">
        <v>102126</v>
      </c>
      <c r="P76" s="571"/>
      <c r="Q76" s="571"/>
      <c r="R76" s="571"/>
      <c r="S76" s="571"/>
      <c r="T76" s="571"/>
      <c r="U76" s="571"/>
      <c r="V76" s="571"/>
      <c r="W76" s="571"/>
      <c r="X76" s="571"/>
      <c r="Y76" s="571"/>
      <c r="Z76" s="571"/>
      <c r="AA76" s="571"/>
      <c r="AB76" s="571"/>
      <c r="AC76" s="571"/>
      <c r="AD76" s="571"/>
      <c r="AE76" s="565">
        <v>6425</v>
      </c>
      <c r="AF76" s="565"/>
      <c r="AG76" s="565"/>
      <c r="AH76" s="565"/>
      <c r="AI76" s="565"/>
      <c r="AJ76" s="565"/>
      <c r="AK76" s="565"/>
      <c r="AL76" s="565"/>
      <c r="AM76" s="565"/>
      <c r="AN76" s="565"/>
      <c r="AO76" s="565"/>
      <c r="AP76" s="565"/>
      <c r="AQ76" s="565"/>
      <c r="AR76" s="565"/>
      <c r="AS76" s="565"/>
      <c r="AT76" s="565"/>
      <c r="AU76" s="565">
        <v>28894</v>
      </c>
      <c r="AV76" s="565"/>
      <c r="AW76" s="565"/>
      <c r="AX76" s="565"/>
      <c r="AY76" s="565"/>
      <c r="AZ76" s="565"/>
      <c r="BA76" s="565"/>
      <c r="BB76" s="565"/>
      <c r="BC76" s="565"/>
      <c r="BD76" s="565"/>
      <c r="BE76" s="565"/>
      <c r="BF76" s="565"/>
      <c r="BG76" s="565"/>
      <c r="BH76" s="565"/>
      <c r="BI76" s="565"/>
      <c r="BJ76" s="565"/>
    </row>
    <row r="77" spans="3:62" ht="11.1" customHeight="1">
      <c r="C77" s="319" t="s">
        <v>302</v>
      </c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224"/>
      <c r="O77" s="565">
        <v>107106</v>
      </c>
      <c r="P77" s="571"/>
      <c r="Q77" s="571"/>
      <c r="R77" s="571"/>
      <c r="S77" s="571"/>
      <c r="T77" s="571"/>
      <c r="U77" s="571"/>
      <c r="V77" s="571"/>
      <c r="W77" s="571"/>
      <c r="X77" s="571"/>
      <c r="Y77" s="571"/>
      <c r="Z77" s="571"/>
      <c r="AA77" s="571"/>
      <c r="AB77" s="571"/>
      <c r="AC77" s="571"/>
      <c r="AD77" s="571"/>
      <c r="AE77" s="565">
        <v>7850</v>
      </c>
      <c r="AF77" s="565"/>
      <c r="AG77" s="565"/>
      <c r="AH77" s="565"/>
      <c r="AI77" s="565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>
        <v>22296</v>
      </c>
      <c r="AV77" s="565"/>
      <c r="AW77" s="565"/>
      <c r="AX77" s="565"/>
      <c r="AY77" s="565"/>
      <c r="AZ77" s="565"/>
      <c r="BA77" s="565"/>
      <c r="BB77" s="565"/>
      <c r="BC77" s="565"/>
      <c r="BD77" s="565"/>
      <c r="BE77" s="565"/>
      <c r="BF77" s="565"/>
      <c r="BG77" s="565"/>
      <c r="BH77" s="565"/>
      <c r="BI77" s="565"/>
      <c r="BJ77" s="565"/>
    </row>
    <row r="78" spans="3:62" ht="11.1" customHeight="1">
      <c r="C78" s="319" t="s">
        <v>503</v>
      </c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224"/>
      <c r="O78" s="565">
        <v>13770</v>
      </c>
      <c r="P78" s="571"/>
      <c r="Q78" s="571"/>
      <c r="R78" s="571"/>
      <c r="S78" s="571"/>
      <c r="T78" s="571"/>
      <c r="U78" s="571"/>
      <c r="V78" s="571"/>
      <c r="W78" s="571"/>
      <c r="X78" s="571"/>
      <c r="Y78" s="571"/>
      <c r="Z78" s="571"/>
      <c r="AA78" s="571"/>
      <c r="AB78" s="571"/>
      <c r="AC78" s="571"/>
      <c r="AD78" s="571"/>
      <c r="AE78" s="565">
        <v>907</v>
      </c>
      <c r="AF78" s="565"/>
      <c r="AG78" s="565"/>
      <c r="AH78" s="565"/>
      <c r="AI78" s="565"/>
      <c r="AJ78" s="565"/>
      <c r="AK78" s="565"/>
      <c r="AL78" s="565"/>
      <c r="AM78" s="565"/>
      <c r="AN78" s="565"/>
      <c r="AO78" s="565"/>
      <c r="AP78" s="565"/>
      <c r="AQ78" s="565"/>
      <c r="AR78" s="565"/>
      <c r="AS78" s="565"/>
      <c r="AT78" s="565"/>
      <c r="AU78" s="565">
        <v>892</v>
      </c>
      <c r="AV78" s="565"/>
      <c r="AW78" s="565"/>
      <c r="AX78" s="565"/>
      <c r="AY78" s="565"/>
      <c r="AZ78" s="565"/>
      <c r="BA78" s="565"/>
      <c r="BB78" s="565"/>
      <c r="BC78" s="565"/>
      <c r="BD78" s="565"/>
      <c r="BE78" s="565"/>
      <c r="BF78" s="565"/>
      <c r="BG78" s="565"/>
      <c r="BH78" s="565"/>
      <c r="BI78" s="565"/>
      <c r="BJ78" s="565"/>
    </row>
    <row r="79" spans="3:62" ht="11.1" customHeight="1">
      <c r="C79" s="319" t="s">
        <v>303</v>
      </c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224"/>
      <c r="O79" s="565">
        <v>115907</v>
      </c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  <c r="AA79" s="571"/>
      <c r="AB79" s="571"/>
      <c r="AC79" s="571"/>
      <c r="AD79" s="571"/>
      <c r="AE79" s="565">
        <v>8079</v>
      </c>
      <c r="AF79" s="565"/>
      <c r="AG79" s="565"/>
      <c r="AH79" s="565"/>
      <c r="AI79" s="565"/>
      <c r="AJ79" s="565"/>
      <c r="AK79" s="565"/>
      <c r="AL79" s="565"/>
      <c r="AM79" s="565"/>
      <c r="AN79" s="565"/>
      <c r="AO79" s="565"/>
      <c r="AP79" s="565"/>
      <c r="AQ79" s="565"/>
      <c r="AR79" s="565"/>
      <c r="AS79" s="565"/>
      <c r="AT79" s="565"/>
      <c r="AU79" s="565">
        <v>18342</v>
      </c>
      <c r="AV79" s="565"/>
      <c r="AW79" s="565"/>
      <c r="AX79" s="565"/>
      <c r="AY79" s="565"/>
      <c r="AZ79" s="565"/>
      <c r="BA79" s="565"/>
      <c r="BB79" s="565"/>
      <c r="BC79" s="565"/>
      <c r="BD79" s="565"/>
      <c r="BE79" s="565"/>
      <c r="BF79" s="565"/>
      <c r="BG79" s="565"/>
      <c r="BH79" s="565"/>
      <c r="BI79" s="565"/>
      <c r="BJ79" s="565"/>
    </row>
    <row r="80" spans="3:62" ht="11.1" customHeight="1">
      <c r="C80" s="319" t="s">
        <v>304</v>
      </c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224"/>
      <c r="O80" s="565">
        <v>66853</v>
      </c>
      <c r="P80" s="571"/>
      <c r="Q80" s="571"/>
      <c r="R80" s="571"/>
      <c r="S80" s="571"/>
      <c r="T80" s="571"/>
      <c r="U80" s="571"/>
      <c r="V80" s="571"/>
      <c r="W80" s="571"/>
      <c r="X80" s="571"/>
      <c r="Y80" s="571"/>
      <c r="Z80" s="571"/>
      <c r="AA80" s="571"/>
      <c r="AB80" s="571"/>
      <c r="AC80" s="571"/>
      <c r="AD80" s="571"/>
      <c r="AE80" s="565">
        <v>4159</v>
      </c>
      <c r="AF80" s="565"/>
      <c r="AG80" s="565"/>
      <c r="AH80" s="565"/>
      <c r="AI80" s="565"/>
      <c r="AJ80" s="565"/>
      <c r="AK80" s="565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>
        <v>11366</v>
      </c>
      <c r="AV80" s="565"/>
      <c r="AW80" s="565"/>
      <c r="AX80" s="565"/>
      <c r="AY80" s="565"/>
      <c r="AZ80" s="565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/>
    </row>
    <row r="81" spans="2:62" ht="11.1" customHeight="1">
      <c r="C81" s="319" t="s">
        <v>305</v>
      </c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224"/>
      <c r="O81" s="565">
        <v>23643</v>
      </c>
      <c r="P81" s="571"/>
      <c r="Q81" s="571"/>
      <c r="R81" s="571"/>
      <c r="S81" s="571"/>
      <c r="T81" s="571"/>
      <c r="U81" s="571"/>
      <c r="V81" s="571"/>
      <c r="W81" s="571"/>
      <c r="X81" s="571"/>
      <c r="Y81" s="571"/>
      <c r="Z81" s="571"/>
      <c r="AA81" s="571"/>
      <c r="AB81" s="571"/>
      <c r="AC81" s="571"/>
      <c r="AD81" s="571"/>
      <c r="AE81" s="565">
        <v>1485</v>
      </c>
      <c r="AF81" s="565"/>
      <c r="AG81" s="565"/>
      <c r="AH81" s="565"/>
      <c r="AI81" s="565"/>
      <c r="AJ81" s="565"/>
      <c r="AK81" s="565"/>
      <c r="AL81" s="565"/>
      <c r="AM81" s="565"/>
      <c r="AN81" s="565"/>
      <c r="AO81" s="565"/>
      <c r="AP81" s="565"/>
      <c r="AQ81" s="565"/>
      <c r="AR81" s="565"/>
      <c r="AS81" s="565"/>
      <c r="AT81" s="565"/>
      <c r="AU81" s="565">
        <v>3686</v>
      </c>
      <c r="AV81" s="565"/>
      <c r="AW81" s="565"/>
      <c r="AX81" s="565"/>
      <c r="AY81" s="565"/>
      <c r="AZ81" s="565"/>
      <c r="BA81" s="565"/>
      <c r="BB81" s="565"/>
      <c r="BC81" s="565"/>
      <c r="BD81" s="565"/>
      <c r="BE81" s="565"/>
      <c r="BF81" s="565"/>
      <c r="BG81" s="565"/>
      <c r="BH81" s="565"/>
      <c r="BI81" s="565"/>
      <c r="BJ81" s="565"/>
    </row>
    <row r="82" spans="2:62" ht="11.1" customHeight="1">
      <c r="C82" s="319" t="s">
        <v>308</v>
      </c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224"/>
      <c r="O82" s="565">
        <v>23781</v>
      </c>
      <c r="P82" s="571"/>
      <c r="Q82" s="571"/>
      <c r="R82" s="571"/>
      <c r="S82" s="571"/>
      <c r="T82" s="571"/>
      <c r="U82" s="571"/>
      <c r="V82" s="571"/>
      <c r="W82" s="571"/>
      <c r="X82" s="571"/>
      <c r="Y82" s="571"/>
      <c r="Z82" s="571"/>
      <c r="AA82" s="571"/>
      <c r="AB82" s="571"/>
      <c r="AC82" s="571"/>
      <c r="AD82" s="571"/>
      <c r="AE82" s="565">
        <v>1301</v>
      </c>
      <c r="AF82" s="565"/>
      <c r="AG82" s="565"/>
      <c r="AH82" s="565"/>
      <c r="AI82" s="565"/>
      <c r="AJ82" s="565"/>
      <c r="AK82" s="565"/>
      <c r="AL82" s="565"/>
      <c r="AM82" s="565"/>
      <c r="AN82" s="565"/>
      <c r="AO82" s="565"/>
      <c r="AP82" s="565"/>
      <c r="AQ82" s="565"/>
      <c r="AR82" s="565"/>
      <c r="AS82" s="565"/>
      <c r="AT82" s="565"/>
      <c r="AU82" s="565">
        <v>3933</v>
      </c>
      <c r="AV82" s="565"/>
      <c r="AW82" s="565"/>
      <c r="AX82" s="565"/>
      <c r="AY82" s="565"/>
      <c r="AZ82" s="565"/>
      <c r="BA82" s="565"/>
      <c r="BB82" s="565"/>
      <c r="BC82" s="565"/>
      <c r="BD82" s="565"/>
      <c r="BE82" s="565"/>
      <c r="BF82" s="565"/>
      <c r="BG82" s="565"/>
      <c r="BH82" s="565"/>
      <c r="BI82" s="565"/>
      <c r="BJ82" s="565"/>
    </row>
    <row r="83" spans="2:62" ht="11.1" customHeight="1">
      <c r="C83" s="319" t="s">
        <v>617</v>
      </c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224"/>
      <c r="O83" s="565">
        <v>83399</v>
      </c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65">
        <v>4497</v>
      </c>
      <c r="AF83" s="565"/>
      <c r="AG83" s="565"/>
      <c r="AH83" s="565"/>
      <c r="AI83" s="565"/>
      <c r="AJ83" s="565"/>
      <c r="AK83" s="565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>
        <v>9283</v>
      </c>
      <c r="AV83" s="565"/>
      <c r="AW83" s="565"/>
      <c r="AX83" s="565"/>
      <c r="AY83" s="565"/>
      <c r="AZ83" s="565"/>
      <c r="BA83" s="565"/>
      <c r="BB83" s="565"/>
      <c r="BC83" s="565"/>
      <c r="BD83" s="565"/>
      <c r="BE83" s="565"/>
      <c r="BF83" s="565"/>
      <c r="BG83" s="565"/>
      <c r="BH83" s="565"/>
      <c r="BI83" s="565"/>
      <c r="BJ83" s="565"/>
    </row>
    <row r="84" spans="2:62" ht="11.1" customHeight="1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9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</row>
    <row r="85" spans="2:62" ht="11.1" customHeight="1">
      <c r="B85" s="374" t="s">
        <v>306</v>
      </c>
      <c r="C85" s="374"/>
      <c r="D85" s="374"/>
      <c r="E85" s="134" t="s">
        <v>307</v>
      </c>
      <c r="F85" s="47" t="s">
        <v>596</v>
      </c>
    </row>
    <row r="86" spans="2:62">
      <c r="B86" s="96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96"/>
      <c r="U86" s="214"/>
      <c r="V86" s="214"/>
      <c r="W86" s="214"/>
      <c r="X86" s="214"/>
      <c r="Y86" s="214"/>
      <c r="Z86" s="214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</row>
    <row r="87" spans="2:62">
      <c r="B87" s="96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96"/>
      <c r="U87" s="214"/>
      <c r="V87" s="214"/>
      <c r="W87" s="214"/>
      <c r="X87" s="214"/>
      <c r="Y87" s="214"/>
      <c r="Z87" s="214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</row>
    <row r="88" spans="2:62">
      <c r="B88" s="96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96"/>
      <c r="U88" s="214"/>
      <c r="V88" s="214"/>
      <c r="W88" s="214"/>
      <c r="X88" s="214"/>
      <c r="Y88" s="214"/>
      <c r="Z88" s="214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</row>
    <row r="89" spans="2:62">
      <c r="B89" s="96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96"/>
      <c r="U89" s="214"/>
      <c r="V89" s="214"/>
      <c r="W89" s="214"/>
      <c r="X89" s="214"/>
      <c r="Y89" s="214"/>
      <c r="Z89" s="214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</row>
    <row r="90" spans="2:62">
      <c r="B90" s="96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96"/>
      <c r="U90" s="214"/>
      <c r="V90" s="214"/>
      <c r="W90" s="214"/>
      <c r="X90" s="214"/>
      <c r="Y90" s="214"/>
      <c r="Z90" s="214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</row>
    <row r="91" spans="2:62">
      <c r="B91" s="96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96"/>
      <c r="U91" s="214"/>
      <c r="V91" s="214"/>
      <c r="W91" s="214"/>
      <c r="X91" s="214"/>
      <c r="Y91" s="214"/>
      <c r="Z91" s="214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</row>
    <row r="92" spans="2:6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</row>
    <row r="93" spans="2:62"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225"/>
      <c r="AT93" s="225"/>
      <c r="AU93" s="225"/>
      <c r="AV93" s="225"/>
      <c r="AW93" s="225"/>
      <c r="AX93" s="225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</row>
    <row r="94" spans="2:62"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</row>
    <row r="95" spans="2:6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</row>
    <row r="96" spans="2:62">
      <c r="B96" s="96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96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</row>
    <row r="97" spans="2:62">
      <c r="B97" s="96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96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</row>
    <row r="98" spans="2:62">
      <c r="B98" s="96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96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</row>
    <row r="99" spans="2:62">
      <c r="B99" s="96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96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</row>
    <row r="100" spans="2:62">
      <c r="B100" s="96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96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</row>
    <row r="101" spans="2:62">
      <c r="B101" s="96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96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</row>
    <row r="102" spans="2:62">
      <c r="B102" s="96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96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</row>
    <row r="103" spans="2:62">
      <c r="B103" s="96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96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</row>
    <row r="104" spans="2:62">
      <c r="B104" s="96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96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</row>
    <row r="105" spans="2:62">
      <c r="B105" s="96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96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</row>
    <row r="106" spans="2:62">
      <c r="B106" s="96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96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</row>
    <row r="107" spans="2:62">
      <c r="B107" s="96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96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</row>
    <row r="108" spans="2:62">
      <c r="B108" s="96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96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</row>
    <row r="109" spans="2:62">
      <c r="B109" s="96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96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</row>
    <row r="110" spans="2:62">
      <c r="B110" s="96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96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</row>
    <row r="111" spans="2:62">
      <c r="B111" s="96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96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</row>
    <row r="112" spans="2:62">
      <c r="B112" s="96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96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</row>
    <row r="113" spans="2:62">
      <c r="B113" s="96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96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</row>
    <row r="114" spans="2:6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</row>
    <row r="115" spans="2:62">
      <c r="B115" s="96"/>
      <c r="C115" s="49"/>
      <c r="D115" s="49"/>
      <c r="E115" s="161"/>
      <c r="F115" s="162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</row>
    <row r="116" spans="2:62">
      <c r="B116" s="49"/>
      <c r="C116" s="49"/>
      <c r="D116" s="49"/>
      <c r="E116" s="48"/>
      <c r="F116" s="49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</row>
  </sheetData>
  <mergeCells count="330">
    <mergeCell ref="B4:BJ4"/>
    <mergeCell ref="AY27:BJ27"/>
    <mergeCell ref="A1:S2"/>
    <mergeCell ref="B59:D59"/>
    <mergeCell ref="Y55:AH55"/>
    <mergeCell ref="AI55:AQ55"/>
    <mergeCell ref="AR55:BA55"/>
    <mergeCell ref="O57:X57"/>
    <mergeCell ref="Y57:AH57"/>
    <mergeCell ref="AI57:AQ57"/>
    <mergeCell ref="AR57:BA57"/>
    <mergeCell ref="BB57:BJ57"/>
    <mergeCell ref="O58:X58"/>
    <mergeCell ref="O55:X55"/>
    <mergeCell ref="BB50:BJ50"/>
    <mergeCell ref="G38:I38"/>
    <mergeCell ref="BB38:BJ38"/>
    <mergeCell ref="G39:I39"/>
    <mergeCell ref="O39:X39"/>
    <mergeCell ref="Y39:AH39"/>
    <mergeCell ref="AI39:AQ39"/>
    <mergeCell ref="AR39:BA39"/>
    <mergeCell ref="BB39:BJ39"/>
    <mergeCell ref="AM25:AX25"/>
    <mergeCell ref="AY26:BJ26"/>
    <mergeCell ref="AA27:AL27"/>
    <mergeCell ref="AM27:AX27"/>
    <mergeCell ref="B6:N7"/>
    <mergeCell ref="C9:F9"/>
    <mergeCell ref="G9:I9"/>
    <mergeCell ref="J9:M9"/>
    <mergeCell ref="U26:Z26"/>
    <mergeCell ref="U27:Z27"/>
    <mergeCell ref="U25:Z25"/>
    <mergeCell ref="AY16:BJ16"/>
    <mergeCell ref="O17:T17"/>
    <mergeCell ref="U17:Z17"/>
    <mergeCell ref="AA17:AL17"/>
    <mergeCell ref="AM17:AX17"/>
    <mergeCell ref="AY17:BJ17"/>
    <mergeCell ref="AY13:BJ13"/>
    <mergeCell ref="O6:AL6"/>
    <mergeCell ref="AM6:AX7"/>
    <mergeCell ref="AY6:BJ7"/>
    <mergeCell ref="U7:Z7"/>
    <mergeCell ref="AA7:AL7"/>
    <mergeCell ref="O9:T9"/>
    <mergeCell ref="U9:Z9"/>
    <mergeCell ref="B29:D29"/>
    <mergeCell ref="O20:T20"/>
    <mergeCell ref="U20:Z20"/>
    <mergeCell ref="AA20:AL20"/>
    <mergeCell ref="AM20:AX20"/>
    <mergeCell ref="AY20:BJ20"/>
    <mergeCell ref="O21:T21"/>
    <mergeCell ref="U21:Z21"/>
    <mergeCell ref="AA21:AL21"/>
    <mergeCell ref="AM21:AX21"/>
    <mergeCell ref="AY21:BJ21"/>
    <mergeCell ref="C25:M25"/>
    <mergeCell ref="C26:M26"/>
    <mergeCell ref="AA24:AL24"/>
    <mergeCell ref="AM24:AX24"/>
    <mergeCell ref="AY24:BJ24"/>
    <mergeCell ref="AA25:AL25"/>
    <mergeCell ref="U24:Z24"/>
    <mergeCell ref="O25:T25"/>
    <mergeCell ref="O26:T26"/>
    <mergeCell ref="O27:T27"/>
    <mergeCell ref="AY25:BJ25"/>
    <mergeCell ref="AA26:AL26"/>
    <mergeCell ref="AM26:AX26"/>
    <mergeCell ref="AA9:AL9"/>
    <mergeCell ref="AM9:AX9"/>
    <mergeCell ref="AY9:BJ9"/>
    <mergeCell ref="B30:BJ30"/>
    <mergeCell ref="B32:N34"/>
    <mergeCell ref="O32:BA32"/>
    <mergeCell ref="BB32:BJ34"/>
    <mergeCell ref="Y33:AH34"/>
    <mergeCell ref="AI33:AQ34"/>
    <mergeCell ref="AR33:BA34"/>
    <mergeCell ref="G11:I11"/>
    <mergeCell ref="G12:I12"/>
    <mergeCell ref="G13:I13"/>
    <mergeCell ref="O12:T12"/>
    <mergeCell ref="U12:Z12"/>
    <mergeCell ref="O13:T13"/>
    <mergeCell ref="U13:Z13"/>
    <mergeCell ref="C15:M15"/>
    <mergeCell ref="O15:T15"/>
    <mergeCell ref="U15:Z15"/>
    <mergeCell ref="AA12:AL12"/>
    <mergeCell ref="AM12:AX12"/>
    <mergeCell ref="AY12:BJ12"/>
    <mergeCell ref="AA13:AL13"/>
    <mergeCell ref="AM13:AX13"/>
    <mergeCell ref="AM11:AX11"/>
    <mergeCell ref="AY11:BJ11"/>
    <mergeCell ref="C36:F36"/>
    <mergeCell ref="G36:I36"/>
    <mergeCell ref="J36:M36"/>
    <mergeCell ref="O36:X36"/>
    <mergeCell ref="Y36:AH36"/>
    <mergeCell ref="AI36:AQ36"/>
    <mergeCell ref="AR36:BA36"/>
    <mergeCell ref="BB36:BJ36"/>
    <mergeCell ref="C19:M19"/>
    <mergeCell ref="C20:M20"/>
    <mergeCell ref="C21:M21"/>
    <mergeCell ref="C22:M22"/>
    <mergeCell ref="C23:M23"/>
    <mergeCell ref="C24:M24"/>
    <mergeCell ref="C27:M27"/>
    <mergeCell ref="O19:T19"/>
    <mergeCell ref="U19:Z19"/>
    <mergeCell ref="O24:T24"/>
    <mergeCell ref="AA19:AL19"/>
    <mergeCell ref="AM19:AX19"/>
    <mergeCell ref="AY19:BJ19"/>
    <mergeCell ref="G37:I37"/>
    <mergeCell ref="Y37:AH37"/>
    <mergeCell ref="AI37:AQ37"/>
    <mergeCell ref="AR37:BA37"/>
    <mergeCell ref="BB37:BJ37"/>
    <mergeCell ref="O37:X37"/>
    <mergeCell ref="BB55:BJ55"/>
    <mergeCell ref="O51:X51"/>
    <mergeCell ref="Y51:AH51"/>
    <mergeCell ref="AI51:AQ51"/>
    <mergeCell ref="AR51:BA51"/>
    <mergeCell ref="BB51:BJ51"/>
    <mergeCell ref="O52:X52"/>
    <mergeCell ref="Y52:AH52"/>
    <mergeCell ref="AI52:AQ52"/>
    <mergeCell ref="AR52:BA52"/>
    <mergeCell ref="BB52:BJ52"/>
    <mergeCell ref="O49:X49"/>
    <mergeCell ref="Y49:AH49"/>
    <mergeCell ref="AI49:AQ49"/>
    <mergeCell ref="AR49:BA49"/>
    <mergeCell ref="BB49:BJ49"/>
    <mergeCell ref="O50:X50"/>
    <mergeCell ref="Y50:AH50"/>
    <mergeCell ref="O56:X56"/>
    <mergeCell ref="Y56:AH56"/>
    <mergeCell ref="AI56:AQ56"/>
    <mergeCell ref="AR56:BA56"/>
    <mergeCell ref="BB56:BJ56"/>
    <mergeCell ref="O53:X53"/>
    <mergeCell ref="Y53:AH53"/>
    <mergeCell ref="AI53:AQ53"/>
    <mergeCell ref="AR53:BA53"/>
    <mergeCell ref="BB53:BJ53"/>
    <mergeCell ref="O54:X54"/>
    <mergeCell ref="Y54:AH54"/>
    <mergeCell ref="AI54:AQ54"/>
    <mergeCell ref="AR54:BA54"/>
    <mergeCell ref="BB54:BJ54"/>
    <mergeCell ref="AI50:AQ50"/>
    <mergeCell ref="AR50:BA50"/>
    <mergeCell ref="O47:X47"/>
    <mergeCell ref="Y47:AH47"/>
    <mergeCell ref="AI47:AQ47"/>
    <mergeCell ref="AR47:BA47"/>
    <mergeCell ref="BB47:BJ47"/>
    <mergeCell ref="O48:X48"/>
    <mergeCell ref="Y48:AH48"/>
    <mergeCell ref="AI48:AQ48"/>
    <mergeCell ref="AR48:BA48"/>
    <mergeCell ref="BB48:BJ48"/>
    <mergeCell ref="C46:M46"/>
    <mergeCell ref="O46:X46"/>
    <mergeCell ref="Y46:AH46"/>
    <mergeCell ref="AI46:AQ46"/>
    <mergeCell ref="AR46:BA46"/>
    <mergeCell ref="BB46:BJ46"/>
    <mergeCell ref="C45:M45"/>
    <mergeCell ref="O45:X45"/>
    <mergeCell ref="Y45:AH45"/>
    <mergeCell ref="AR43:BA43"/>
    <mergeCell ref="BB43:BJ43"/>
    <mergeCell ref="C44:M44"/>
    <mergeCell ref="O44:X44"/>
    <mergeCell ref="Y44:AH44"/>
    <mergeCell ref="AI44:AQ44"/>
    <mergeCell ref="AR44:BA44"/>
    <mergeCell ref="BB44:BJ44"/>
    <mergeCell ref="AI45:AQ45"/>
    <mergeCell ref="AR45:BA45"/>
    <mergeCell ref="BB45:BJ45"/>
    <mergeCell ref="BB40:BJ40"/>
    <mergeCell ref="C83:M83"/>
    <mergeCell ref="O83:AD83"/>
    <mergeCell ref="AE83:AT83"/>
    <mergeCell ref="AU83:BJ83"/>
    <mergeCell ref="C77:M77"/>
    <mergeCell ref="O77:AD77"/>
    <mergeCell ref="AE77:AT77"/>
    <mergeCell ref="AU77:BJ77"/>
    <mergeCell ref="C78:M78"/>
    <mergeCell ref="O78:AD78"/>
    <mergeCell ref="AE78:AT78"/>
    <mergeCell ref="AU78:BJ78"/>
    <mergeCell ref="C79:M79"/>
    <mergeCell ref="O79:AD79"/>
    <mergeCell ref="AE79:AT79"/>
    <mergeCell ref="AU79:BJ79"/>
    <mergeCell ref="C74:M74"/>
    <mergeCell ref="O74:AD74"/>
    <mergeCell ref="BB42:BJ42"/>
    <mergeCell ref="C43:M43"/>
    <mergeCell ref="O43:X43"/>
    <mergeCell ref="Y43:AH43"/>
    <mergeCell ref="AI43:AQ43"/>
    <mergeCell ref="B85:D85"/>
    <mergeCell ref="C80:M80"/>
    <mergeCell ref="O80:AD80"/>
    <mergeCell ref="AE80:AT80"/>
    <mergeCell ref="AU80:BJ80"/>
    <mergeCell ref="C81:M81"/>
    <mergeCell ref="O81:AD81"/>
    <mergeCell ref="AE81:AT81"/>
    <mergeCell ref="AU81:BJ81"/>
    <mergeCell ref="C82:M82"/>
    <mergeCell ref="O82:AD82"/>
    <mergeCell ref="AE82:AT82"/>
    <mergeCell ref="AU82:BJ82"/>
    <mergeCell ref="AE74:AT74"/>
    <mergeCell ref="AU74:BJ74"/>
    <mergeCell ref="C75:M75"/>
    <mergeCell ref="O75:AD75"/>
    <mergeCell ref="AE75:AT75"/>
    <mergeCell ref="AU75:BJ75"/>
    <mergeCell ref="C76:M76"/>
    <mergeCell ref="O76:AD76"/>
    <mergeCell ref="AE76:AT76"/>
    <mergeCell ref="AU76:BJ76"/>
    <mergeCell ref="C71:M71"/>
    <mergeCell ref="O71:AD71"/>
    <mergeCell ref="AE71:AT71"/>
    <mergeCell ref="AU71:BJ71"/>
    <mergeCell ref="C72:M72"/>
    <mergeCell ref="O72:AD72"/>
    <mergeCell ref="AE72:AT72"/>
    <mergeCell ref="AU72:BJ72"/>
    <mergeCell ref="C73:M73"/>
    <mergeCell ref="O73:AD73"/>
    <mergeCell ref="AE73:AT73"/>
    <mergeCell ref="AU73:BJ73"/>
    <mergeCell ref="O68:AD68"/>
    <mergeCell ref="AE68:AT68"/>
    <mergeCell ref="AU68:BJ68"/>
    <mergeCell ref="C69:M69"/>
    <mergeCell ref="O69:AD69"/>
    <mergeCell ref="AE69:AT69"/>
    <mergeCell ref="AU69:BJ69"/>
    <mergeCell ref="C70:M70"/>
    <mergeCell ref="O70:AD70"/>
    <mergeCell ref="AE70:AT70"/>
    <mergeCell ref="AU70:BJ70"/>
    <mergeCell ref="C68:M68"/>
    <mergeCell ref="U10:Z10"/>
    <mergeCell ref="AA10:AL10"/>
    <mergeCell ref="AM10:AX10"/>
    <mergeCell ref="AY10:BJ10"/>
    <mergeCell ref="O11:T11"/>
    <mergeCell ref="U11:Z11"/>
    <mergeCell ref="AA11:AL11"/>
    <mergeCell ref="C17:M17"/>
    <mergeCell ref="C18:M18"/>
    <mergeCell ref="AA15:AL15"/>
    <mergeCell ref="AM15:AX15"/>
    <mergeCell ref="AY15:BJ15"/>
    <mergeCell ref="C16:M16"/>
    <mergeCell ref="O16:T16"/>
    <mergeCell ref="U16:Z16"/>
    <mergeCell ref="AA16:AL16"/>
    <mergeCell ref="O18:T18"/>
    <mergeCell ref="U18:Z18"/>
    <mergeCell ref="AA18:AL18"/>
    <mergeCell ref="AM18:AX18"/>
    <mergeCell ref="AY18:BJ18"/>
    <mergeCell ref="G10:I10"/>
    <mergeCell ref="O10:T10"/>
    <mergeCell ref="AM16:AX16"/>
    <mergeCell ref="O22:T22"/>
    <mergeCell ref="U22:Z22"/>
    <mergeCell ref="AA22:AL22"/>
    <mergeCell ref="AM22:AX22"/>
    <mergeCell ref="AY22:BJ22"/>
    <mergeCell ref="O23:T23"/>
    <mergeCell ref="U23:Z23"/>
    <mergeCell ref="AA23:AL23"/>
    <mergeCell ref="AM23:AX23"/>
    <mergeCell ref="AY23:BJ23"/>
    <mergeCell ref="C49:M49"/>
    <mergeCell ref="C50:M50"/>
    <mergeCell ref="C47:M47"/>
    <mergeCell ref="C48:M48"/>
    <mergeCell ref="C57:M57"/>
    <mergeCell ref="C55:M55"/>
    <mergeCell ref="C56:M56"/>
    <mergeCell ref="C53:M53"/>
    <mergeCell ref="C54:M54"/>
    <mergeCell ref="C51:M51"/>
    <mergeCell ref="C52:M52"/>
    <mergeCell ref="O38:X38"/>
    <mergeCell ref="Y38:AH38"/>
    <mergeCell ref="AI38:AQ38"/>
    <mergeCell ref="AR38:BA38"/>
    <mergeCell ref="C42:M42"/>
    <mergeCell ref="O42:X42"/>
    <mergeCell ref="Y42:AH42"/>
    <mergeCell ref="AI42:AQ42"/>
    <mergeCell ref="AR42:BA42"/>
    <mergeCell ref="G40:I40"/>
    <mergeCell ref="O40:X40"/>
    <mergeCell ref="Y40:AH40"/>
    <mergeCell ref="AI40:AQ40"/>
    <mergeCell ref="AR40:BA40"/>
    <mergeCell ref="B61:BJ61"/>
    <mergeCell ref="B63:N64"/>
    <mergeCell ref="O63:AD64"/>
    <mergeCell ref="AE63:AT64"/>
    <mergeCell ref="AU63:BJ64"/>
    <mergeCell ref="C66:M66"/>
    <mergeCell ref="O66:AD66"/>
    <mergeCell ref="AE66:AT66"/>
    <mergeCell ref="AU66:BJ66"/>
  </mergeCells>
  <phoneticPr fontId="1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17"/>
  <sheetViews>
    <sheetView view="pageBreakPreview" zoomScaleNormal="100" zoomScaleSheetLayoutView="100" workbookViewId="0"/>
  </sheetViews>
  <sheetFormatPr defaultRowHeight="13.5"/>
  <cols>
    <col min="1" max="63" width="1.625" style="97" customWidth="1"/>
    <col min="64" max="16384" width="9" style="97"/>
  </cols>
  <sheetData>
    <row r="1" spans="2:63" ht="10.5" customHeight="1"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310">
        <f>'178'!A1+1</f>
        <v>179</v>
      </c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</row>
    <row r="2" spans="2:63" ht="10.5" customHeight="1"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</row>
    <row r="3" spans="2:63" ht="13.5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</row>
    <row r="4" spans="2:63" ht="13.5" customHeight="1"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</row>
    <row r="5" spans="2:63" ht="18" customHeight="1">
      <c r="B5" s="329" t="s">
        <v>674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158"/>
    </row>
    <row r="6" spans="2:63" ht="12" customHeight="1">
      <c r="B6" s="456" t="s">
        <v>572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158"/>
    </row>
    <row r="7" spans="2:63" ht="12" customHeight="1">
      <c r="BJ7" s="187" t="s">
        <v>315</v>
      </c>
      <c r="BK7" s="158"/>
    </row>
    <row r="8" spans="2:63" ht="12" customHeight="1">
      <c r="B8" s="320" t="s">
        <v>292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 t="s">
        <v>420</v>
      </c>
      <c r="P8" s="321"/>
      <c r="Q8" s="321"/>
      <c r="R8" s="321"/>
      <c r="S8" s="321"/>
      <c r="T8" s="321"/>
      <c r="U8" s="321"/>
      <c r="V8" s="321"/>
      <c r="W8" s="321" t="s">
        <v>316</v>
      </c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4"/>
      <c r="BK8" s="158"/>
    </row>
    <row r="9" spans="2:63" ht="12" customHeight="1"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 t="s">
        <v>317</v>
      </c>
      <c r="X9" s="323"/>
      <c r="Y9" s="323"/>
      <c r="Z9" s="323"/>
      <c r="AA9" s="323"/>
      <c r="AB9" s="323"/>
      <c r="AC9" s="323"/>
      <c r="AD9" s="323"/>
      <c r="AE9" s="323" t="s">
        <v>318</v>
      </c>
      <c r="AF9" s="323"/>
      <c r="AG9" s="323"/>
      <c r="AH9" s="323"/>
      <c r="AI9" s="323"/>
      <c r="AJ9" s="323"/>
      <c r="AK9" s="323"/>
      <c r="AL9" s="323"/>
      <c r="AM9" s="323" t="s">
        <v>319</v>
      </c>
      <c r="AN9" s="323"/>
      <c r="AO9" s="323"/>
      <c r="AP9" s="323"/>
      <c r="AQ9" s="323"/>
      <c r="AR9" s="323"/>
      <c r="AS9" s="323"/>
      <c r="AT9" s="323"/>
      <c r="AU9" s="323" t="s">
        <v>320</v>
      </c>
      <c r="AV9" s="323"/>
      <c r="AW9" s="323"/>
      <c r="AX9" s="323"/>
      <c r="AY9" s="323"/>
      <c r="AZ9" s="323"/>
      <c r="BA9" s="323"/>
      <c r="BB9" s="323"/>
      <c r="BC9" s="323" t="s">
        <v>321</v>
      </c>
      <c r="BD9" s="323"/>
      <c r="BE9" s="323"/>
      <c r="BF9" s="323"/>
      <c r="BG9" s="323"/>
      <c r="BH9" s="323"/>
      <c r="BI9" s="323"/>
      <c r="BJ9" s="325"/>
      <c r="BK9" s="158"/>
    </row>
    <row r="10" spans="2:63" ht="7.5" customHeight="1">
      <c r="N10" s="100"/>
    </row>
    <row r="11" spans="2:63" ht="12" customHeight="1">
      <c r="C11" s="319" t="s">
        <v>291</v>
      </c>
      <c r="D11" s="319"/>
      <c r="E11" s="319"/>
      <c r="F11" s="319"/>
      <c r="G11" s="317">
        <v>22</v>
      </c>
      <c r="H11" s="317"/>
      <c r="I11" s="317"/>
      <c r="J11" s="319" t="s">
        <v>292</v>
      </c>
      <c r="K11" s="319"/>
      <c r="L11" s="319"/>
      <c r="M11" s="319"/>
      <c r="N11" s="53"/>
      <c r="O11" s="462">
        <v>153407</v>
      </c>
      <c r="P11" s="454"/>
      <c r="Q11" s="454"/>
      <c r="R11" s="454"/>
      <c r="S11" s="454"/>
      <c r="T11" s="454"/>
      <c r="U11" s="454"/>
      <c r="V11" s="454"/>
      <c r="W11" s="454">
        <v>2232</v>
      </c>
      <c r="X11" s="454"/>
      <c r="Y11" s="454"/>
      <c r="Z11" s="454"/>
      <c r="AA11" s="454"/>
      <c r="AB11" s="454"/>
      <c r="AC11" s="454"/>
      <c r="AD11" s="454"/>
      <c r="AE11" s="454">
        <v>8825</v>
      </c>
      <c r="AF11" s="454"/>
      <c r="AG11" s="454"/>
      <c r="AH11" s="454"/>
      <c r="AI11" s="454"/>
      <c r="AJ11" s="454"/>
      <c r="AK11" s="454"/>
      <c r="AL11" s="454"/>
      <c r="AM11" s="454">
        <v>14000</v>
      </c>
      <c r="AN11" s="454"/>
      <c r="AO11" s="454"/>
      <c r="AP11" s="454"/>
      <c r="AQ11" s="454"/>
      <c r="AR11" s="454"/>
      <c r="AS11" s="454"/>
      <c r="AT11" s="454"/>
      <c r="AU11" s="454">
        <v>18774</v>
      </c>
      <c r="AV11" s="454"/>
      <c r="AW11" s="454"/>
      <c r="AX11" s="454"/>
      <c r="AY11" s="454"/>
      <c r="AZ11" s="454"/>
      <c r="BA11" s="454"/>
      <c r="BB11" s="454"/>
      <c r="BC11" s="454">
        <v>15568</v>
      </c>
      <c r="BD11" s="454"/>
      <c r="BE11" s="454"/>
      <c r="BF11" s="454"/>
      <c r="BG11" s="454"/>
      <c r="BH11" s="454"/>
      <c r="BI11" s="454"/>
      <c r="BJ11" s="454"/>
    </row>
    <row r="12" spans="2:63" ht="12" customHeight="1">
      <c r="G12" s="317">
        <v>23</v>
      </c>
      <c r="H12" s="317"/>
      <c r="I12" s="317"/>
      <c r="N12" s="53"/>
      <c r="O12" s="462">
        <v>154569</v>
      </c>
      <c r="P12" s="454"/>
      <c r="Q12" s="454"/>
      <c r="R12" s="454"/>
      <c r="S12" s="454"/>
      <c r="T12" s="454"/>
      <c r="U12" s="454"/>
      <c r="V12" s="454"/>
      <c r="W12" s="454">
        <v>2325</v>
      </c>
      <c r="X12" s="454"/>
      <c r="Y12" s="454"/>
      <c r="Z12" s="454"/>
      <c r="AA12" s="454"/>
      <c r="AB12" s="454"/>
      <c r="AC12" s="454"/>
      <c r="AD12" s="454"/>
      <c r="AE12" s="454">
        <v>10664</v>
      </c>
      <c r="AF12" s="454"/>
      <c r="AG12" s="454"/>
      <c r="AH12" s="454"/>
      <c r="AI12" s="454"/>
      <c r="AJ12" s="454"/>
      <c r="AK12" s="454"/>
      <c r="AL12" s="454"/>
      <c r="AM12" s="454">
        <v>13522</v>
      </c>
      <c r="AN12" s="454"/>
      <c r="AO12" s="454"/>
      <c r="AP12" s="454"/>
      <c r="AQ12" s="454"/>
      <c r="AR12" s="454"/>
      <c r="AS12" s="454"/>
      <c r="AT12" s="454"/>
      <c r="AU12" s="454">
        <v>21379</v>
      </c>
      <c r="AV12" s="454"/>
      <c r="AW12" s="454"/>
      <c r="AX12" s="454"/>
      <c r="AY12" s="454"/>
      <c r="AZ12" s="454"/>
      <c r="BA12" s="454"/>
      <c r="BB12" s="454"/>
      <c r="BC12" s="454">
        <v>11454</v>
      </c>
      <c r="BD12" s="454"/>
      <c r="BE12" s="454"/>
      <c r="BF12" s="454"/>
      <c r="BG12" s="454"/>
      <c r="BH12" s="454"/>
      <c r="BI12" s="454"/>
      <c r="BJ12" s="454"/>
    </row>
    <row r="13" spans="2:63" ht="12" customHeight="1">
      <c r="G13" s="317">
        <v>24</v>
      </c>
      <c r="H13" s="317"/>
      <c r="I13" s="317"/>
      <c r="N13" s="53"/>
      <c r="O13" s="462">
        <v>163981</v>
      </c>
      <c r="P13" s="454"/>
      <c r="Q13" s="454"/>
      <c r="R13" s="454"/>
      <c r="S13" s="454"/>
      <c r="T13" s="454"/>
      <c r="U13" s="454"/>
      <c r="V13" s="454"/>
      <c r="W13" s="454">
        <v>2698</v>
      </c>
      <c r="X13" s="454"/>
      <c r="Y13" s="454"/>
      <c r="Z13" s="454"/>
      <c r="AA13" s="454"/>
      <c r="AB13" s="454"/>
      <c r="AC13" s="454"/>
      <c r="AD13" s="454"/>
      <c r="AE13" s="454">
        <v>9860</v>
      </c>
      <c r="AF13" s="454"/>
      <c r="AG13" s="454"/>
      <c r="AH13" s="454"/>
      <c r="AI13" s="454"/>
      <c r="AJ13" s="454"/>
      <c r="AK13" s="454"/>
      <c r="AL13" s="454"/>
      <c r="AM13" s="454">
        <v>12343</v>
      </c>
      <c r="AN13" s="454"/>
      <c r="AO13" s="454"/>
      <c r="AP13" s="454"/>
      <c r="AQ13" s="454"/>
      <c r="AR13" s="454"/>
      <c r="AS13" s="454"/>
      <c r="AT13" s="454"/>
      <c r="AU13" s="454">
        <v>20508</v>
      </c>
      <c r="AV13" s="454"/>
      <c r="AW13" s="454"/>
      <c r="AX13" s="454"/>
      <c r="AY13" s="454"/>
      <c r="AZ13" s="454"/>
      <c r="BA13" s="454"/>
      <c r="BB13" s="454"/>
      <c r="BC13" s="454">
        <v>15644</v>
      </c>
      <c r="BD13" s="454"/>
      <c r="BE13" s="454"/>
      <c r="BF13" s="454"/>
      <c r="BG13" s="454"/>
      <c r="BH13" s="454"/>
      <c r="BI13" s="454"/>
      <c r="BJ13" s="454"/>
    </row>
    <row r="14" spans="2:63" ht="12" customHeight="1">
      <c r="G14" s="317">
        <v>25</v>
      </c>
      <c r="H14" s="317"/>
      <c r="I14" s="317"/>
      <c r="N14" s="53"/>
      <c r="O14" s="462">
        <v>161777</v>
      </c>
      <c r="P14" s="454"/>
      <c r="Q14" s="454"/>
      <c r="R14" s="454"/>
      <c r="S14" s="454"/>
      <c r="T14" s="454"/>
      <c r="U14" s="454"/>
      <c r="V14" s="454"/>
      <c r="W14" s="454">
        <v>2255</v>
      </c>
      <c r="X14" s="454"/>
      <c r="Y14" s="454"/>
      <c r="Z14" s="454"/>
      <c r="AA14" s="454"/>
      <c r="AB14" s="454"/>
      <c r="AC14" s="454"/>
      <c r="AD14" s="454"/>
      <c r="AE14" s="454">
        <v>11006</v>
      </c>
      <c r="AF14" s="454"/>
      <c r="AG14" s="454"/>
      <c r="AH14" s="454"/>
      <c r="AI14" s="454"/>
      <c r="AJ14" s="454"/>
      <c r="AK14" s="454"/>
      <c r="AL14" s="454"/>
      <c r="AM14" s="454">
        <v>12795</v>
      </c>
      <c r="AN14" s="454"/>
      <c r="AO14" s="454"/>
      <c r="AP14" s="454"/>
      <c r="AQ14" s="454"/>
      <c r="AR14" s="454"/>
      <c r="AS14" s="454"/>
      <c r="AT14" s="454"/>
      <c r="AU14" s="454">
        <v>19764</v>
      </c>
      <c r="AV14" s="454"/>
      <c r="AW14" s="454"/>
      <c r="AX14" s="454"/>
      <c r="AY14" s="454"/>
      <c r="AZ14" s="454"/>
      <c r="BA14" s="454"/>
      <c r="BB14" s="454"/>
      <c r="BC14" s="454">
        <v>17680</v>
      </c>
      <c r="BD14" s="454"/>
      <c r="BE14" s="454"/>
      <c r="BF14" s="454"/>
      <c r="BG14" s="454"/>
      <c r="BH14" s="454"/>
      <c r="BI14" s="454"/>
      <c r="BJ14" s="454"/>
    </row>
    <row r="15" spans="2:63" ht="12" customHeight="1">
      <c r="G15" s="314">
        <v>26</v>
      </c>
      <c r="H15" s="314"/>
      <c r="I15" s="314"/>
      <c r="J15" s="154"/>
      <c r="K15" s="154"/>
      <c r="L15" s="154"/>
      <c r="M15" s="154"/>
      <c r="N15" s="105"/>
      <c r="O15" s="455">
        <f>SUM(W15:BJ15,O24:BJ24)</f>
        <v>163230</v>
      </c>
      <c r="P15" s="455"/>
      <c r="Q15" s="455"/>
      <c r="R15" s="455"/>
      <c r="S15" s="455"/>
      <c r="T15" s="455"/>
      <c r="U15" s="455"/>
      <c r="V15" s="455"/>
      <c r="W15" s="455">
        <v>2648</v>
      </c>
      <c r="X15" s="455"/>
      <c r="Y15" s="455"/>
      <c r="Z15" s="455"/>
      <c r="AA15" s="455"/>
      <c r="AB15" s="455"/>
      <c r="AC15" s="455"/>
      <c r="AD15" s="455"/>
      <c r="AE15" s="455">
        <v>12679</v>
      </c>
      <c r="AF15" s="455"/>
      <c r="AG15" s="455"/>
      <c r="AH15" s="455"/>
      <c r="AI15" s="455"/>
      <c r="AJ15" s="455"/>
      <c r="AK15" s="455"/>
      <c r="AL15" s="455"/>
      <c r="AM15" s="455">
        <v>11525</v>
      </c>
      <c r="AN15" s="455"/>
      <c r="AO15" s="455"/>
      <c r="AP15" s="455"/>
      <c r="AQ15" s="455"/>
      <c r="AR15" s="455"/>
      <c r="AS15" s="455"/>
      <c r="AT15" s="455"/>
      <c r="AU15" s="455">
        <v>19429</v>
      </c>
      <c r="AV15" s="455"/>
      <c r="AW15" s="455"/>
      <c r="AX15" s="455"/>
      <c r="AY15" s="455"/>
      <c r="AZ15" s="455"/>
      <c r="BA15" s="455"/>
      <c r="BB15" s="455"/>
      <c r="BC15" s="455">
        <v>14027</v>
      </c>
      <c r="BD15" s="455"/>
      <c r="BE15" s="455"/>
      <c r="BF15" s="455"/>
      <c r="BG15" s="455"/>
      <c r="BH15" s="455"/>
      <c r="BI15" s="455"/>
      <c r="BJ15" s="455"/>
    </row>
    <row r="16" spans="2:63" ht="7.5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</row>
    <row r="17" spans="2:64" ht="12" customHeight="1">
      <c r="B17" s="397" t="s">
        <v>292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600" t="s">
        <v>322</v>
      </c>
      <c r="P17" s="600"/>
      <c r="Q17" s="600"/>
      <c r="R17" s="600"/>
      <c r="S17" s="600"/>
      <c r="T17" s="600"/>
      <c r="U17" s="443" t="s">
        <v>323</v>
      </c>
      <c r="V17" s="443"/>
      <c r="W17" s="443"/>
      <c r="X17" s="443"/>
      <c r="Y17" s="443"/>
      <c r="Z17" s="443"/>
      <c r="AA17" s="443" t="s">
        <v>324</v>
      </c>
      <c r="AB17" s="443"/>
      <c r="AC17" s="443"/>
      <c r="AD17" s="443"/>
      <c r="AE17" s="443"/>
      <c r="AF17" s="443"/>
      <c r="AG17" s="443" t="s">
        <v>325</v>
      </c>
      <c r="AH17" s="443"/>
      <c r="AI17" s="443"/>
      <c r="AJ17" s="443"/>
      <c r="AK17" s="443"/>
      <c r="AL17" s="443"/>
      <c r="AM17" s="443" t="s">
        <v>326</v>
      </c>
      <c r="AN17" s="443"/>
      <c r="AO17" s="443"/>
      <c r="AP17" s="443"/>
      <c r="AQ17" s="443"/>
      <c r="AR17" s="443"/>
      <c r="AS17" s="560" t="s">
        <v>327</v>
      </c>
      <c r="AT17" s="558"/>
      <c r="AU17" s="558"/>
      <c r="AV17" s="558"/>
      <c r="AW17" s="558"/>
      <c r="AX17" s="558"/>
      <c r="AY17" s="443" t="s">
        <v>328</v>
      </c>
      <c r="AZ17" s="443"/>
      <c r="BA17" s="443"/>
      <c r="BB17" s="443"/>
      <c r="BC17" s="443"/>
      <c r="BD17" s="443"/>
      <c r="BE17" s="594" t="s">
        <v>329</v>
      </c>
      <c r="BF17" s="595"/>
      <c r="BG17" s="595"/>
      <c r="BH17" s="595"/>
      <c r="BI17" s="595"/>
      <c r="BJ17" s="596"/>
    </row>
    <row r="18" spans="2:64" ht="12" customHeight="1">
      <c r="B18" s="399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601"/>
      <c r="P18" s="601"/>
      <c r="Q18" s="601"/>
      <c r="R18" s="601"/>
      <c r="S18" s="601"/>
      <c r="T18" s="601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559"/>
      <c r="AT18" s="559"/>
      <c r="AU18" s="559"/>
      <c r="AV18" s="559"/>
      <c r="AW18" s="559"/>
      <c r="AX18" s="559"/>
      <c r="AY18" s="444"/>
      <c r="AZ18" s="444"/>
      <c r="BA18" s="444"/>
      <c r="BB18" s="444"/>
      <c r="BC18" s="444"/>
      <c r="BD18" s="444"/>
      <c r="BE18" s="597"/>
      <c r="BF18" s="597"/>
      <c r="BG18" s="597"/>
      <c r="BH18" s="597"/>
      <c r="BI18" s="597"/>
      <c r="BJ18" s="598"/>
    </row>
    <row r="19" spans="2:64" ht="7.5" customHeight="1">
      <c r="N19" s="100"/>
    </row>
    <row r="20" spans="2:64" ht="12" customHeight="1">
      <c r="C20" s="319" t="s">
        <v>291</v>
      </c>
      <c r="D20" s="319"/>
      <c r="E20" s="319"/>
      <c r="F20" s="319"/>
      <c r="G20" s="317">
        <v>22</v>
      </c>
      <c r="H20" s="317"/>
      <c r="I20" s="317"/>
      <c r="J20" s="319" t="s">
        <v>292</v>
      </c>
      <c r="K20" s="319"/>
      <c r="L20" s="319"/>
      <c r="M20" s="319"/>
      <c r="N20" s="53"/>
      <c r="O20" s="450">
        <v>11340</v>
      </c>
      <c r="P20" s="599"/>
      <c r="Q20" s="599"/>
      <c r="R20" s="599"/>
      <c r="S20" s="599"/>
      <c r="T20" s="599"/>
      <c r="U20" s="450">
        <v>23805</v>
      </c>
      <c r="V20" s="454"/>
      <c r="W20" s="454"/>
      <c r="X20" s="454"/>
      <c r="Y20" s="454"/>
      <c r="Z20" s="454"/>
      <c r="AA20" s="450">
        <v>13593</v>
      </c>
      <c r="AB20" s="454"/>
      <c r="AC20" s="454"/>
      <c r="AD20" s="454"/>
      <c r="AE20" s="454"/>
      <c r="AF20" s="454"/>
      <c r="AG20" s="450">
        <v>21977</v>
      </c>
      <c r="AH20" s="454"/>
      <c r="AI20" s="454"/>
      <c r="AJ20" s="454"/>
      <c r="AK20" s="454"/>
      <c r="AL20" s="454"/>
      <c r="AM20" s="450">
        <v>8933</v>
      </c>
      <c r="AN20" s="454"/>
      <c r="AO20" s="454"/>
      <c r="AP20" s="454"/>
      <c r="AQ20" s="454"/>
      <c r="AR20" s="454"/>
      <c r="AS20" s="450">
        <v>768</v>
      </c>
      <c r="AT20" s="454"/>
      <c r="AU20" s="454"/>
      <c r="AV20" s="454"/>
      <c r="AW20" s="454"/>
      <c r="AX20" s="454"/>
      <c r="AY20" s="450">
        <v>534</v>
      </c>
      <c r="AZ20" s="454"/>
      <c r="BA20" s="454"/>
      <c r="BB20" s="454"/>
      <c r="BC20" s="454"/>
      <c r="BD20" s="454"/>
      <c r="BE20" s="450">
        <v>13058</v>
      </c>
      <c r="BF20" s="454"/>
      <c r="BG20" s="454"/>
      <c r="BH20" s="454"/>
      <c r="BI20" s="454"/>
      <c r="BJ20" s="454"/>
    </row>
    <row r="21" spans="2:64" ht="12" customHeight="1">
      <c r="G21" s="317">
        <v>23</v>
      </c>
      <c r="H21" s="317"/>
      <c r="I21" s="317"/>
      <c r="N21" s="53"/>
      <c r="O21" s="450">
        <v>11762</v>
      </c>
      <c r="P21" s="599"/>
      <c r="Q21" s="599"/>
      <c r="R21" s="599"/>
      <c r="S21" s="599"/>
      <c r="T21" s="599"/>
      <c r="U21" s="450">
        <v>24849</v>
      </c>
      <c r="V21" s="454"/>
      <c r="W21" s="454"/>
      <c r="X21" s="454"/>
      <c r="Y21" s="454"/>
      <c r="Z21" s="454"/>
      <c r="AA21" s="450">
        <v>12486</v>
      </c>
      <c r="AB21" s="454"/>
      <c r="AC21" s="454"/>
      <c r="AD21" s="454"/>
      <c r="AE21" s="454"/>
      <c r="AF21" s="454"/>
      <c r="AG21" s="450">
        <v>23087</v>
      </c>
      <c r="AH21" s="454"/>
      <c r="AI21" s="454"/>
      <c r="AJ21" s="454"/>
      <c r="AK21" s="454"/>
      <c r="AL21" s="454"/>
      <c r="AM21" s="450">
        <v>8553</v>
      </c>
      <c r="AN21" s="454"/>
      <c r="AO21" s="454"/>
      <c r="AP21" s="454"/>
      <c r="AQ21" s="454"/>
      <c r="AR21" s="454"/>
      <c r="AS21" s="450">
        <v>457</v>
      </c>
      <c r="AT21" s="454"/>
      <c r="AU21" s="454"/>
      <c r="AV21" s="454"/>
      <c r="AW21" s="454"/>
      <c r="AX21" s="454"/>
      <c r="AY21" s="450">
        <v>365</v>
      </c>
      <c r="AZ21" s="454"/>
      <c r="BA21" s="454"/>
      <c r="BB21" s="454"/>
      <c r="BC21" s="454"/>
      <c r="BD21" s="454"/>
      <c r="BE21" s="450">
        <v>13666</v>
      </c>
      <c r="BF21" s="454"/>
      <c r="BG21" s="454"/>
      <c r="BH21" s="454"/>
      <c r="BI21" s="454"/>
      <c r="BJ21" s="454"/>
    </row>
    <row r="22" spans="2:64" ht="12" customHeight="1">
      <c r="G22" s="317">
        <v>24</v>
      </c>
      <c r="H22" s="317"/>
      <c r="I22" s="317"/>
      <c r="N22" s="53"/>
      <c r="O22" s="450">
        <v>16681</v>
      </c>
      <c r="P22" s="599"/>
      <c r="Q22" s="599"/>
      <c r="R22" s="599"/>
      <c r="S22" s="599"/>
      <c r="T22" s="599"/>
      <c r="U22" s="450">
        <v>24041</v>
      </c>
      <c r="V22" s="454"/>
      <c r="W22" s="454"/>
      <c r="X22" s="454"/>
      <c r="Y22" s="454"/>
      <c r="Z22" s="454"/>
      <c r="AA22" s="450">
        <v>12767</v>
      </c>
      <c r="AB22" s="454"/>
      <c r="AC22" s="454"/>
      <c r="AD22" s="454"/>
      <c r="AE22" s="454"/>
      <c r="AF22" s="454"/>
      <c r="AG22" s="450">
        <v>26340</v>
      </c>
      <c r="AH22" s="454"/>
      <c r="AI22" s="454"/>
      <c r="AJ22" s="454"/>
      <c r="AK22" s="454"/>
      <c r="AL22" s="454"/>
      <c r="AM22" s="450">
        <v>9403</v>
      </c>
      <c r="AN22" s="454"/>
      <c r="AO22" s="454"/>
      <c r="AP22" s="454"/>
      <c r="AQ22" s="454"/>
      <c r="AR22" s="454"/>
      <c r="AS22" s="450">
        <v>595</v>
      </c>
      <c r="AT22" s="454"/>
      <c r="AU22" s="454"/>
      <c r="AV22" s="454"/>
      <c r="AW22" s="454"/>
      <c r="AX22" s="454"/>
      <c r="AY22" s="450">
        <v>424</v>
      </c>
      <c r="AZ22" s="454"/>
      <c r="BA22" s="454"/>
      <c r="BB22" s="454"/>
      <c r="BC22" s="454"/>
      <c r="BD22" s="454"/>
      <c r="BE22" s="450">
        <v>12677</v>
      </c>
      <c r="BF22" s="454"/>
      <c r="BG22" s="454"/>
      <c r="BH22" s="454"/>
      <c r="BI22" s="454"/>
      <c r="BJ22" s="454"/>
      <c r="BK22" s="128"/>
      <c r="BL22" s="128"/>
    </row>
    <row r="23" spans="2:64" ht="12" customHeight="1">
      <c r="G23" s="317">
        <v>25</v>
      </c>
      <c r="H23" s="317"/>
      <c r="I23" s="317"/>
      <c r="N23" s="53"/>
      <c r="O23" s="450">
        <v>16290</v>
      </c>
      <c r="P23" s="599"/>
      <c r="Q23" s="599"/>
      <c r="R23" s="599"/>
      <c r="S23" s="599"/>
      <c r="T23" s="599"/>
      <c r="U23" s="450">
        <v>22223</v>
      </c>
      <c r="V23" s="454"/>
      <c r="W23" s="454"/>
      <c r="X23" s="454"/>
      <c r="Y23" s="454"/>
      <c r="Z23" s="454"/>
      <c r="AA23" s="450">
        <v>12130</v>
      </c>
      <c r="AB23" s="454"/>
      <c r="AC23" s="454"/>
      <c r="AD23" s="454"/>
      <c r="AE23" s="454"/>
      <c r="AF23" s="454"/>
      <c r="AG23" s="450">
        <v>25860</v>
      </c>
      <c r="AH23" s="454"/>
      <c r="AI23" s="454"/>
      <c r="AJ23" s="454"/>
      <c r="AK23" s="454"/>
      <c r="AL23" s="454"/>
      <c r="AM23" s="450">
        <v>7967</v>
      </c>
      <c r="AN23" s="454"/>
      <c r="AO23" s="454"/>
      <c r="AP23" s="454"/>
      <c r="AQ23" s="454"/>
      <c r="AR23" s="454"/>
      <c r="AS23" s="450">
        <v>592</v>
      </c>
      <c r="AT23" s="454"/>
      <c r="AU23" s="454"/>
      <c r="AV23" s="454"/>
      <c r="AW23" s="454"/>
      <c r="AX23" s="454"/>
      <c r="AY23" s="450">
        <v>295</v>
      </c>
      <c r="AZ23" s="454"/>
      <c r="BA23" s="454"/>
      <c r="BB23" s="454"/>
      <c r="BC23" s="454"/>
      <c r="BD23" s="454"/>
      <c r="BE23" s="450">
        <v>12920</v>
      </c>
      <c r="BF23" s="454"/>
      <c r="BG23" s="454"/>
      <c r="BH23" s="454"/>
      <c r="BI23" s="454"/>
      <c r="BJ23" s="454"/>
      <c r="BK23" s="128"/>
      <c r="BL23" s="128"/>
    </row>
    <row r="24" spans="2:64" ht="12" customHeight="1">
      <c r="G24" s="314">
        <v>26</v>
      </c>
      <c r="H24" s="314"/>
      <c r="I24" s="314"/>
      <c r="J24" s="154"/>
      <c r="K24" s="154"/>
      <c r="L24" s="154"/>
      <c r="M24" s="154"/>
      <c r="N24" s="105"/>
      <c r="O24" s="452">
        <v>19070</v>
      </c>
      <c r="P24" s="455"/>
      <c r="Q24" s="455"/>
      <c r="R24" s="455"/>
      <c r="S24" s="455"/>
      <c r="T24" s="455"/>
      <c r="U24" s="452">
        <v>21101</v>
      </c>
      <c r="V24" s="455"/>
      <c r="W24" s="455"/>
      <c r="X24" s="455"/>
      <c r="Y24" s="455"/>
      <c r="Z24" s="455"/>
      <c r="AA24" s="452">
        <v>11840</v>
      </c>
      <c r="AB24" s="455"/>
      <c r="AC24" s="455"/>
      <c r="AD24" s="455"/>
      <c r="AE24" s="455"/>
      <c r="AF24" s="455"/>
      <c r="AG24" s="452">
        <v>27072</v>
      </c>
      <c r="AH24" s="455"/>
      <c r="AI24" s="455"/>
      <c r="AJ24" s="455"/>
      <c r="AK24" s="455"/>
      <c r="AL24" s="455"/>
      <c r="AM24" s="452">
        <v>8935</v>
      </c>
      <c r="AN24" s="455"/>
      <c r="AO24" s="455"/>
      <c r="AP24" s="455"/>
      <c r="AQ24" s="455"/>
      <c r="AR24" s="455"/>
      <c r="AS24" s="452">
        <v>676</v>
      </c>
      <c r="AT24" s="455"/>
      <c r="AU24" s="455"/>
      <c r="AV24" s="455"/>
      <c r="AW24" s="455"/>
      <c r="AX24" s="455"/>
      <c r="AY24" s="452">
        <v>368</v>
      </c>
      <c r="AZ24" s="455"/>
      <c r="BA24" s="455"/>
      <c r="BB24" s="455"/>
      <c r="BC24" s="455"/>
      <c r="BD24" s="455"/>
      <c r="BE24" s="452">
        <v>13860</v>
      </c>
      <c r="BF24" s="455"/>
      <c r="BG24" s="455"/>
      <c r="BH24" s="455"/>
      <c r="BI24" s="455"/>
      <c r="BJ24" s="455"/>
      <c r="BK24" s="128"/>
      <c r="BL24" s="128"/>
    </row>
    <row r="25" spans="2:64" ht="7.5" customHeight="1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128"/>
      <c r="BL25" s="128"/>
    </row>
    <row r="26" spans="2:64" ht="11.1" customHeight="1">
      <c r="B26" s="374" t="s">
        <v>306</v>
      </c>
      <c r="C26" s="374"/>
      <c r="D26" s="374"/>
      <c r="E26" s="134" t="s">
        <v>307</v>
      </c>
      <c r="F26" s="47" t="s">
        <v>330</v>
      </c>
      <c r="BK26" s="128"/>
      <c r="BL26" s="128"/>
    </row>
    <row r="27" spans="2:64" ht="13.5" customHeight="1">
      <c r="B27" s="96"/>
      <c r="C27" s="96"/>
      <c r="D27" s="96"/>
      <c r="E27" s="96"/>
      <c r="F27" s="96"/>
      <c r="G27" s="123"/>
      <c r="H27" s="123"/>
      <c r="I27" s="123"/>
      <c r="J27" s="96"/>
      <c r="K27" s="96"/>
      <c r="L27" s="96"/>
      <c r="M27" s="96"/>
      <c r="N27" s="9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128"/>
      <c r="BL27" s="128"/>
    </row>
    <row r="28" spans="2:64" ht="13.5" customHeight="1">
      <c r="B28" s="96"/>
      <c r="C28" s="96"/>
      <c r="D28" s="96"/>
      <c r="E28" s="96"/>
      <c r="F28" s="96"/>
      <c r="G28" s="123"/>
      <c r="H28" s="123"/>
      <c r="I28" s="123"/>
      <c r="J28" s="96"/>
      <c r="K28" s="96"/>
      <c r="L28" s="96"/>
      <c r="M28" s="96"/>
      <c r="N28" s="9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128"/>
      <c r="BL28" s="128"/>
    </row>
    <row r="29" spans="2:64" ht="12" customHeight="1">
      <c r="B29" s="317" t="s">
        <v>573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128"/>
      <c r="BL29" s="128"/>
    </row>
    <row r="30" spans="2:64" ht="12" customHeight="1">
      <c r="BJ30" s="187" t="s">
        <v>331</v>
      </c>
      <c r="BK30" s="128"/>
      <c r="BL30" s="128"/>
    </row>
    <row r="31" spans="2:64" ht="12" customHeight="1">
      <c r="B31" s="320" t="s">
        <v>332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 t="s">
        <v>421</v>
      </c>
      <c r="O31" s="321"/>
      <c r="P31" s="321"/>
      <c r="Q31" s="321"/>
      <c r="R31" s="321"/>
      <c r="S31" s="321"/>
      <c r="T31" s="321"/>
      <c r="U31" s="321" t="s">
        <v>333</v>
      </c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524" t="s">
        <v>338</v>
      </c>
      <c r="AX31" s="321"/>
      <c r="AY31" s="321"/>
      <c r="AZ31" s="321"/>
      <c r="BA31" s="321"/>
      <c r="BB31" s="321"/>
      <c r="BC31" s="321"/>
      <c r="BD31" s="321" t="s">
        <v>339</v>
      </c>
      <c r="BE31" s="321"/>
      <c r="BF31" s="321"/>
      <c r="BG31" s="321"/>
      <c r="BH31" s="321"/>
      <c r="BI31" s="321"/>
      <c r="BJ31" s="324"/>
      <c r="BK31" s="128"/>
      <c r="BL31" s="128"/>
    </row>
    <row r="32" spans="2:64" ht="12" customHeight="1">
      <c r="B32" s="322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 t="s">
        <v>334</v>
      </c>
      <c r="V32" s="323"/>
      <c r="W32" s="323"/>
      <c r="X32" s="323"/>
      <c r="Y32" s="323"/>
      <c r="Z32" s="323"/>
      <c r="AA32" s="323"/>
      <c r="AB32" s="323" t="s">
        <v>335</v>
      </c>
      <c r="AC32" s="323"/>
      <c r="AD32" s="323"/>
      <c r="AE32" s="323"/>
      <c r="AF32" s="323"/>
      <c r="AG32" s="323"/>
      <c r="AH32" s="323"/>
      <c r="AI32" s="323" t="s">
        <v>336</v>
      </c>
      <c r="AJ32" s="323"/>
      <c r="AK32" s="323"/>
      <c r="AL32" s="323"/>
      <c r="AM32" s="323"/>
      <c r="AN32" s="323"/>
      <c r="AO32" s="323"/>
      <c r="AP32" s="323" t="s">
        <v>337</v>
      </c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5"/>
      <c r="BK32" s="128"/>
      <c r="BL32" s="128"/>
    </row>
    <row r="33" spans="2:68" ht="7.5" customHeight="1">
      <c r="M33" s="100"/>
      <c r="BK33" s="128"/>
      <c r="BL33" s="128"/>
    </row>
    <row r="34" spans="2:68" ht="12" customHeight="1">
      <c r="C34" s="319" t="s">
        <v>340</v>
      </c>
      <c r="D34" s="319"/>
      <c r="E34" s="319"/>
      <c r="F34" s="319"/>
      <c r="G34" s="317">
        <v>22</v>
      </c>
      <c r="H34" s="534"/>
      <c r="I34" s="319" t="s">
        <v>332</v>
      </c>
      <c r="J34" s="319"/>
      <c r="K34" s="319"/>
      <c r="L34" s="319"/>
      <c r="M34" s="53"/>
      <c r="N34" s="459">
        <v>46805</v>
      </c>
      <c r="O34" s="454"/>
      <c r="P34" s="454"/>
      <c r="Q34" s="454"/>
      <c r="R34" s="454"/>
      <c r="S34" s="454"/>
      <c r="T34" s="454"/>
      <c r="U34" s="454">
        <v>4531</v>
      </c>
      <c r="V34" s="454"/>
      <c r="W34" s="454"/>
      <c r="X34" s="454"/>
      <c r="Y34" s="454"/>
      <c r="Z34" s="454"/>
      <c r="AA34" s="454"/>
      <c r="AB34" s="454">
        <v>8530</v>
      </c>
      <c r="AC34" s="454"/>
      <c r="AD34" s="454"/>
      <c r="AE34" s="454"/>
      <c r="AF34" s="454"/>
      <c r="AG34" s="454"/>
      <c r="AH34" s="454"/>
      <c r="AI34" s="454">
        <v>2586</v>
      </c>
      <c r="AJ34" s="454"/>
      <c r="AK34" s="454"/>
      <c r="AL34" s="454"/>
      <c r="AM34" s="454"/>
      <c r="AN34" s="454"/>
      <c r="AO34" s="454"/>
      <c r="AP34" s="454">
        <v>5914</v>
      </c>
      <c r="AQ34" s="454"/>
      <c r="AR34" s="454"/>
      <c r="AS34" s="454"/>
      <c r="AT34" s="454"/>
      <c r="AU34" s="454"/>
      <c r="AV34" s="454"/>
      <c r="AW34" s="454">
        <v>11161</v>
      </c>
      <c r="AX34" s="454"/>
      <c r="AY34" s="454"/>
      <c r="AZ34" s="454"/>
      <c r="BA34" s="454"/>
      <c r="BB34" s="454"/>
      <c r="BC34" s="454"/>
      <c r="BD34" s="454">
        <v>14083</v>
      </c>
      <c r="BE34" s="454"/>
      <c r="BF34" s="454"/>
      <c r="BG34" s="454"/>
      <c r="BH34" s="454"/>
      <c r="BI34" s="454"/>
      <c r="BJ34" s="454"/>
      <c r="BK34" s="128"/>
      <c r="BL34" s="128"/>
    </row>
    <row r="35" spans="2:68" ht="12" customHeight="1">
      <c r="G35" s="317">
        <v>23</v>
      </c>
      <c r="H35" s="534"/>
      <c r="M35" s="53"/>
      <c r="N35" s="459">
        <v>44815</v>
      </c>
      <c r="O35" s="454"/>
      <c r="P35" s="454"/>
      <c r="Q35" s="454"/>
      <c r="R35" s="454"/>
      <c r="S35" s="454"/>
      <c r="T35" s="454"/>
      <c r="U35" s="454">
        <v>3870</v>
      </c>
      <c r="V35" s="454"/>
      <c r="W35" s="454"/>
      <c r="X35" s="454"/>
      <c r="Y35" s="454"/>
      <c r="Z35" s="454"/>
      <c r="AA35" s="454"/>
      <c r="AB35" s="454">
        <v>8405</v>
      </c>
      <c r="AC35" s="454"/>
      <c r="AD35" s="454"/>
      <c r="AE35" s="454"/>
      <c r="AF35" s="454"/>
      <c r="AG35" s="454"/>
      <c r="AH35" s="454"/>
      <c r="AI35" s="454">
        <v>2465</v>
      </c>
      <c r="AJ35" s="454"/>
      <c r="AK35" s="454"/>
      <c r="AL35" s="454"/>
      <c r="AM35" s="454"/>
      <c r="AN35" s="454"/>
      <c r="AO35" s="454"/>
      <c r="AP35" s="454">
        <v>6206</v>
      </c>
      <c r="AQ35" s="454"/>
      <c r="AR35" s="454"/>
      <c r="AS35" s="454"/>
      <c r="AT35" s="454"/>
      <c r="AU35" s="454"/>
      <c r="AV35" s="454"/>
      <c r="AW35" s="454">
        <v>10436</v>
      </c>
      <c r="AX35" s="454"/>
      <c r="AY35" s="454"/>
      <c r="AZ35" s="454"/>
      <c r="BA35" s="454"/>
      <c r="BB35" s="454"/>
      <c r="BC35" s="454"/>
      <c r="BD35" s="454">
        <v>13433</v>
      </c>
      <c r="BE35" s="454"/>
      <c r="BF35" s="454"/>
      <c r="BG35" s="454"/>
      <c r="BH35" s="454"/>
      <c r="BI35" s="454"/>
      <c r="BJ35" s="454"/>
      <c r="BK35" s="128"/>
      <c r="BL35" s="128"/>
    </row>
    <row r="36" spans="2:68" ht="12" customHeight="1">
      <c r="G36" s="317">
        <v>24</v>
      </c>
      <c r="H36" s="534"/>
      <c r="M36" s="53"/>
      <c r="N36" s="459">
        <v>44762</v>
      </c>
      <c r="O36" s="454"/>
      <c r="P36" s="454"/>
      <c r="Q36" s="454"/>
      <c r="R36" s="454"/>
      <c r="S36" s="454"/>
      <c r="T36" s="454"/>
      <c r="U36" s="454">
        <v>3202</v>
      </c>
      <c r="V36" s="454"/>
      <c r="W36" s="454"/>
      <c r="X36" s="454"/>
      <c r="Y36" s="454"/>
      <c r="Z36" s="454"/>
      <c r="AA36" s="454"/>
      <c r="AB36" s="454">
        <v>7291</v>
      </c>
      <c r="AC36" s="454"/>
      <c r="AD36" s="454"/>
      <c r="AE36" s="454"/>
      <c r="AF36" s="454"/>
      <c r="AG36" s="454"/>
      <c r="AH36" s="454"/>
      <c r="AI36" s="454">
        <v>3072</v>
      </c>
      <c r="AJ36" s="454"/>
      <c r="AK36" s="454"/>
      <c r="AL36" s="454"/>
      <c r="AM36" s="454"/>
      <c r="AN36" s="454"/>
      <c r="AO36" s="454"/>
      <c r="AP36" s="454">
        <v>6508</v>
      </c>
      <c r="AQ36" s="454"/>
      <c r="AR36" s="454"/>
      <c r="AS36" s="454"/>
      <c r="AT36" s="454"/>
      <c r="AU36" s="454"/>
      <c r="AV36" s="454"/>
      <c r="AW36" s="454">
        <v>10765</v>
      </c>
      <c r="AX36" s="454"/>
      <c r="AY36" s="454"/>
      <c r="AZ36" s="454"/>
      <c r="BA36" s="454"/>
      <c r="BB36" s="454"/>
      <c r="BC36" s="454"/>
      <c r="BD36" s="454">
        <v>13924</v>
      </c>
      <c r="BE36" s="454"/>
      <c r="BF36" s="454"/>
      <c r="BG36" s="454"/>
      <c r="BH36" s="454"/>
      <c r="BI36" s="454"/>
      <c r="BJ36" s="454"/>
      <c r="BK36" s="128"/>
      <c r="BL36" s="128"/>
    </row>
    <row r="37" spans="2:68" ht="12" customHeight="1">
      <c r="G37" s="317">
        <v>25</v>
      </c>
      <c r="H37" s="534"/>
      <c r="M37" s="53"/>
      <c r="N37" s="459">
        <v>43941</v>
      </c>
      <c r="O37" s="454"/>
      <c r="P37" s="454"/>
      <c r="Q37" s="454"/>
      <c r="R37" s="454"/>
      <c r="S37" s="454"/>
      <c r="T37" s="454"/>
      <c r="U37" s="454">
        <v>3640</v>
      </c>
      <c r="V37" s="454"/>
      <c r="W37" s="454"/>
      <c r="X37" s="454"/>
      <c r="Y37" s="454"/>
      <c r="Z37" s="454"/>
      <c r="AA37" s="454"/>
      <c r="AB37" s="454">
        <v>7638</v>
      </c>
      <c r="AC37" s="454"/>
      <c r="AD37" s="454"/>
      <c r="AE37" s="454"/>
      <c r="AF37" s="454"/>
      <c r="AG37" s="454"/>
      <c r="AH37" s="454"/>
      <c r="AI37" s="454">
        <v>2225</v>
      </c>
      <c r="AJ37" s="454"/>
      <c r="AK37" s="454"/>
      <c r="AL37" s="454"/>
      <c r="AM37" s="454"/>
      <c r="AN37" s="454"/>
      <c r="AO37" s="454"/>
      <c r="AP37" s="454">
        <v>5897</v>
      </c>
      <c r="AQ37" s="454"/>
      <c r="AR37" s="454"/>
      <c r="AS37" s="454"/>
      <c r="AT37" s="454"/>
      <c r="AU37" s="454"/>
      <c r="AV37" s="454"/>
      <c r="AW37" s="454">
        <v>10521</v>
      </c>
      <c r="AX37" s="454"/>
      <c r="AY37" s="454"/>
      <c r="AZ37" s="454"/>
      <c r="BA37" s="454"/>
      <c r="BB37" s="454"/>
      <c r="BC37" s="454"/>
      <c r="BD37" s="454">
        <v>14020</v>
      </c>
      <c r="BE37" s="454"/>
      <c r="BF37" s="454"/>
      <c r="BG37" s="454"/>
      <c r="BH37" s="454"/>
      <c r="BI37" s="454"/>
      <c r="BJ37" s="454"/>
      <c r="BK37" s="128"/>
      <c r="BL37" s="128"/>
      <c r="BN37" s="96"/>
      <c r="BO37" s="96"/>
    </row>
    <row r="38" spans="2:68" ht="12" customHeight="1">
      <c r="G38" s="314">
        <v>26</v>
      </c>
      <c r="H38" s="533"/>
      <c r="I38" s="154"/>
      <c r="J38" s="154"/>
      <c r="K38" s="154"/>
      <c r="L38" s="154"/>
      <c r="M38" s="105"/>
      <c r="N38" s="453">
        <f>SUM(U38:BJ38)</f>
        <v>41037</v>
      </c>
      <c r="O38" s="455"/>
      <c r="P38" s="455"/>
      <c r="Q38" s="455"/>
      <c r="R38" s="455"/>
      <c r="S38" s="455"/>
      <c r="T38" s="455"/>
      <c r="U38" s="455">
        <v>3290</v>
      </c>
      <c r="V38" s="455"/>
      <c r="W38" s="455"/>
      <c r="X38" s="455"/>
      <c r="Y38" s="455"/>
      <c r="Z38" s="455"/>
      <c r="AA38" s="455"/>
      <c r="AB38" s="455">
        <v>6890</v>
      </c>
      <c r="AC38" s="455"/>
      <c r="AD38" s="455"/>
      <c r="AE38" s="455"/>
      <c r="AF38" s="455"/>
      <c r="AG38" s="455"/>
      <c r="AH38" s="455"/>
      <c r="AI38" s="455">
        <v>2048</v>
      </c>
      <c r="AJ38" s="455"/>
      <c r="AK38" s="455"/>
      <c r="AL38" s="455"/>
      <c r="AM38" s="455"/>
      <c r="AN38" s="455"/>
      <c r="AO38" s="455"/>
      <c r="AP38" s="455">
        <v>4587</v>
      </c>
      <c r="AQ38" s="455"/>
      <c r="AR38" s="455"/>
      <c r="AS38" s="455"/>
      <c r="AT38" s="455"/>
      <c r="AU38" s="455"/>
      <c r="AV38" s="455"/>
      <c r="AW38" s="455">
        <v>10261</v>
      </c>
      <c r="AX38" s="455"/>
      <c r="AY38" s="455"/>
      <c r="AZ38" s="455"/>
      <c r="BA38" s="455"/>
      <c r="BB38" s="455"/>
      <c r="BC38" s="455"/>
      <c r="BD38" s="455">
        <v>13961</v>
      </c>
      <c r="BE38" s="455"/>
      <c r="BF38" s="455"/>
      <c r="BG38" s="455"/>
      <c r="BH38" s="455"/>
      <c r="BI38" s="455"/>
      <c r="BJ38" s="455"/>
      <c r="BN38" s="96"/>
      <c r="BO38" s="96"/>
      <c r="BP38" s="96"/>
    </row>
    <row r="39" spans="2:68" ht="7.5" customHeight="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</row>
    <row r="40" spans="2:68" ht="12" customHeight="1">
      <c r="B40" s="312" t="s">
        <v>342</v>
      </c>
      <c r="C40" s="312"/>
      <c r="D40" s="312"/>
      <c r="E40" s="134" t="s">
        <v>341</v>
      </c>
      <c r="F40" s="47" t="s">
        <v>343</v>
      </c>
    </row>
    <row r="41" spans="2:68" ht="13.5" customHeight="1">
      <c r="B41" s="227"/>
      <c r="C41" s="227"/>
      <c r="D41" s="227"/>
      <c r="E41" s="134"/>
      <c r="F41" s="47"/>
    </row>
    <row r="42" spans="2:68" ht="13.5" customHeight="1"/>
    <row r="43" spans="2:68" ht="12" customHeight="1">
      <c r="B43" s="317" t="s">
        <v>574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"/>
      <c r="BL43" s="3"/>
    </row>
    <row r="44" spans="2:68" ht="12" customHeight="1">
      <c r="BJ44" s="187" t="s">
        <v>331</v>
      </c>
      <c r="BK44" s="127"/>
      <c r="BL44" s="127"/>
    </row>
    <row r="45" spans="2:68" ht="12" customHeight="1">
      <c r="B45" s="320" t="s">
        <v>332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 t="s">
        <v>421</v>
      </c>
      <c r="P45" s="321"/>
      <c r="Q45" s="321"/>
      <c r="R45" s="321"/>
      <c r="S45" s="321"/>
      <c r="T45" s="321"/>
      <c r="U45" s="321"/>
      <c r="V45" s="321"/>
      <c r="W45" s="321" t="s">
        <v>333</v>
      </c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4"/>
      <c r="BK45" s="128"/>
      <c r="BL45" s="128"/>
    </row>
    <row r="46" spans="2:68" ht="12" customHeight="1"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 t="s">
        <v>334</v>
      </c>
      <c r="X46" s="323"/>
      <c r="Y46" s="323"/>
      <c r="Z46" s="323"/>
      <c r="AA46" s="323"/>
      <c r="AB46" s="323"/>
      <c r="AC46" s="323"/>
      <c r="AD46" s="323"/>
      <c r="AE46" s="323" t="s">
        <v>335</v>
      </c>
      <c r="AF46" s="323"/>
      <c r="AG46" s="323"/>
      <c r="AH46" s="323"/>
      <c r="AI46" s="323"/>
      <c r="AJ46" s="323"/>
      <c r="AK46" s="323"/>
      <c r="AL46" s="323"/>
      <c r="AM46" s="323" t="s">
        <v>336</v>
      </c>
      <c r="AN46" s="323"/>
      <c r="AO46" s="323"/>
      <c r="AP46" s="323"/>
      <c r="AQ46" s="323"/>
      <c r="AR46" s="323"/>
      <c r="AS46" s="323"/>
      <c r="AT46" s="323"/>
      <c r="AU46" s="323" t="s">
        <v>344</v>
      </c>
      <c r="AV46" s="323"/>
      <c r="AW46" s="323"/>
      <c r="AX46" s="323"/>
      <c r="AY46" s="323"/>
      <c r="AZ46" s="323"/>
      <c r="BA46" s="323"/>
      <c r="BB46" s="323"/>
      <c r="BC46" s="323" t="s">
        <v>337</v>
      </c>
      <c r="BD46" s="323"/>
      <c r="BE46" s="323"/>
      <c r="BF46" s="323"/>
      <c r="BG46" s="323"/>
      <c r="BH46" s="323"/>
      <c r="BI46" s="323"/>
      <c r="BJ46" s="325"/>
      <c r="BK46" s="128"/>
      <c r="BL46" s="128"/>
    </row>
    <row r="47" spans="2:68" ht="7.5" customHeight="1">
      <c r="N47" s="100"/>
      <c r="BK47" s="128"/>
      <c r="BL47" s="128"/>
    </row>
    <row r="48" spans="2:68" ht="12" customHeight="1">
      <c r="C48" s="319" t="s">
        <v>340</v>
      </c>
      <c r="D48" s="319"/>
      <c r="E48" s="319"/>
      <c r="F48" s="319"/>
      <c r="G48" s="317">
        <v>22</v>
      </c>
      <c r="H48" s="317"/>
      <c r="I48" s="317"/>
      <c r="J48" s="319" t="s">
        <v>332</v>
      </c>
      <c r="K48" s="319"/>
      <c r="L48" s="319"/>
      <c r="M48" s="319"/>
      <c r="N48" s="53"/>
      <c r="O48" s="459">
        <v>178620</v>
      </c>
      <c r="P48" s="454"/>
      <c r="Q48" s="454"/>
      <c r="R48" s="454"/>
      <c r="S48" s="454"/>
      <c r="T48" s="454"/>
      <c r="U48" s="454"/>
      <c r="V48" s="454"/>
      <c r="W48" s="454">
        <v>2686</v>
      </c>
      <c r="X48" s="454"/>
      <c r="Y48" s="454"/>
      <c r="Z48" s="454"/>
      <c r="AA48" s="454"/>
      <c r="AB48" s="454"/>
      <c r="AC48" s="454"/>
      <c r="AD48" s="454"/>
      <c r="AE48" s="454">
        <v>28031</v>
      </c>
      <c r="AF48" s="454"/>
      <c r="AG48" s="454"/>
      <c r="AH48" s="454"/>
      <c r="AI48" s="454"/>
      <c r="AJ48" s="454"/>
      <c r="AK48" s="454"/>
      <c r="AL48" s="454"/>
      <c r="AM48" s="454">
        <v>5844</v>
      </c>
      <c r="AN48" s="454"/>
      <c r="AO48" s="454"/>
      <c r="AP48" s="454"/>
      <c r="AQ48" s="454"/>
      <c r="AR48" s="454"/>
      <c r="AS48" s="454"/>
      <c r="AT48" s="454"/>
      <c r="AU48" s="454">
        <v>4470</v>
      </c>
      <c r="AV48" s="454"/>
      <c r="AW48" s="454"/>
      <c r="AX48" s="454"/>
      <c r="AY48" s="454"/>
      <c r="AZ48" s="454"/>
      <c r="BA48" s="454"/>
      <c r="BB48" s="454"/>
      <c r="BC48" s="454">
        <v>13061</v>
      </c>
      <c r="BD48" s="454"/>
      <c r="BE48" s="454"/>
      <c r="BF48" s="454"/>
      <c r="BG48" s="454"/>
      <c r="BH48" s="454"/>
      <c r="BI48" s="454"/>
      <c r="BJ48" s="454"/>
      <c r="BK48" s="128"/>
      <c r="BL48" s="128"/>
    </row>
    <row r="49" spans="2:64" ht="12" customHeight="1">
      <c r="G49" s="317">
        <v>23</v>
      </c>
      <c r="H49" s="317"/>
      <c r="I49" s="317"/>
      <c r="N49" s="53"/>
      <c r="O49" s="459">
        <v>185730</v>
      </c>
      <c r="P49" s="454"/>
      <c r="Q49" s="454"/>
      <c r="R49" s="454"/>
      <c r="S49" s="454"/>
      <c r="T49" s="454"/>
      <c r="U49" s="454"/>
      <c r="V49" s="454"/>
      <c r="W49" s="454">
        <v>2245</v>
      </c>
      <c r="X49" s="454"/>
      <c r="Y49" s="454"/>
      <c r="Z49" s="454"/>
      <c r="AA49" s="454"/>
      <c r="AB49" s="454"/>
      <c r="AC49" s="454"/>
      <c r="AD49" s="454"/>
      <c r="AE49" s="454">
        <v>29330</v>
      </c>
      <c r="AF49" s="454"/>
      <c r="AG49" s="454"/>
      <c r="AH49" s="454"/>
      <c r="AI49" s="454"/>
      <c r="AJ49" s="454"/>
      <c r="AK49" s="454"/>
      <c r="AL49" s="454"/>
      <c r="AM49" s="454">
        <v>3680</v>
      </c>
      <c r="AN49" s="454"/>
      <c r="AO49" s="454"/>
      <c r="AP49" s="454"/>
      <c r="AQ49" s="454"/>
      <c r="AR49" s="454"/>
      <c r="AS49" s="454"/>
      <c r="AT49" s="454"/>
      <c r="AU49" s="454">
        <v>5180</v>
      </c>
      <c r="AV49" s="454"/>
      <c r="AW49" s="454"/>
      <c r="AX49" s="454"/>
      <c r="AY49" s="454"/>
      <c r="AZ49" s="454"/>
      <c r="BA49" s="454"/>
      <c r="BB49" s="454"/>
      <c r="BC49" s="454">
        <v>16314</v>
      </c>
      <c r="BD49" s="454"/>
      <c r="BE49" s="454"/>
      <c r="BF49" s="454"/>
      <c r="BG49" s="454"/>
      <c r="BH49" s="454"/>
      <c r="BI49" s="454"/>
      <c r="BJ49" s="454"/>
      <c r="BK49" s="128"/>
      <c r="BL49" s="128"/>
    </row>
    <row r="50" spans="2:64" ht="12" customHeight="1">
      <c r="G50" s="317">
        <v>24</v>
      </c>
      <c r="H50" s="317"/>
      <c r="I50" s="317"/>
      <c r="N50" s="53"/>
      <c r="O50" s="459">
        <v>190346</v>
      </c>
      <c r="P50" s="454"/>
      <c r="Q50" s="454"/>
      <c r="R50" s="454"/>
      <c r="S50" s="454"/>
      <c r="T50" s="454"/>
      <c r="U50" s="454"/>
      <c r="V50" s="454"/>
      <c r="W50" s="454">
        <v>2444</v>
      </c>
      <c r="X50" s="454"/>
      <c r="Y50" s="454"/>
      <c r="Z50" s="454"/>
      <c r="AA50" s="454"/>
      <c r="AB50" s="454"/>
      <c r="AC50" s="454"/>
      <c r="AD50" s="454"/>
      <c r="AE50" s="454">
        <v>28002</v>
      </c>
      <c r="AF50" s="454"/>
      <c r="AG50" s="454"/>
      <c r="AH50" s="454"/>
      <c r="AI50" s="454"/>
      <c r="AJ50" s="454"/>
      <c r="AK50" s="454"/>
      <c r="AL50" s="454"/>
      <c r="AM50" s="454">
        <v>5386</v>
      </c>
      <c r="AN50" s="454"/>
      <c r="AO50" s="454"/>
      <c r="AP50" s="454"/>
      <c r="AQ50" s="454"/>
      <c r="AR50" s="454"/>
      <c r="AS50" s="454"/>
      <c r="AT50" s="454"/>
      <c r="AU50" s="454">
        <v>3652</v>
      </c>
      <c r="AV50" s="454"/>
      <c r="AW50" s="454"/>
      <c r="AX50" s="454"/>
      <c r="AY50" s="454"/>
      <c r="AZ50" s="454"/>
      <c r="BA50" s="454"/>
      <c r="BB50" s="454"/>
      <c r="BC50" s="454">
        <v>15841</v>
      </c>
      <c r="BD50" s="454"/>
      <c r="BE50" s="454"/>
      <c r="BF50" s="454"/>
      <c r="BG50" s="454"/>
      <c r="BH50" s="454"/>
      <c r="BI50" s="454"/>
      <c r="BJ50" s="454"/>
      <c r="BK50" s="128"/>
      <c r="BL50" s="128"/>
    </row>
    <row r="51" spans="2:64" ht="12" customHeight="1">
      <c r="G51" s="317">
        <v>25</v>
      </c>
      <c r="H51" s="317"/>
      <c r="I51" s="317"/>
      <c r="N51" s="53"/>
      <c r="O51" s="459">
        <v>195642</v>
      </c>
      <c r="P51" s="454"/>
      <c r="Q51" s="454"/>
      <c r="R51" s="454"/>
      <c r="S51" s="454"/>
      <c r="T51" s="454"/>
      <c r="U51" s="454"/>
      <c r="V51" s="454"/>
      <c r="W51" s="454">
        <v>2119</v>
      </c>
      <c r="X51" s="454"/>
      <c r="Y51" s="454"/>
      <c r="Z51" s="454"/>
      <c r="AA51" s="454"/>
      <c r="AB51" s="454"/>
      <c r="AC51" s="454"/>
      <c r="AD51" s="454"/>
      <c r="AE51" s="454">
        <v>28165</v>
      </c>
      <c r="AF51" s="454"/>
      <c r="AG51" s="454"/>
      <c r="AH51" s="454"/>
      <c r="AI51" s="454"/>
      <c r="AJ51" s="454"/>
      <c r="AK51" s="454"/>
      <c r="AL51" s="454"/>
      <c r="AM51" s="454">
        <v>5021</v>
      </c>
      <c r="AN51" s="454"/>
      <c r="AO51" s="454"/>
      <c r="AP51" s="454"/>
      <c r="AQ51" s="454"/>
      <c r="AR51" s="454"/>
      <c r="AS51" s="454"/>
      <c r="AT51" s="454"/>
      <c r="AU51" s="454">
        <v>4906</v>
      </c>
      <c r="AV51" s="454"/>
      <c r="AW51" s="454"/>
      <c r="AX51" s="454"/>
      <c r="AY51" s="454"/>
      <c r="AZ51" s="454"/>
      <c r="BA51" s="454"/>
      <c r="BB51" s="454"/>
      <c r="BC51" s="454">
        <v>15267</v>
      </c>
      <c r="BD51" s="454"/>
      <c r="BE51" s="454"/>
      <c r="BF51" s="454"/>
      <c r="BG51" s="454"/>
      <c r="BH51" s="454"/>
      <c r="BI51" s="454"/>
      <c r="BJ51" s="454"/>
      <c r="BK51" s="128"/>
      <c r="BL51" s="128"/>
    </row>
    <row r="52" spans="2:64" ht="12" customHeight="1">
      <c r="G52" s="314">
        <v>26</v>
      </c>
      <c r="H52" s="314"/>
      <c r="I52" s="314"/>
      <c r="J52" s="154"/>
      <c r="K52" s="154"/>
      <c r="L52" s="154"/>
      <c r="M52" s="154"/>
      <c r="N52" s="105"/>
      <c r="O52" s="453">
        <f>SUM(W52:BJ52,O61:BJ61)</f>
        <v>217989</v>
      </c>
      <c r="P52" s="455"/>
      <c r="Q52" s="455"/>
      <c r="R52" s="455"/>
      <c r="S52" s="455"/>
      <c r="T52" s="455"/>
      <c r="U52" s="455"/>
      <c r="V52" s="455"/>
      <c r="W52" s="455">
        <v>1598</v>
      </c>
      <c r="X52" s="455"/>
      <c r="Y52" s="455"/>
      <c r="Z52" s="455"/>
      <c r="AA52" s="455"/>
      <c r="AB52" s="455"/>
      <c r="AC52" s="455"/>
      <c r="AD52" s="455"/>
      <c r="AE52" s="455">
        <v>30506</v>
      </c>
      <c r="AF52" s="455"/>
      <c r="AG52" s="455"/>
      <c r="AH52" s="455"/>
      <c r="AI52" s="455"/>
      <c r="AJ52" s="455"/>
      <c r="AK52" s="455"/>
      <c r="AL52" s="455"/>
      <c r="AM52" s="455">
        <v>5585</v>
      </c>
      <c r="AN52" s="455"/>
      <c r="AO52" s="455"/>
      <c r="AP52" s="455"/>
      <c r="AQ52" s="455"/>
      <c r="AR52" s="455"/>
      <c r="AS52" s="455"/>
      <c r="AT52" s="455"/>
      <c r="AU52" s="455">
        <v>7228</v>
      </c>
      <c r="AV52" s="455"/>
      <c r="AW52" s="455"/>
      <c r="AX52" s="455"/>
      <c r="AY52" s="455"/>
      <c r="AZ52" s="455"/>
      <c r="BA52" s="455"/>
      <c r="BB52" s="455"/>
      <c r="BC52" s="455">
        <v>16263</v>
      </c>
      <c r="BD52" s="455"/>
      <c r="BE52" s="455"/>
      <c r="BF52" s="455"/>
      <c r="BG52" s="455"/>
      <c r="BH52" s="455"/>
      <c r="BI52" s="455"/>
      <c r="BJ52" s="455"/>
      <c r="BK52" s="128"/>
      <c r="BL52" s="128"/>
    </row>
    <row r="53" spans="2:64" ht="7.5" customHeight="1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128"/>
      <c r="BL53" s="128"/>
    </row>
    <row r="54" spans="2:64" ht="12" customHeight="1">
      <c r="B54" s="320" t="s">
        <v>332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 t="s">
        <v>345</v>
      </c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 t="s">
        <v>346</v>
      </c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 t="s">
        <v>349</v>
      </c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 t="s">
        <v>350</v>
      </c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4"/>
      <c r="BK54" s="128"/>
      <c r="BL54" s="128"/>
    </row>
    <row r="55" spans="2:64" ht="12" customHeight="1">
      <c r="B55" s="322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 t="s">
        <v>347</v>
      </c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 t="s">
        <v>348</v>
      </c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5"/>
      <c r="BK55" s="128"/>
      <c r="BL55" s="128"/>
    </row>
    <row r="56" spans="2:64" ht="7.5" customHeight="1">
      <c r="N56" s="100"/>
      <c r="BK56" s="128"/>
      <c r="BL56" s="128"/>
    </row>
    <row r="57" spans="2:64" ht="12" customHeight="1">
      <c r="C57" s="319" t="s">
        <v>340</v>
      </c>
      <c r="D57" s="319"/>
      <c r="E57" s="319"/>
      <c r="F57" s="319"/>
      <c r="G57" s="317">
        <v>22</v>
      </c>
      <c r="H57" s="317"/>
      <c r="I57" s="317"/>
      <c r="J57" s="319" t="s">
        <v>332</v>
      </c>
      <c r="K57" s="319"/>
      <c r="L57" s="319"/>
      <c r="M57" s="319"/>
      <c r="N57" s="53"/>
      <c r="O57" s="462">
        <v>10007</v>
      </c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>
        <v>14664</v>
      </c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>
        <v>21261</v>
      </c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>
        <v>78596</v>
      </c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128"/>
      <c r="BL57" s="128"/>
    </row>
    <row r="58" spans="2:64" ht="12" customHeight="1">
      <c r="G58" s="317">
        <v>23</v>
      </c>
      <c r="H58" s="317"/>
      <c r="I58" s="317"/>
      <c r="N58" s="53"/>
      <c r="O58" s="462">
        <v>9847</v>
      </c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>
        <v>13479</v>
      </c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>
        <v>23549</v>
      </c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>
        <v>82106</v>
      </c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128"/>
      <c r="BL58" s="128"/>
    </row>
    <row r="59" spans="2:64" ht="12" customHeight="1">
      <c r="G59" s="317">
        <v>24</v>
      </c>
      <c r="H59" s="317"/>
      <c r="I59" s="317"/>
      <c r="N59" s="53"/>
      <c r="O59" s="462">
        <v>9471</v>
      </c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>
        <v>13191</v>
      </c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>
        <v>26713</v>
      </c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>
        <v>85646</v>
      </c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128"/>
      <c r="BL59" s="128"/>
    </row>
    <row r="60" spans="2:64" ht="12" customHeight="1">
      <c r="G60" s="317">
        <v>25</v>
      </c>
      <c r="H60" s="317"/>
      <c r="I60" s="317"/>
      <c r="N60" s="53"/>
      <c r="O60" s="462">
        <v>9639</v>
      </c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>
        <v>14703</v>
      </c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>
        <v>29617</v>
      </c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59"/>
      <c r="AY60" s="459">
        <v>86205</v>
      </c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</row>
    <row r="61" spans="2:64" ht="12" customHeight="1">
      <c r="G61" s="314">
        <v>26</v>
      </c>
      <c r="H61" s="314"/>
      <c r="I61" s="314"/>
      <c r="J61" s="154"/>
      <c r="K61" s="154"/>
      <c r="L61" s="154"/>
      <c r="M61" s="154"/>
      <c r="N61" s="105"/>
      <c r="O61" s="593">
        <v>10164</v>
      </c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>
        <v>15758</v>
      </c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>
        <v>34889</v>
      </c>
      <c r="AN61" s="453"/>
      <c r="AO61" s="453"/>
      <c r="AP61" s="453"/>
      <c r="AQ61" s="453"/>
      <c r="AR61" s="453"/>
      <c r="AS61" s="453"/>
      <c r="AT61" s="453"/>
      <c r="AU61" s="453"/>
      <c r="AV61" s="453"/>
      <c r="AW61" s="453"/>
      <c r="AX61" s="453"/>
      <c r="AY61" s="453">
        <v>95998</v>
      </c>
      <c r="AZ61" s="453"/>
      <c r="BA61" s="453"/>
      <c r="BB61" s="453"/>
      <c r="BC61" s="453"/>
      <c r="BD61" s="453"/>
      <c r="BE61" s="453"/>
      <c r="BF61" s="453"/>
      <c r="BG61" s="453"/>
      <c r="BH61" s="453"/>
      <c r="BI61" s="453"/>
      <c r="BJ61" s="453"/>
    </row>
    <row r="62" spans="2:64" ht="7.5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</row>
    <row r="63" spans="2:64" ht="11.1" customHeight="1">
      <c r="B63" s="312" t="s">
        <v>342</v>
      </c>
      <c r="C63" s="312"/>
      <c r="D63" s="312"/>
      <c r="E63" s="134" t="s">
        <v>341</v>
      </c>
      <c r="F63" s="47" t="s">
        <v>343</v>
      </c>
    </row>
    <row r="64" spans="2:64" ht="11.1" customHeight="1"/>
    <row r="65" spans="63:64" ht="11.1" customHeight="1"/>
    <row r="66" spans="63:64" ht="11.1" customHeight="1"/>
    <row r="67" spans="63:64" ht="11.1" customHeight="1">
      <c r="BK67" s="3"/>
    </row>
    <row r="68" spans="63:64" ht="11.1" customHeight="1">
      <c r="BK68" s="127"/>
    </row>
    <row r="69" spans="63:64" ht="11.1" customHeight="1">
      <c r="BK69" s="128"/>
    </row>
    <row r="70" spans="63:64" ht="11.1" customHeight="1">
      <c r="BK70" s="128"/>
    </row>
    <row r="71" spans="63:64" ht="11.1" customHeight="1">
      <c r="BK71" s="128"/>
    </row>
    <row r="72" spans="63:64" ht="11.1" customHeight="1">
      <c r="BK72" s="128"/>
    </row>
    <row r="73" spans="63:64" ht="11.1" customHeight="1">
      <c r="BK73" s="128"/>
    </row>
    <row r="74" spans="63:64" ht="11.1" customHeight="1">
      <c r="BK74" s="128"/>
    </row>
    <row r="75" spans="63:64" ht="11.1" customHeight="1">
      <c r="BK75" s="128"/>
    </row>
    <row r="76" spans="63:64" ht="11.1" customHeight="1">
      <c r="BK76" s="128"/>
    </row>
    <row r="77" spans="63:64" ht="11.1" customHeight="1">
      <c r="BK77" s="128"/>
    </row>
    <row r="78" spans="63:64" ht="11.1" customHeight="1">
      <c r="BK78" s="128"/>
      <c r="BL78" s="138"/>
    </row>
    <row r="79" spans="63:64" ht="11.1" customHeight="1">
      <c r="BK79" s="128"/>
      <c r="BL79" s="138"/>
    </row>
    <row r="80" spans="63:64" ht="11.1" customHeight="1">
      <c r="BK80" s="128"/>
      <c r="BL80" s="138"/>
    </row>
    <row r="81" spans="3:64" ht="11.1" customHeight="1">
      <c r="BK81" s="128"/>
      <c r="BL81" s="138"/>
    </row>
    <row r="82" spans="3:64" ht="11.1" customHeight="1">
      <c r="BK82" s="128"/>
      <c r="BL82" s="4"/>
    </row>
    <row r="83" spans="3:64" ht="11.1" customHeight="1">
      <c r="BK83" s="128"/>
    </row>
    <row r="84" spans="3:64" ht="11.1" customHeight="1">
      <c r="BK84" s="128"/>
    </row>
    <row r="85" spans="3:64" ht="11.1" customHeight="1"/>
    <row r="86" spans="3:64" ht="11.1" customHeight="1"/>
    <row r="88" spans="3:64"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</row>
    <row r="89" spans="3:64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</row>
    <row r="90" spans="3:64">
      <c r="C90" s="602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474"/>
      <c r="AL90" s="474"/>
      <c r="AM90" s="474"/>
      <c r="AN90" s="474"/>
      <c r="AO90" s="474"/>
      <c r="AP90" s="474"/>
      <c r="AQ90" s="474"/>
      <c r="AR90" s="474"/>
      <c r="AS90" s="474"/>
      <c r="AT90" s="474"/>
      <c r="AU90" s="474"/>
      <c r="AV90" s="474"/>
      <c r="AW90" s="474"/>
      <c r="AX90" s="474"/>
      <c r="AY90" s="474"/>
      <c r="AZ90" s="474"/>
      <c r="BA90" s="474"/>
      <c r="BB90" s="474"/>
      <c r="BC90" s="474"/>
      <c r="BD90" s="474"/>
      <c r="BE90" s="474"/>
      <c r="BF90" s="474"/>
      <c r="BG90" s="474"/>
      <c r="BH90" s="474"/>
      <c r="BI90" s="474"/>
      <c r="BJ90" s="474"/>
      <c r="BK90" s="474"/>
    </row>
    <row r="91" spans="3:64"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602"/>
      <c r="AA91" s="456"/>
      <c r="AB91" s="456"/>
      <c r="AC91" s="456"/>
      <c r="AD91" s="456"/>
      <c r="AE91" s="456"/>
      <c r="AF91" s="456"/>
      <c r="AG91" s="456"/>
      <c r="AH91" s="456"/>
      <c r="AI91" s="456"/>
      <c r="AJ91" s="602"/>
      <c r="AK91" s="456"/>
      <c r="AL91" s="456"/>
      <c r="AM91" s="456"/>
      <c r="AN91" s="456"/>
      <c r="AO91" s="456"/>
      <c r="AP91" s="456"/>
      <c r="AQ91" s="456"/>
      <c r="AR91" s="456"/>
      <c r="AS91" s="602"/>
      <c r="AT91" s="456"/>
      <c r="AU91" s="456"/>
      <c r="AV91" s="456"/>
      <c r="AW91" s="456"/>
      <c r="AX91" s="456"/>
      <c r="AY91" s="456"/>
      <c r="AZ91" s="456"/>
      <c r="BA91" s="456"/>
      <c r="BB91" s="456"/>
      <c r="BC91" s="474"/>
      <c r="BD91" s="474"/>
      <c r="BE91" s="474"/>
      <c r="BF91" s="474"/>
      <c r="BG91" s="474"/>
      <c r="BH91" s="474"/>
      <c r="BI91" s="474"/>
      <c r="BJ91" s="474"/>
      <c r="BK91" s="474"/>
    </row>
    <row r="92" spans="3:64"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456"/>
      <c r="AA92" s="456"/>
      <c r="AB92" s="456"/>
      <c r="AC92" s="456"/>
      <c r="AD92" s="456"/>
      <c r="AE92" s="456"/>
      <c r="AF92" s="456"/>
      <c r="AG92" s="456"/>
      <c r="AH92" s="456"/>
      <c r="AI92" s="456"/>
      <c r="AJ92" s="456"/>
      <c r="AK92" s="456"/>
      <c r="AL92" s="456"/>
      <c r="AM92" s="456"/>
      <c r="AN92" s="456"/>
      <c r="AO92" s="456"/>
      <c r="AP92" s="456"/>
      <c r="AQ92" s="456"/>
      <c r="AR92" s="456"/>
      <c r="AS92" s="456"/>
      <c r="AT92" s="456"/>
      <c r="AU92" s="456"/>
      <c r="AV92" s="456"/>
      <c r="AW92" s="456"/>
      <c r="AX92" s="456"/>
      <c r="AY92" s="456"/>
      <c r="AZ92" s="456"/>
      <c r="BA92" s="456"/>
      <c r="BB92" s="456"/>
      <c r="BC92" s="474"/>
      <c r="BD92" s="474"/>
      <c r="BE92" s="474"/>
      <c r="BF92" s="474"/>
      <c r="BG92" s="474"/>
      <c r="BH92" s="474"/>
      <c r="BI92" s="474"/>
      <c r="BJ92" s="474"/>
      <c r="BK92" s="474"/>
    </row>
    <row r="93" spans="3:64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</row>
    <row r="94" spans="3:64">
      <c r="C94" s="96"/>
      <c r="D94" s="509"/>
      <c r="E94" s="509"/>
      <c r="F94" s="509"/>
      <c r="G94" s="509"/>
      <c r="H94" s="456"/>
      <c r="I94" s="456"/>
      <c r="J94" s="456"/>
      <c r="K94" s="509"/>
      <c r="L94" s="509"/>
      <c r="M94" s="509"/>
      <c r="N94" s="509"/>
      <c r="O94" s="96"/>
      <c r="P94" s="565"/>
      <c r="Q94" s="565"/>
      <c r="R94" s="565"/>
      <c r="S94" s="565"/>
      <c r="T94" s="565"/>
      <c r="U94" s="565"/>
      <c r="V94" s="565"/>
      <c r="W94" s="565"/>
      <c r="X94" s="565"/>
      <c r="Y94" s="565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  <c r="AT94" s="459"/>
      <c r="AU94" s="459"/>
      <c r="AV94" s="459"/>
      <c r="AW94" s="459"/>
      <c r="AX94" s="459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59"/>
    </row>
    <row r="95" spans="3:64">
      <c r="C95" s="96"/>
      <c r="D95" s="96"/>
      <c r="E95" s="96"/>
      <c r="F95" s="96"/>
      <c r="G95" s="96"/>
      <c r="H95" s="456"/>
      <c r="I95" s="456"/>
      <c r="J95" s="456"/>
      <c r="K95" s="96"/>
      <c r="L95" s="96"/>
      <c r="M95" s="96"/>
      <c r="N95" s="96"/>
      <c r="O95" s="96"/>
      <c r="P95" s="565"/>
      <c r="Q95" s="565"/>
      <c r="R95" s="565"/>
      <c r="S95" s="565"/>
      <c r="T95" s="565"/>
      <c r="U95" s="565"/>
      <c r="V95" s="565"/>
      <c r="W95" s="565"/>
      <c r="X95" s="565"/>
      <c r="Y95" s="565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59"/>
      <c r="BI95" s="459"/>
      <c r="BJ95" s="459"/>
      <c r="BK95" s="459"/>
    </row>
    <row r="96" spans="3:64">
      <c r="C96" s="96"/>
      <c r="D96" s="96"/>
      <c r="E96" s="96"/>
      <c r="F96" s="96"/>
      <c r="G96" s="96"/>
      <c r="H96" s="456"/>
      <c r="I96" s="456"/>
      <c r="J96" s="456"/>
      <c r="K96" s="96"/>
      <c r="L96" s="96"/>
      <c r="M96" s="96"/>
      <c r="N96" s="96"/>
      <c r="O96" s="96"/>
      <c r="P96" s="565"/>
      <c r="Q96" s="565"/>
      <c r="R96" s="565"/>
      <c r="S96" s="565"/>
      <c r="T96" s="565"/>
      <c r="U96" s="565"/>
      <c r="V96" s="565"/>
      <c r="W96" s="565"/>
      <c r="X96" s="565"/>
      <c r="Y96" s="565"/>
      <c r="Z96" s="459"/>
      <c r="AA96" s="459"/>
      <c r="AB96" s="459"/>
      <c r="AC96" s="459"/>
      <c r="AD96" s="459"/>
      <c r="AE96" s="459"/>
      <c r="AF96" s="459"/>
      <c r="AG96" s="459"/>
      <c r="AH96" s="459"/>
      <c r="AI96" s="459"/>
      <c r="AJ96" s="459"/>
      <c r="AK96" s="459"/>
      <c r="AL96" s="459"/>
      <c r="AM96" s="459"/>
      <c r="AN96" s="459"/>
      <c r="AO96" s="459"/>
      <c r="AP96" s="459"/>
      <c r="AQ96" s="459"/>
      <c r="AR96" s="459"/>
      <c r="AS96" s="459"/>
      <c r="AT96" s="459"/>
      <c r="AU96" s="459"/>
      <c r="AV96" s="459"/>
      <c r="AW96" s="459"/>
      <c r="AX96" s="459"/>
      <c r="AY96" s="459"/>
      <c r="AZ96" s="459"/>
      <c r="BA96" s="459"/>
      <c r="BB96" s="459"/>
      <c r="BC96" s="459"/>
      <c r="BD96" s="459"/>
      <c r="BE96" s="459"/>
      <c r="BF96" s="459"/>
      <c r="BG96" s="459"/>
      <c r="BH96" s="459"/>
      <c r="BI96" s="459"/>
      <c r="BJ96" s="459"/>
      <c r="BK96" s="459"/>
    </row>
    <row r="97" spans="3:63">
      <c r="C97" s="96"/>
      <c r="D97" s="96"/>
      <c r="E97" s="96"/>
      <c r="F97" s="96"/>
      <c r="G97" s="96"/>
      <c r="H97" s="456"/>
      <c r="I97" s="456"/>
      <c r="J97" s="456"/>
      <c r="K97" s="96"/>
      <c r="L97" s="96"/>
      <c r="M97" s="96"/>
      <c r="N97" s="96"/>
      <c r="O97" s="96"/>
      <c r="P97" s="565"/>
      <c r="Q97" s="565"/>
      <c r="R97" s="565"/>
      <c r="S97" s="565"/>
      <c r="T97" s="565"/>
      <c r="U97" s="565"/>
      <c r="V97" s="565"/>
      <c r="W97" s="565"/>
      <c r="X97" s="565"/>
      <c r="Y97" s="565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59"/>
      <c r="AN97" s="459"/>
      <c r="AO97" s="459"/>
      <c r="AP97" s="459"/>
      <c r="AQ97" s="459"/>
      <c r="AR97" s="459"/>
      <c r="AS97" s="459"/>
      <c r="AT97" s="459"/>
      <c r="AU97" s="459"/>
      <c r="AV97" s="459"/>
      <c r="AW97" s="459"/>
      <c r="AX97" s="459"/>
      <c r="AY97" s="459"/>
      <c r="AZ97" s="459"/>
      <c r="BA97" s="459"/>
      <c r="BB97" s="459"/>
      <c r="BC97" s="459"/>
      <c r="BD97" s="459"/>
      <c r="BE97" s="459"/>
      <c r="BF97" s="459"/>
      <c r="BG97" s="459"/>
      <c r="BH97" s="459"/>
      <c r="BI97" s="459"/>
      <c r="BJ97" s="459"/>
      <c r="BK97" s="459"/>
    </row>
    <row r="98" spans="3:63">
      <c r="C98" s="96"/>
      <c r="D98" s="96"/>
      <c r="E98" s="96"/>
      <c r="F98" s="96"/>
      <c r="G98" s="96"/>
      <c r="H98" s="556"/>
      <c r="I98" s="556"/>
      <c r="J98" s="556"/>
      <c r="K98" s="155"/>
      <c r="L98" s="155"/>
      <c r="M98" s="155"/>
      <c r="N98" s="155"/>
      <c r="O98" s="155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36"/>
      <c r="BE98" s="336"/>
      <c r="BF98" s="336"/>
      <c r="BG98" s="336"/>
      <c r="BH98" s="336"/>
      <c r="BI98" s="336"/>
      <c r="BJ98" s="336"/>
      <c r="BK98" s="336"/>
    </row>
    <row r="99" spans="3:63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</row>
    <row r="100" spans="3:63">
      <c r="C100" s="96"/>
      <c r="D100" s="509"/>
      <c r="E100" s="509"/>
      <c r="F100" s="509"/>
      <c r="G100" s="509"/>
      <c r="H100" s="509"/>
      <c r="I100" s="509"/>
      <c r="J100" s="509"/>
      <c r="K100" s="509"/>
      <c r="L100" s="509"/>
      <c r="M100" s="509"/>
      <c r="N100" s="509"/>
      <c r="O100" s="96"/>
      <c r="P100" s="437"/>
      <c r="Q100" s="566"/>
      <c r="R100" s="566"/>
      <c r="S100" s="566"/>
      <c r="T100" s="566"/>
      <c r="U100" s="566"/>
      <c r="V100" s="566"/>
      <c r="W100" s="566"/>
      <c r="X100" s="566"/>
      <c r="Y100" s="566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</row>
    <row r="101" spans="3:63">
      <c r="C101" s="96"/>
      <c r="D101" s="509"/>
      <c r="E101" s="509"/>
      <c r="F101" s="509"/>
      <c r="G101" s="509"/>
      <c r="H101" s="509"/>
      <c r="I101" s="509"/>
      <c r="J101" s="509"/>
      <c r="K101" s="509"/>
      <c r="L101" s="509"/>
      <c r="M101" s="509"/>
      <c r="N101" s="509"/>
      <c r="O101" s="96"/>
      <c r="P101" s="437"/>
      <c r="Q101" s="566"/>
      <c r="R101" s="566"/>
      <c r="S101" s="566"/>
      <c r="T101" s="566"/>
      <c r="U101" s="566"/>
      <c r="V101" s="566"/>
      <c r="W101" s="566"/>
      <c r="X101" s="566"/>
      <c r="Y101" s="566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</row>
    <row r="102" spans="3:63">
      <c r="C102" s="96"/>
      <c r="D102" s="509"/>
      <c r="E102" s="509"/>
      <c r="F102" s="509"/>
      <c r="G102" s="509"/>
      <c r="H102" s="509"/>
      <c r="I102" s="509"/>
      <c r="J102" s="509"/>
      <c r="K102" s="509"/>
      <c r="L102" s="509"/>
      <c r="M102" s="509"/>
      <c r="N102" s="509"/>
      <c r="O102" s="96"/>
      <c r="P102" s="437"/>
      <c r="Q102" s="566"/>
      <c r="R102" s="566"/>
      <c r="S102" s="566"/>
      <c r="T102" s="566"/>
      <c r="U102" s="566"/>
      <c r="V102" s="566"/>
      <c r="W102" s="566"/>
      <c r="X102" s="566"/>
      <c r="Y102" s="566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</row>
    <row r="103" spans="3:63">
      <c r="C103" s="96"/>
      <c r="D103" s="509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96"/>
      <c r="P103" s="437"/>
      <c r="Q103" s="566"/>
      <c r="R103" s="566"/>
      <c r="S103" s="566"/>
      <c r="T103" s="566"/>
      <c r="U103" s="566"/>
      <c r="V103" s="566"/>
      <c r="W103" s="566"/>
      <c r="X103" s="566"/>
      <c r="Y103" s="566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</row>
    <row r="104" spans="3:63">
      <c r="C104" s="96"/>
      <c r="D104" s="509"/>
      <c r="E104" s="509"/>
      <c r="F104" s="509"/>
      <c r="G104" s="509"/>
      <c r="H104" s="509"/>
      <c r="I104" s="509"/>
      <c r="J104" s="509"/>
      <c r="K104" s="509"/>
      <c r="L104" s="509"/>
      <c r="M104" s="509"/>
      <c r="N104" s="509"/>
      <c r="O104" s="96"/>
      <c r="P104" s="437"/>
      <c r="Q104" s="566"/>
      <c r="R104" s="566"/>
      <c r="S104" s="566"/>
      <c r="T104" s="566"/>
      <c r="U104" s="566"/>
      <c r="V104" s="566"/>
      <c r="W104" s="566"/>
      <c r="X104" s="566"/>
      <c r="Y104" s="566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</row>
    <row r="105" spans="3:63">
      <c r="C105" s="96"/>
      <c r="D105" s="509"/>
      <c r="E105" s="509"/>
      <c r="F105" s="509"/>
      <c r="G105" s="509"/>
      <c r="H105" s="509"/>
      <c r="I105" s="509"/>
      <c r="J105" s="509"/>
      <c r="K105" s="509"/>
      <c r="L105" s="509"/>
      <c r="M105" s="509"/>
      <c r="N105" s="509"/>
      <c r="O105" s="96"/>
      <c r="P105" s="437"/>
      <c r="Q105" s="566"/>
      <c r="R105" s="566"/>
      <c r="S105" s="566"/>
      <c r="T105" s="566"/>
      <c r="U105" s="566"/>
      <c r="V105" s="566"/>
      <c r="W105" s="566"/>
      <c r="X105" s="566"/>
      <c r="Y105" s="566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</row>
    <row r="106" spans="3:63">
      <c r="C106" s="96"/>
      <c r="D106" s="509"/>
      <c r="E106" s="509"/>
      <c r="F106" s="509"/>
      <c r="G106" s="509"/>
      <c r="H106" s="509"/>
      <c r="I106" s="509"/>
      <c r="J106" s="509"/>
      <c r="K106" s="509"/>
      <c r="L106" s="509"/>
      <c r="M106" s="509"/>
      <c r="N106" s="509"/>
      <c r="O106" s="96"/>
      <c r="P106" s="437"/>
      <c r="Q106" s="566"/>
      <c r="R106" s="566"/>
      <c r="S106" s="566"/>
      <c r="T106" s="566"/>
      <c r="U106" s="566"/>
      <c r="V106" s="566"/>
      <c r="W106" s="566"/>
      <c r="X106" s="566"/>
      <c r="Y106" s="566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</row>
    <row r="107" spans="3:63">
      <c r="C107" s="96"/>
      <c r="D107" s="509"/>
      <c r="E107" s="509"/>
      <c r="F107" s="509"/>
      <c r="G107" s="509"/>
      <c r="H107" s="509"/>
      <c r="I107" s="509"/>
      <c r="J107" s="509"/>
      <c r="K107" s="509"/>
      <c r="L107" s="509"/>
      <c r="M107" s="509"/>
      <c r="N107" s="509"/>
      <c r="O107" s="96"/>
      <c r="P107" s="437"/>
      <c r="Q107" s="566"/>
      <c r="R107" s="566"/>
      <c r="S107" s="566"/>
      <c r="T107" s="566"/>
      <c r="U107" s="566"/>
      <c r="V107" s="566"/>
      <c r="W107" s="566"/>
      <c r="X107" s="566"/>
      <c r="Y107" s="566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</row>
    <row r="108" spans="3:63">
      <c r="C108" s="96"/>
      <c r="D108" s="509"/>
      <c r="E108" s="509"/>
      <c r="F108" s="509"/>
      <c r="G108" s="509"/>
      <c r="H108" s="509"/>
      <c r="I108" s="509"/>
      <c r="J108" s="509"/>
      <c r="K108" s="509"/>
      <c r="L108" s="509"/>
      <c r="M108" s="509"/>
      <c r="N108" s="509"/>
      <c r="O108" s="96"/>
      <c r="P108" s="437"/>
      <c r="Q108" s="566"/>
      <c r="R108" s="566"/>
      <c r="S108" s="566"/>
      <c r="T108" s="566"/>
      <c r="U108" s="566"/>
      <c r="V108" s="566"/>
      <c r="W108" s="566"/>
      <c r="X108" s="566"/>
      <c r="Y108" s="566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</row>
    <row r="109" spans="3:63">
      <c r="C109" s="96"/>
      <c r="D109" s="509"/>
      <c r="E109" s="509"/>
      <c r="F109" s="509"/>
      <c r="G109" s="509"/>
      <c r="H109" s="509"/>
      <c r="I109" s="509"/>
      <c r="J109" s="509"/>
      <c r="K109" s="509"/>
      <c r="L109" s="509"/>
      <c r="M109" s="509"/>
      <c r="N109" s="509"/>
      <c r="O109" s="96"/>
      <c r="P109" s="437"/>
      <c r="Q109" s="566"/>
      <c r="R109" s="566"/>
      <c r="S109" s="566"/>
      <c r="T109" s="566"/>
      <c r="U109" s="566"/>
      <c r="V109" s="566"/>
      <c r="W109" s="566"/>
      <c r="X109" s="566"/>
      <c r="Y109" s="566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</row>
    <row r="110" spans="3:63">
      <c r="C110" s="96"/>
      <c r="D110" s="509"/>
      <c r="E110" s="509"/>
      <c r="F110" s="509"/>
      <c r="G110" s="509"/>
      <c r="H110" s="509"/>
      <c r="I110" s="509"/>
      <c r="J110" s="509"/>
      <c r="K110" s="509"/>
      <c r="L110" s="509"/>
      <c r="M110" s="509"/>
      <c r="N110" s="509"/>
      <c r="O110" s="96"/>
      <c r="P110" s="437"/>
      <c r="Q110" s="566"/>
      <c r="R110" s="566"/>
      <c r="S110" s="566"/>
      <c r="T110" s="566"/>
      <c r="U110" s="566"/>
      <c r="V110" s="566"/>
      <c r="W110" s="566"/>
      <c r="X110" s="566"/>
      <c r="Y110" s="566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</row>
    <row r="111" spans="3:63">
      <c r="C111" s="96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96"/>
      <c r="P111" s="437"/>
      <c r="Q111" s="566"/>
      <c r="R111" s="566"/>
      <c r="S111" s="566"/>
      <c r="T111" s="566"/>
      <c r="U111" s="566"/>
      <c r="V111" s="566"/>
      <c r="W111" s="566"/>
      <c r="X111" s="566"/>
      <c r="Y111" s="566"/>
      <c r="Z111" s="437"/>
      <c r="AA111" s="437"/>
      <c r="AB111" s="437"/>
      <c r="AC111" s="437"/>
      <c r="AD111" s="437"/>
      <c r="AE111" s="437"/>
      <c r="AF111" s="437"/>
      <c r="AG111" s="437"/>
      <c r="AH111" s="437"/>
      <c r="AI111" s="437"/>
      <c r="AJ111" s="437"/>
      <c r="AK111" s="437"/>
      <c r="AL111" s="437"/>
      <c r="AM111" s="437"/>
      <c r="AN111" s="437"/>
      <c r="AO111" s="437"/>
      <c r="AP111" s="437"/>
      <c r="AQ111" s="437"/>
      <c r="AR111" s="437"/>
      <c r="AS111" s="437"/>
      <c r="AT111" s="437"/>
      <c r="AU111" s="437"/>
      <c r="AV111" s="437"/>
      <c r="AW111" s="437"/>
      <c r="AX111" s="437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</row>
    <row r="112" spans="3:63">
      <c r="C112" s="96"/>
      <c r="D112" s="509"/>
      <c r="E112" s="509"/>
      <c r="F112" s="509"/>
      <c r="G112" s="509"/>
      <c r="H112" s="509"/>
      <c r="I112" s="509"/>
      <c r="J112" s="509"/>
      <c r="K112" s="509"/>
      <c r="L112" s="509"/>
      <c r="M112" s="509"/>
      <c r="N112" s="509"/>
      <c r="O112" s="96"/>
      <c r="P112" s="437"/>
      <c r="Q112" s="566"/>
      <c r="R112" s="566"/>
      <c r="S112" s="566"/>
      <c r="T112" s="566"/>
      <c r="U112" s="566"/>
      <c r="V112" s="566"/>
      <c r="W112" s="566"/>
      <c r="X112" s="566"/>
      <c r="Y112" s="566"/>
      <c r="Z112" s="437"/>
      <c r="AA112" s="437"/>
      <c r="AB112" s="437"/>
      <c r="AC112" s="437"/>
      <c r="AD112" s="437"/>
      <c r="AE112" s="437"/>
      <c r="AF112" s="437"/>
      <c r="AG112" s="437"/>
      <c r="AH112" s="437"/>
      <c r="AI112" s="437"/>
      <c r="AJ112" s="437"/>
      <c r="AK112" s="437"/>
      <c r="AL112" s="437"/>
      <c r="AM112" s="437"/>
      <c r="AN112" s="437"/>
      <c r="AO112" s="437"/>
      <c r="AP112" s="437"/>
      <c r="AQ112" s="437"/>
      <c r="AR112" s="437"/>
      <c r="AS112" s="437"/>
      <c r="AT112" s="437"/>
      <c r="AU112" s="437"/>
      <c r="AV112" s="437"/>
      <c r="AW112" s="437"/>
      <c r="AX112" s="437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</row>
    <row r="113" spans="3:63">
      <c r="C113" s="96"/>
      <c r="D113" s="509"/>
      <c r="E113" s="509"/>
      <c r="F113" s="509"/>
      <c r="G113" s="509"/>
      <c r="H113" s="509"/>
      <c r="I113" s="509"/>
      <c r="J113" s="509"/>
      <c r="K113" s="509"/>
      <c r="L113" s="509"/>
      <c r="M113" s="509"/>
      <c r="N113" s="509"/>
      <c r="O113" s="96"/>
      <c r="P113" s="437"/>
      <c r="Q113" s="566"/>
      <c r="R113" s="566"/>
      <c r="S113" s="566"/>
      <c r="T113" s="566"/>
      <c r="U113" s="566"/>
      <c r="V113" s="566"/>
      <c r="W113" s="566"/>
      <c r="X113" s="566"/>
      <c r="Y113" s="566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568"/>
      <c r="BD113" s="568"/>
      <c r="BE113" s="568"/>
      <c r="BF113" s="568"/>
      <c r="BG113" s="568"/>
      <c r="BH113" s="568"/>
      <c r="BI113" s="568"/>
      <c r="BJ113" s="568"/>
      <c r="BK113" s="568"/>
    </row>
    <row r="114" spans="3:63">
      <c r="C114" s="96"/>
      <c r="D114" s="509"/>
      <c r="E114" s="509"/>
      <c r="F114" s="509"/>
      <c r="G114" s="509"/>
      <c r="H114" s="509"/>
      <c r="I114" s="509"/>
      <c r="J114" s="509"/>
      <c r="K114" s="509"/>
      <c r="L114" s="509"/>
      <c r="M114" s="509"/>
      <c r="N114" s="509"/>
      <c r="O114" s="96"/>
      <c r="P114" s="437"/>
      <c r="Q114" s="566"/>
      <c r="R114" s="566"/>
      <c r="S114" s="566"/>
      <c r="T114" s="566"/>
      <c r="U114" s="566"/>
      <c r="V114" s="566"/>
      <c r="W114" s="566"/>
      <c r="X114" s="566"/>
      <c r="Y114" s="566"/>
      <c r="Z114" s="437"/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568"/>
      <c r="BD114" s="568"/>
      <c r="BE114" s="568"/>
      <c r="BF114" s="568"/>
      <c r="BG114" s="568"/>
      <c r="BH114" s="568"/>
      <c r="BI114" s="568"/>
      <c r="BJ114" s="568"/>
      <c r="BK114" s="568"/>
    </row>
    <row r="115" spans="3:63">
      <c r="C115" s="96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96"/>
      <c r="P115" s="437"/>
      <c r="Q115" s="566"/>
      <c r="R115" s="566"/>
      <c r="S115" s="566"/>
      <c r="T115" s="566"/>
      <c r="U115" s="566"/>
      <c r="V115" s="566"/>
      <c r="W115" s="566"/>
      <c r="X115" s="566"/>
      <c r="Y115" s="566"/>
      <c r="Z115" s="437"/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437"/>
      <c r="AO115" s="437"/>
      <c r="AP115" s="437"/>
      <c r="AQ115" s="437"/>
      <c r="AR115" s="437"/>
      <c r="AS115" s="437"/>
      <c r="AT115" s="437"/>
      <c r="AU115" s="437"/>
      <c r="AV115" s="437"/>
      <c r="AW115" s="437"/>
      <c r="AX115" s="437"/>
      <c r="AY115" s="437"/>
      <c r="AZ115" s="437"/>
      <c r="BA115" s="437"/>
      <c r="BB115" s="437"/>
      <c r="BC115" s="568"/>
      <c r="BD115" s="568"/>
      <c r="BE115" s="568"/>
      <c r="BF115" s="568"/>
      <c r="BG115" s="568"/>
      <c r="BH115" s="568"/>
      <c r="BI115" s="568"/>
      <c r="BJ115" s="568"/>
      <c r="BK115" s="568"/>
    </row>
    <row r="116" spans="3:63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437"/>
      <c r="Q116" s="566"/>
      <c r="R116" s="566"/>
      <c r="S116" s="566"/>
      <c r="T116" s="566"/>
      <c r="U116" s="566"/>
      <c r="V116" s="566"/>
      <c r="W116" s="566"/>
      <c r="X116" s="566"/>
      <c r="Y116" s="56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</row>
    <row r="117" spans="3:63">
      <c r="C117" s="345"/>
      <c r="D117" s="345"/>
      <c r="E117" s="345"/>
      <c r="F117" s="48"/>
      <c r="G117" s="49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</row>
  </sheetData>
  <mergeCells count="376">
    <mergeCell ref="BE22:BJ22"/>
    <mergeCell ref="AY20:BD20"/>
    <mergeCell ref="BE20:BJ20"/>
    <mergeCell ref="AA21:AF21"/>
    <mergeCell ref="AG21:AL21"/>
    <mergeCell ref="AM21:AR21"/>
    <mergeCell ref="B63:D63"/>
    <mergeCell ref="C88:BK88"/>
    <mergeCell ref="C90:O92"/>
    <mergeCell ref="P90:BB90"/>
    <mergeCell ref="BC90:BK92"/>
    <mergeCell ref="Z91:AI92"/>
    <mergeCell ref="AJ91:AR92"/>
    <mergeCell ref="AS91:BB92"/>
    <mergeCell ref="O24:T24"/>
    <mergeCell ref="U24:Z24"/>
    <mergeCell ref="AY21:BD21"/>
    <mergeCell ref="BE21:BJ21"/>
    <mergeCell ref="C20:F20"/>
    <mergeCell ref="C34:F34"/>
    <mergeCell ref="G35:H35"/>
    <mergeCell ref="G34:H34"/>
    <mergeCell ref="I34:L34"/>
    <mergeCell ref="B40:D40"/>
    <mergeCell ref="AS1:BK2"/>
    <mergeCell ref="G12:I12"/>
    <mergeCell ref="G13:I13"/>
    <mergeCell ref="G14:I14"/>
    <mergeCell ref="B17:N18"/>
    <mergeCell ref="O20:T20"/>
    <mergeCell ref="U20:Z20"/>
    <mergeCell ref="G22:I22"/>
    <mergeCell ref="O23:T23"/>
    <mergeCell ref="U23:Z23"/>
    <mergeCell ref="AA22:AF22"/>
    <mergeCell ref="AG22:AL22"/>
    <mergeCell ref="AM22:AR22"/>
    <mergeCell ref="AS22:AX22"/>
    <mergeCell ref="AY22:BD22"/>
    <mergeCell ref="BC12:BJ12"/>
    <mergeCell ref="O13:V13"/>
    <mergeCell ref="W13:AD13"/>
    <mergeCell ref="AE13:AL13"/>
    <mergeCell ref="AM13:AT13"/>
    <mergeCell ref="AU13:BB13"/>
    <mergeCell ref="BC13:BJ13"/>
    <mergeCell ref="O14:V14"/>
    <mergeCell ref="B5:BJ5"/>
    <mergeCell ref="D94:G94"/>
    <mergeCell ref="H94:J94"/>
    <mergeCell ref="K94:N94"/>
    <mergeCell ref="P94:Y94"/>
    <mergeCell ref="Z94:AI94"/>
    <mergeCell ref="AJ94:AR94"/>
    <mergeCell ref="AS94:BB94"/>
    <mergeCell ref="BC94:BK94"/>
    <mergeCell ref="H95:J95"/>
    <mergeCell ref="P95:Y95"/>
    <mergeCell ref="Z95:AI95"/>
    <mergeCell ref="AJ95:AR95"/>
    <mergeCell ref="AS95:BB95"/>
    <mergeCell ref="BC95:BK95"/>
    <mergeCell ref="H96:J96"/>
    <mergeCell ref="P96:Y96"/>
    <mergeCell ref="Z96:AI96"/>
    <mergeCell ref="AJ96:AR96"/>
    <mergeCell ref="AS96:BB96"/>
    <mergeCell ref="BC96:BK96"/>
    <mergeCell ref="H97:J97"/>
    <mergeCell ref="P97:Y97"/>
    <mergeCell ref="Z97:AI97"/>
    <mergeCell ref="AJ97:AR97"/>
    <mergeCell ref="AS97:BB97"/>
    <mergeCell ref="BC97:BK97"/>
    <mergeCell ref="H98:J98"/>
    <mergeCell ref="P98:Y98"/>
    <mergeCell ref="Z98:AI98"/>
    <mergeCell ref="AJ98:AR98"/>
    <mergeCell ref="AS98:BB98"/>
    <mergeCell ref="BC98:BK98"/>
    <mergeCell ref="D100:N100"/>
    <mergeCell ref="P100:Y100"/>
    <mergeCell ref="Z100:AI100"/>
    <mergeCell ref="AJ100:AR100"/>
    <mergeCell ref="AS100:BB100"/>
    <mergeCell ref="BC100:BK100"/>
    <mergeCell ref="D101:N101"/>
    <mergeCell ref="P101:Y101"/>
    <mergeCell ref="Z101:AI101"/>
    <mergeCell ref="AJ101:AR101"/>
    <mergeCell ref="AS101:BB101"/>
    <mergeCell ref="BC101:BK101"/>
    <mergeCell ref="D102:N102"/>
    <mergeCell ref="P102:Y102"/>
    <mergeCell ref="Z102:AI102"/>
    <mergeCell ref="AJ102:AR102"/>
    <mergeCell ref="AS102:BB102"/>
    <mergeCell ref="BC102:BK102"/>
    <mergeCell ref="D103:N103"/>
    <mergeCell ref="P103:Y103"/>
    <mergeCell ref="Z103:AI103"/>
    <mergeCell ref="AJ103:AR103"/>
    <mergeCell ref="AS103:BB103"/>
    <mergeCell ref="BC103:BK103"/>
    <mergeCell ref="D104:N104"/>
    <mergeCell ref="P104:Y104"/>
    <mergeCell ref="Z104:AI104"/>
    <mergeCell ref="AJ104:AR104"/>
    <mergeCell ref="AS104:BB104"/>
    <mergeCell ref="BC104:BK104"/>
    <mergeCell ref="D105:N105"/>
    <mergeCell ref="P105:Y105"/>
    <mergeCell ref="Z105:AI105"/>
    <mergeCell ref="AJ105:AR105"/>
    <mergeCell ref="AS105:BB105"/>
    <mergeCell ref="BC105:BK105"/>
    <mergeCell ref="D106:N106"/>
    <mergeCell ref="P106:Y106"/>
    <mergeCell ref="Z106:AI106"/>
    <mergeCell ref="AJ106:AR106"/>
    <mergeCell ref="AS106:BB106"/>
    <mergeCell ref="BC106:BK106"/>
    <mergeCell ref="D107:N107"/>
    <mergeCell ref="P107:Y107"/>
    <mergeCell ref="Z107:AI107"/>
    <mergeCell ref="AJ107:AR107"/>
    <mergeCell ref="AS107:BB107"/>
    <mergeCell ref="BC107:BK107"/>
    <mergeCell ref="D108:N108"/>
    <mergeCell ref="P108:Y108"/>
    <mergeCell ref="Z108:AI108"/>
    <mergeCell ref="AJ108:AR108"/>
    <mergeCell ref="AS108:BB108"/>
    <mergeCell ref="BC108:BK108"/>
    <mergeCell ref="D109:N109"/>
    <mergeCell ref="P109:Y109"/>
    <mergeCell ref="Z109:AI109"/>
    <mergeCell ref="AJ109:AR109"/>
    <mergeCell ref="AS109:BB109"/>
    <mergeCell ref="BC109:BK109"/>
    <mergeCell ref="D110:N110"/>
    <mergeCell ref="P110:Y110"/>
    <mergeCell ref="Z110:AI110"/>
    <mergeCell ref="AJ110:AR110"/>
    <mergeCell ref="AS110:BB110"/>
    <mergeCell ref="BC110:BK110"/>
    <mergeCell ref="D111:N111"/>
    <mergeCell ref="P111:Y111"/>
    <mergeCell ref="Z111:AI111"/>
    <mergeCell ref="AJ111:AR111"/>
    <mergeCell ref="AS111:BB111"/>
    <mergeCell ref="BC111:BK111"/>
    <mergeCell ref="D112:N112"/>
    <mergeCell ref="P112:Y112"/>
    <mergeCell ref="Z112:AI112"/>
    <mergeCell ref="AJ112:AR112"/>
    <mergeCell ref="AS112:BB112"/>
    <mergeCell ref="BC112:BK112"/>
    <mergeCell ref="D115:N115"/>
    <mergeCell ref="P115:Y115"/>
    <mergeCell ref="Z115:AI115"/>
    <mergeCell ref="AJ115:AR115"/>
    <mergeCell ref="AS115:BB115"/>
    <mergeCell ref="BC115:BK115"/>
    <mergeCell ref="P116:Y116"/>
    <mergeCell ref="C117:E117"/>
    <mergeCell ref="D113:N113"/>
    <mergeCell ref="P113:Y113"/>
    <mergeCell ref="Z113:AI113"/>
    <mergeCell ref="AJ113:AR113"/>
    <mergeCell ref="AS113:BB113"/>
    <mergeCell ref="BC113:BK113"/>
    <mergeCell ref="D114:N114"/>
    <mergeCell ref="P114:Y114"/>
    <mergeCell ref="Z114:AI114"/>
    <mergeCell ref="AJ114:AR114"/>
    <mergeCell ref="AS114:BB114"/>
    <mergeCell ref="BC114:BK114"/>
    <mergeCell ref="O17:T18"/>
    <mergeCell ref="U17:Z18"/>
    <mergeCell ref="O12:V12"/>
    <mergeCell ref="W12:AD12"/>
    <mergeCell ref="AE12:AL12"/>
    <mergeCell ref="AM12:AT12"/>
    <mergeCell ref="AS21:AX21"/>
    <mergeCell ref="G21:I21"/>
    <mergeCell ref="G20:I20"/>
    <mergeCell ref="J20:M20"/>
    <mergeCell ref="AA20:AF20"/>
    <mergeCell ref="AG20:AL20"/>
    <mergeCell ref="AM20:AR20"/>
    <mergeCell ref="AS20:AX20"/>
    <mergeCell ref="O21:T21"/>
    <mergeCell ref="U21:Z21"/>
    <mergeCell ref="AE15:AL15"/>
    <mergeCell ref="AM15:AT15"/>
    <mergeCell ref="AU15:BB15"/>
    <mergeCell ref="W14:AD14"/>
    <mergeCell ref="AE14:AL14"/>
    <mergeCell ref="AU12:BB12"/>
    <mergeCell ref="AG17:AL18"/>
    <mergeCell ref="AM17:AR18"/>
    <mergeCell ref="C11:F11"/>
    <mergeCell ref="J11:M11"/>
    <mergeCell ref="O11:V11"/>
    <mergeCell ref="W11:AD11"/>
    <mergeCell ref="AE11:AL11"/>
    <mergeCell ref="AM11:AT11"/>
    <mergeCell ref="B6:BJ6"/>
    <mergeCell ref="B8:N9"/>
    <mergeCell ref="O8:V9"/>
    <mergeCell ref="W8:BJ8"/>
    <mergeCell ref="W9:AD9"/>
    <mergeCell ref="AE9:AL9"/>
    <mergeCell ref="AM9:AT9"/>
    <mergeCell ref="AU9:BB9"/>
    <mergeCell ref="BC9:BJ9"/>
    <mergeCell ref="AU11:BB11"/>
    <mergeCell ref="BC11:BJ11"/>
    <mergeCell ref="G11:I11"/>
    <mergeCell ref="AS17:AX18"/>
    <mergeCell ref="AY17:BD18"/>
    <mergeCell ref="BE17:BJ18"/>
    <mergeCell ref="O54:Z54"/>
    <mergeCell ref="AA54:AL54"/>
    <mergeCell ref="AM52:AT52"/>
    <mergeCell ref="O50:V50"/>
    <mergeCell ref="W50:AD50"/>
    <mergeCell ref="AE50:AL50"/>
    <mergeCell ref="AM50:AT50"/>
    <mergeCell ref="N35:T35"/>
    <mergeCell ref="U35:AA35"/>
    <mergeCell ref="AB35:AH35"/>
    <mergeCell ref="AI35:AO35"/>
    <mergeCell ref="AP35:AV35"/>
    <mergeCell ref="N34:T34"/>
    <mergeCell ref="U34:AA34"/>
    <mergeCell ref="AB34:AH34"/>
    <mergeCell ref="AI34:AO34"/>
    <mergeCell ref="AP34:AV34"/>
    <mergeCell ref="O22:T22"/>
    <mergeCell ref="U22:Z22"/>
    <mergeCell ref="BC50:BJ50"/>
    <mergeCell ref="BC51:BJ51"/>
    <mergeCell ref="G50:I50"/>
    <mergeCell ref="BC52:BJ52"/>
    <mergeCell ref="B54:N55"/>
    <mergeCell ref="BC48:BJ48"/>
    <mergeCell ref="O55:Z55"/>
    <mergeCell ref="AA55:AL55"/>
    <mergeCell ref="AM54:AX55"/>
    <mergeCell ref="AY54:BJ55"/>
    <mergeCell ref="G52:I52"/>
    <mergeCell ref="O52:V52"/>
    <mergeCell ref="W52:AD52"/>
    <mergeCell ref="AE52:AL52"/>
    <mergeCell ref="AM48:AT48"/>
    <mergeCell ref="AU48:BB48"/>
    <mergeCell ref="C48:F48"/>
    <mergeCell ref="G48:I48"/>
    <mergeCell ref="J48:M48"/>
    <mergeCell ref="O48:V48"/>
    <mergeCell ref="W48:AD48"/>
    <mergeCell ref="AE48:AL48"/>
    <mergeCell ref="AU50:BB50"/>
    <mergeCell ref="G49:I49"/>
    <mergeCell ref="O49:V49"/>
    <mergeCell ref="W49:AD49"/>
    <mergeCell ref="G61:I61"/>
    <mergeCell ref="O61:Z61"/>
    <mergeCell ref="AA61:AL61"/>
    <mergeCell ref="AM61:AX61"/>
    <mergeCell ref="AA60:AL60"/>
    <mergeCell ref="AM60:AX60"/>
    <mergeCell ref="C57:F57"/>
    <mergeCell ref="AA57:AL57"/>
    <mergeCell ref="G51:I51"/>
    <mergeCell ref="O51:V51"/>
    <mergeCell ref="W51:AD51"/>
    <mergeCell ref="AE51:AL51"/>
    <mergeCell ref="AM51:AT51"/>
    <mergeCell ref="AU51:BB51"/>
    <mergeCell ref="AY61:BJ61"/>
    <mergeCell ref="G59:I59"/>
    <mergeCell ref="O59:Z59"/>
    <mergeCell ref="AA59:AL59"/>
    <mergeCell ref="AM59:AX59"/>
    <mergeCell ref="AY59:BJ59"/>
    <mergeCell ref="G60:I60"/>
    <mergeCell ref="O60:Z60"/>
    <mergeCell ref="AY60:BJ60"/>
    <mergeCell ref="AU52:BB52"/>
    <mergeCell ref="AE49:AL49"/>
    <mergeCell ref="AM49:AT49"/>
    <mergeCell ref="AU49:BB49"/>
    <mergeCell ref="BC49:BJ49"/>
    <mergeCell ref="B43:BJ43"/>
    <mergeCell ref="B45:N46"/>
    <mergeCell ref="O45:V46"/>
    <mergeCell ref="W45:BJ45"/>
    <mergeCell ref="W46:AD46"/>
    <mergeCell ref="AE46:AL46"/>
    <mergeCell ref="AU46:BB46"/>
    <mergeCell ref="BC46:BJ46"/>
    <mergeCell ref="AM46:AT46"/>
    <mergeCell ref="AY57:BJ57"/>
    <mergeCell ref="G58:I58"/>
    <mergeCell ref="O58:Z58"/>
    <mergeCell ref="AA58:AL58"/>
    <mergeCell ref="AM58:AX58"/>
    <mergeCell ref="AY58:BJ58"/>
    <mergeCell ref="G57:I57"/>
    <mergeCell ref="J57:M57"/>
    <mergeCell ref="O57:Z57"/>
    <mergeCell ref="AM57:AX57"/>
    <mergeCell ref="AW37:BC37"/>
    <mergeCell ref="BD37:BJ37"/>
    <mergeCell ref="G38:H38"/>
    <mergeCell ref="N38:T38"/>
    <mergeCell ref="U38:AA38"/>
    <mergeCell ref="AB38:AH38"/>
    <mergeCell ref="AI38:AO38"/>
    <mergeCell ref="AP38:AV38"/>
    <mergeCell ref="BD38:BJ38"/>
    <mergeCell ref="AW38:BC38"/>
    <mergeCell ref="G37:H37"/>
    <mergeCell ref="N37:T37"/>
    <mergeCell ref="U37:AA37"/>
    <mergeCell ref="AB37:AH37"/>
    <mergeCell ref="AI37:AO37"/>
    <mergeCell ref="AP37:AV37"/>
    <mergeCell ref="G36:H36"/>
    <mergeCell ref="N36:T36"/>
    <mergeCell ref="U36:AA36"/>
    <mergeCell ref="AB36:AH36"/>
    <mergeCell ref="AI36:AO36"/>
    <mergeCell ref="AP36:AV36"/>
    <mergeCell ref="AW36:BC36"/>
    <mergeCell ref="BD36:BJ36"/>
    <mergeCell ref="B31:M32"/>
    <mergeCell ref="N31:T32"/>
    <mergeCell ref="U31:AV31"/>
    <mergeCell ref="AW31:BC32"/>
    <mergeCell ref="BD31:BJ32"/>
    <mergeCell ref="U32:AA32"/>
    <mergeCell ref="AB32:AH32"/>
    <mergeCell ref="AI32:AO32"/>
    <mergeCell ref="AP32:AV32"/>
    <mergeCell ref="AW34:BC34"/>
    <mergeCell ref="BD34:BJ34"/>
    <mergeCell ref="AW35:BC35"/>
    <mergeCell ref="BD35:BJ35"/>
    <mergeCell ref="AM14:AT14"/>
    <mergeCell ref="AU14:BB14"/>
    <mergeCell ref="BC14:BJ14"/>
    <mergeCell ref="B29:BJ29"/>
    <mergeCell ref="G23:I23"/>
    <mergeCell ref="G24:I24"/>
    <mergeCell ref="AA23:AF23"/>
    <mergeCell ref="AG23:AL23"/>
    <mergeCell ref="AM23:AR23"/>
    <mergeCell ref="AS23:AX23"/>
    <mergeCell ref="AY23:BD23"/>
    <mergeCell ref="BE23:BJ23"/>
    <mergeCell ref="AA24:AF24"/>
    <mergeCell ref="AG24:AL24"/>
    <mergeCell ref="AM24:AR24"/>
    <mergeCell ref="AS24:AX24"/>
    <mergeCell ref="AY24:BD24"/>
    <mergeCell ref="BE24:BJ24"/>
    <mergeCell ref="B26:D26"/>
    <mergeCell ref="G15:I15"/>
    <mergeCell ref="O15:V15"/>
    <mergeCell ref="W15:AD15"/>
    <mergeCell ref="BC15:BJ15"/>
    <mergeCell ref="AA17:AF18"/>
  </mergeCells>
  <phoneticPr fontId="15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97" customWidth="1"/>
    <col min="64" max="16384" width="9" style="97"/>
  </cols>
  <sheetData>
    <row r="1" spans="1:62" ht="11.1" customHeight="1">
      <c r="A1" s="333">
        <f>'179'!AS1+1</f>
        <v>180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/>
      <c r="S1" s="335"/>
    </row>
    <row r="2" spans="1:62" ht="11.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5"/>
      <c r="S2" s="335"/>
    </row>
    <row r="3" spans="1:62" ht="11.1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2"/>
      <c r="S3" s="292"/>
    </row>
    <row r="4" spans="1:62" ht="11.1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2"/>
      <c r="S4" s="292"/>
    </row>
    <row r="5" spans="1:62" ht="11.1" customHeight="1">
      <c r="A5" s="131"/>
      <c r="B5" s="317" t="s">
        <v>575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</row>
    <row r="6" spans="1:62" ht="11.1" customHeight="1">
      <c r="A6" s="131"/>
      <c r="BJ6" s="187" t="s">
        <v>331</v>
      </c>
    </row>
    <row r="7" spans="1:62" ht="11.1" customHeight="1">
      <c r="A7" s="131"/>
      <c r="B7" s="320" t="s">
        <v>332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 t="s">
        <v>421</v>
      </c>
      <c r="P7" s="321"/>
      <c r="Q7" s="321"/>
      <c r="R7" s="321"/>
      <c r="S7" s="321"/>
      <c r="T7" s="321"/>
      <c r="U7" s="321"/>
      <c r="V7" s="321"/>
      <c r="W7" s="321" t="s">
        <v>333</v>
      </c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4"/>
    </row>
    <row r="8" spans="1:62" ht="11.1" customHeight="1">
      <c r="A8" s="131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 t="s">
        <v>334</v>
      </c>
      <c r="X8" s="323"/>
      <c r="Y8" s="323"/>
      <c r="Z8" s="323"/>
      <c r="AA8" s="323"/>
      <c r="AB8" s="323"/>
      <c r="AC8" s="323"/>
      <c r="AD8" s="323"/>
      <c r="AE8" s="323" t="s">
        <v>335</v>
      </c>
      <c r="AF8" s="323"/>
      <c r="AG8" s="323"/>
      <c r="AH8" s="323"/>
      <c r="AI8" s="323"/>
      <c r="AJ8" s="323"/>
      <c r="AK8" s="323"/>
      <c r="AL8" s="323"/>
      <c r="AM8" s="323" t="s">
        <v>336</v>
      </c>
      <c r="AN8" s="323"/>
      <c r="AO8" s="323"/>
      <c r="AP8" s="323"/>
      <c r="AQ8" s="323"/>
      <c r="AR8" s="323"/>
      <c r="AS8" s="323"/>
      <c r="AT8" s="323"/>
      <c r="AU8" s="323" t="s">
        <v>344</v>
      </c>
      <c r="AV8" s="323"/>
      <c r="AW8" s="323"/>
      <c r="AX8" s="323"/>
      <c r="AY8" s="323"/>
      <c r="AZ8" s="323"/>
      <c r="BA8" s="323"/>
      <c r="BB8" s="323"/>
      <c r="BC8" s="323" t="s">
        <v>337</v>
      </c>
      <c r="BD8" s="323"/>
      <c r="BE8" s="323"/>
      <c r="BF8" s="323"/>
      <c r="BG8" s="323"/>
      <c r="BH8" s="323"/>
      <c r="BI8" s="323"/>
      <c r="BJ8" s="325"/>
    </row>
    <row r="9" spans="1:62" ht="7.5" customHeight="1">
      <c r="N9" s="100"/>
    </row>
    <row r="10" spans="1:62" ht="11.1" customHeight="1">
      <c r="C10" s="319" t="s">
        <v>340</v>
      </c>
      <c r="D10" s="319"/>
      <c r="E10" s="319"/>
      <c r="F10" s="319"/>
      <c r="G10" s="317">
        <v>22</v>
      </c>
      <c r="H10" s="317"/>
      <c r="I10" s="317"/>
      <c r="J10" s="319" t="s">
        <v>332</v>
      </c>
      <c r="K10" s="319"/>
      <c r="L10" s="319"/>
      <c r="M10" s="319"/>
      <c r="N10" s="53"/>
      <c r="O10" s="462">
        <v>169483</v>
      </c>
      <c r="P10" s="459"/>
      <c r="Q10" s="459"/>
      <c r="R10" s="459"/>
      <c r="S10" s="459"/>
      <c r="T10" s="459"/>
      <c r="U10" s="459"/>
      <c r="V10" s="459"/>
      <c r="W10" s="454">
        <v>3227</v>
      </c>
      <c r="X10" s="454"/>
      <c r="Y10" s="454"/>
      <c r="Z10" s="454"/>
      <c r="AA10" s="454"/>
      <c r="AB10" s="454"/>
      <c r="AC10" s="454"/>
      <c r="AD10" s="454"/>
      <c r="AE10" s="454">
        <v>16536</v>
      </c>
      <c r="AF10" s="454"/>
      <c r="AG10" s="454"/>
      <c r="AH10" s="454"/>
      <c r="AI10" s="454"/>
      <c r="AJ10" s="454"/>
      <c r="AK10" s="454"/>
      <c r="AL10" s="454"/>
      <c r="AM10" s="454">
        <v>18657</v>
      </c>
      <c r="AN10" s="454"/>
      <c r="AO10" s="454"/>
      <c r="AP10" s="454"/>
      <c r="AQ10" s="454"/>
      <c r="AR10" s="454"/>
      <c r="AS10" s="454"/>
      <c r="AT10" s="454"/>
      <c r="AU10" s="454">
        <v>7808</v>
      </c>
      <c r="AV10" s="454"/>
      <c r="AW10" s="454"/>
      <c r="AX10" s="454"/>
      <c r="AY10" s="454"/>
      <c r="AZ10" s="454"/>
      <c r="BA10" s="454"/>
      <c r="BB10" s="454"/>
      <c r="BC10" s="454">
        <v>10154</v>
      </c>
      <c r="BD10" s="454"/>
      <c r="BE10" s="454"/>
      <c r="BF10" s="454"/>
      <c r="BG10" s="454"/>
      <c r="BH10" s="454"/>
      <c r="BI10" s="454"/>
      <c r="BJ10" s="454"/>
    </row>
    <row r="11" spans="1:62" ht="11.1" customHeight="1">
      <c r="G11" s="317">
        <v>23</v>
      </c>
      <c r="H11" s="317"/>
      <c r="I11" s="317"/>
      <c r="N11" s="53"/>
      <c r="O11" s="462">
        <v>182319</v>
      </c>
      <c r="P11" s="459"/>
      <c r="Q11" s="459"/>
      <c r="R11" s="459"/>
      <c r="S11" s="459"/>
      <c r="T11" s="459"/>
      <c r="U11" s="459"/>
      <c r="V11" s="459"/>
      <c r="W11" s="454">
        <v>2465</v>
      </c>
      <c r="X11" s="454"/>
      <c r="Y11" s="454"/>
      <c r="Z11" s="454"/>
      <c r="AA11" s="454"/>
      <c r="AB11" s="454"/>
      <c r="AC11" s="454"/>
      <c r="AD11" s="454"/>
      <c r="AE11" s="454">
        <v>18120</v>
      </c>
      <c r="AF11" s="454"/>
      <c r="AG11" s="454"/>
      <c r="AH11" s="454"/>
      <c r="AI11" s="454"/>
      <c r="AJ11" s="454"/>
      <c r="AK11" s="454"/>
      <c r="AL11" s="454"/>
      <c r="AM11" s="454">
        <v>22056</v>
      </c>
      <c r="AN11" s="454"/>
      <c r="AO11" s="454"/>
      <c r="AP11" s="454"/>
      <c r="AQ11" s="454"/>
      <c r="AR11" s="454"/>
      <c r="AS11" s="454"/>
      <c r="AT11" s="454"/>
      <c r="AU11" s="454">
        <v>8356</v>
      </c>
      <c r="AV11" s="454"/>
      <c r="AW11" s="454"/>
      <c r="AX11" s="454"/>
      <c r="AY11" s="454"/>
      <c r="AZ11" s="454"/>
      <c r="BA11" s="454"/>
      <c r="BB11" s="454"/>
      <c r="BC11" s="454">
        <v>10801</v>
      </c>
      <c r="BD11" s="454"/>
      <c r="BE11" s="454"/>
      <c r="BF11" s="454"/>
      <c r="BG11" s="454"/>
      <c r="BH11" s="454"/>
      <c r="BI11" s="454"/>
      <c r="BJ11" s="454"/>
    </row>
    <row r="12" spans="1:62" ht="11.1" customHeight="1">
      <c r="G12" s="317">
        <v>24</v>
      </c>
      <c r="H12" s="317"/>
      <c r="I12" s="317"/>
      <c r="N12" s="53"/>
      <c r="O12" s="462">
        <v>196177</v>
      </c>
      <c r="P12" s="459"/>
      <c r="Q12" s="459"/>
      <c r="R12" s="459"/>
      <c r="S12" s="459"/>
      <c r="T12" s="459"/>
      <c r="U12" s="459"/>
      <c r="V12" s="459"/>
      <c r="W12" s="454">
        <v>6563</v>
      </c>
      <c r="X12" s="454"/>
      <c r="Y12" s="454"/>
      <c r="Z12" s="454"/>
      <c r="AA12" s="454"/>
      <c r="AB12" s="454"/>
      <c r="AC12" s="454"/>
      <c r="AD12" s="454"/>
      <c r="AE12" s="454">
        <v>16894</v>
      </c>
      <c r="AF12" s="454"/>
      <c r="AG12" s="454"/>
      <c r="AH12" s="454"/>
      <c r="AI12" s="454"/>
      <c r="AJ12" s="454"/>
      <c r="AK12" s="454"/>
      <c r="AL12" s="454"/>
      <c r="AM12" s="454">
        <v>19929</v>
      </c>
      <c r="AN12" s="454"/>
      <c r="AO12" s="454"/>
      <c r="AP12" s="454"/>
      <c r="AQ12" s="454"/>
      <c r="AR12" s="454"/>
      <c r="AS12" s="454"/>
      <c r="AT12" s="454"/>
      <c r="AU12" s="454">
        <v>9139</v>
      </c>
      <c r="AV12" s="454"/>
      <c r="AW12" s="454"/>
      <c r="AX12" s="454"/>
      <c r="AY12" s="454"/>
      <c r="AZ12" s="454"/>
      <c r="BA12" s="454"/>
      <c r="BB12" s="454"/>
      <c r="BC12" s="454">
        <v>10046</v>
      </c>
      <c r="BD12" s="454"/>
      <c r="BE12" s="454"/>
      <c r="BF12" s="454"/>
      <c r="BG12" s="454"/>
      <c r="BH12" s="454"/>
      <c r="BI12" s="454"/>
      <c r="BJ12" s="454"/>
    </row>
    <row r="13" spans="1:62" ht="11.1" customHeight="1">
      <c r="G13" s="317">
        <v>25</v>
      </c>
      <c r="H13" s="317"/>
      <c r="I13" s="317"/>
      <c r="N13" s="53"/>
      <c r="O13" s="462">
        <v>197634</v>
      </c>
      <c r="P13" s="459"/>
      <c r="Q13" s="459"/>
      <c r="R13" s="459"/>
      <c r="S13" s="459"/>
      <c r="T13" s="459"/>
      <c r="U13" s="459"/>
      <c r="V13" s="459"/>
      <c r="W13" s="454">
        <v>5353</v>
      </c>
      <c r="X13" s="454"/>
      <c r="Y13" s="454"/>
      <c r="Z13" s="454"/>
      <c r="AA13" s="454"/>
      <c r="AB13" s="454"/>
      <c r="AC13" s="454"/>
      <c r="AD13" s="454"/>
      <c r="AE13" s="454">
        <v>15328</v>
      </c>
      <c r="AF13" s="454"/>
      <c r="AG13" s="454"/>
      <c r="AH13" s="454"/>
      <c r="AI13" s="454"/>
      <c r="AJ13" s="454"/>
      <c r="AK13" s="454"/>
      <c r="AL13" s="454"/>
      <c r="AM13" s="454">
        <v>19194</v>
      </c>
      <c r="AN13" s="454"/>
      <c r="AO13" s="454"/>
      <c r="AP13" s="454"/>
      <c r="AQ13" s="454"/>
      <c r="AR13" s="454"/>
      <c r="AS13" s="454"/>
      <c r="AT13" s="454"/>
      <c r="AU13" s="454">
        <v>10464</v>
      </c>
      <c r="AV13" s="454"/>
      <c r="AW13" s="454"/>
      <c r="AX13" s="454"/>
      <c r="AY13" s="454"/>
      <c r="AZ13" s="454"/>
      <c r="BA13" s="454"/>
      <c r="BB13" s="454"/>
      <c r="BC13" s="454">
        <v>12188</v>
      </c>
      <c r="BD13" s="454"/>
      <c r="BE13" s="454"/>
      <c r="BF13" s="454"/>
      <c r="BG13" s="454"/>
      <c r="BH13" s="454"/>
      <c r="BI13" s="454"/>
      <c r="BJ13" s="454"/>
    </row>
    <row r="14" spans="1:62" ht="11.1" customHeight="1">
      <c r="G14" s="314">
        <v>26</v>
      </c>
      <c r="H14" s="314"/>
      <c r="I14" s="314"/>
      <c r="J14" s="154"/>
      <c r="K14" s="154"/>
      <c r="L14" s="154"/>
      <c r="M14" s="154"/>
      <c r="N14" s="105"/>
      <c r="O14" s="453">
        <f>SUM(W14:BJ14,O23:BJ23)</f>
        <v>205024</v>
      </c>
      <c r="P14" s="455"/>
      <c r="Q14" s="455"/>
      <c r="R14" s="455"/>
      <c r="S14" s="455"/>
      <c r="T14" s="455"/>
      <c r="U14" s="455"/>
      <c r="V14" s="455"/>
      <c r="W14" s="455">
        <f>592+5984</f>
        <v>6576</v>
      </c>
      <c r="X14" s="455"/>
      <c r="Y14" s="455"/>
      <c r="Z14" s="455"/>
      <c r="AA14" s="455"/>
      <c r="AB14" s="455"/>
      <c r="AC14" s="455"/>
      <c r="AD14" s="455"/>
      <c r="AE14" s="455">
        <f>15266+1853</f>
        <v>17119</v>
      </c>
      <c r="AF14" s="455"/>
      <c r="AG14" s="455"/>
      <c r="AH14" s="455"/>
      <c r="AI14" s="455"/>
      <c r="AJ14" s="455"/>
      <c r="AK14" s="455"/>
      <c r="AL14" s="455"/>
      <c r="AM14" s="455">
        <f>18687+2799</f>
        <v>21486</v>
      </c>
      <c r="AN14" s="455"/>
      <c r="AO14" s="455"/>
      <c r="AP14" s="455"/>
      <c r="AQ14" s="455"/>
      <c r="AR14" s="455"/>
      <c r="AS14" s="455"/>
      <c r="AT14" s="455"/>
      <c r="AU14" s="455">
        <f>5007+3498</f>
        <v>8505</v>
      </c>
      <c r="AV14" s="455"/>
      <c r="AW14" s="455"/>
      <c r="AX14" s="455"/>
      <c r="AY14" s="455"/>
      <c r="AZ14" s="455"/>
      <c r="BA14" s="455"/>
      <c r="BB14" s="455"/>
      <c r="BC14" s="455">
        <v>12909</v>
      </c>
      <c r="BD14" s="455"/>
      <c r="BE14" s="455"/>
      <c r="BF14" s="455"/>
      <c r="BG14" s="455"/>
      <c r="BH14" s="455"/>
      <c r="BI14" s="455"/>
      <c r="BJ14" s="455"/>
    </row>
    <row r="15" spans="1:62" ht="7.5" customHeight="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</row>
    <row r="16" spans="1:62" ht="11.1" customHeight="1">
      <c r="B16" s="320" t="s">
        <v>332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 t="s">
        <v>345</v>
      </c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 t="s">
        <v>346</v>
      </c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 t="s">
        <v>349</v>
      </c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 t="s">
        <v>350</v>
      </c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4"/>
    </row>
    <row r="17" spans="2:62" ht="11.1" customHeight="1">
      <c r="B17" s="322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 t="s">
        <v>347</v>
      </c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 t="s">
        <v>348</v>
      </c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5"/>
    </row>
    <row r="18" spans="2:62" ht="7.5" customHeight="1">
      <c r="N18" s="100"/>
    </row>
    <row r="19" spans="2:62" ht="11.1" customHeight="1">
      <c r="C19" s="319" t="s">
        <v>340</v>
      </c>
      <c r="D19" s="319"/>
      <c r="E19" s="319"/>
      <c r="F19" s="319"/>
      <c r="G19" s="317">
        <v>22</v>
      </c>
      <c r="H19" s="317"/>
      <c r="I19" s="317"/>
      <c r="J19" s="319" t="s">
        <v>332</v>
      </c>
      <c r="K19" s="319"/>
      <c r="L19" s="319"/>
      <c r="M19" s="319"/>
      <c r="N19" s="53"/>
      <c r="O19" s="462">
        <v>8606</v>
      </c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>
        <v>5476</v>
      </c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>
        <v>16777</v>
      </c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>
        <v>82242</v>
      </c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</row>
    <row r="20" spans="2:62" ht="11.1" customHeight="1">
      <c r="G20" s="317">
        <v>23</v>
      </c>
      <c r="H20" s="317"/>
      <c r="I20" s="317"/>
      <c r="N20" s="53"/>
      <c r="O20" s="462">
        <v>9870</v>
      </c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>
        <v>5966</v>
      </c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>
        <v>17990</v>
      </c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>
        <v>86695</v>
      </c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</row>
    <row r="21" spans="2:62" ht="11.1" customHeight="1">
      <c r="G21" s="317">
        <v>24</v>
      </c>
      <c r="H21" s="317"/>
      <c r="I21" s="317"/>
      <c r="N21" s="53"/>
      <c r="O21" s="462">
        <v>10766</v>
      </c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>
        <v>7493</v>
      </c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>
        <v>21088</v>
      </c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>
        <v>94259</v>
      </c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</row>
    <row r="22" spans="2:62" ht="11.1" customHeight="1">
      <c r="G22" s="317">
        <v>25</v>
      </c>
      <c r="H22" s="317"/>
      <c r="I22" s="317"/>
      <c r="N22" s="53"/>
      <c r="O22" s="462">
        <v>10691</v>
      </c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>
        <v>9245</v>
      </c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>
        <v>23547</v>
      </c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>
        <v>91624</v>
      </c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</row>
    <row r="23" spans="2:62" ht="11.1" customHeight="1">
      <c r="G23" s="314">
        <v>26</v>
      </c>
      <c r="H23" s="314"/>
      <c r="I23" s="314"/>
      <c r="J23" s="154"/>
      <c r="K23" s="154"/>
      <c r="L23" s="154"/>
      <c r="M23" s="154"/>
      <c r="N23" s="105"/>
      <c r="O23" s="453">
        <f>2842+8172</f>
        <v>11014</v>
      </c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>
        <f>1763+9024</f>
        <v>10787</v>
      </c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>
        <f>767+24716</f>
        <v>25483</v>
      </c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>
        <f>77032+14113</f>
        <v>91145</v>
      </c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</row>
    <row r="24" spans="2:62" ht="7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</row>
    <row r="25" spans="2:62" ht="11.1" customHeight="1">
      <c r="B25" s="312" t="s">
        <v>342</v>
      </c>
      <c r="C25" s="312"/>
      <c r="D25" s="312"/>
      <c r="E25" s="134" t="s">
        <v>341</v>
      </c>
      <c r="F25" s="47" t="s">
        <v>343</v>
      </c>
    </row>
    <row r="26" spans="2:62" ht="11.1" customHeight="1"/>
    <row r="27" spans="2:62" ht="11.1" customHeight="1">
      <c r="B27" s="317" t="s">
        <v>576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</row>
    <row r="28" spans="2:62" ht="11.1" customHeight="1">
      <c r="BJ28" s="187" t="s">
        <v>331</v>
      </c>
    </row>
    <row r="29" spans="2:62" ht="11.1" customHeight="1">
      <c r="B29" s="320" t="s">
        <v>332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 t="s">
        <v>421</v>
      </c>
      <c r="P29" s="321"/>
      <c r="Q29" s="321"/>
      <c r="R29" s="321"/>
      <c r="S29" s="321"/>
      <c r="T29" s="321"/>
      <c r="U29" s="321"/>
      <c r="V29" s="321"/>
      <c r="W29" s="321" t="s">
        <v>333</v>
      </c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4"/>
    </row>
    <row r="30" spans="2:62" ht="11.1" customHeight="1">
      <c r="B30" s="322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 t="s">
        <v>334</v>
      </c>
      <c r="X30" s="323"/>
      <c r="Y30" s="323"/>
      <c r="Z30" s="323"/>
      <c r="AA30" s="323"/>
      <c r="AB30" s="323"/>
      <c r="AC30" s="323"/>
      <c r="AD30" s="323"/>
      <c r="AE30" s="323" t="s">
        <v>335</v>
      </c>
      <c r="AF30" s="323"/>
      <c r="AG30" s="323"/>
      <c r="AH30" s="323"/>
      <c r="AI30" s="323"/>
      <c r="AJ30" s="323"/>
      <c r="AK30" s="323"/>
      <c r="AL30" s="323"/>
      <c r="AM30" s="323" t="s">
        <v>336</v>
      </c>
      <c r="AN30" s="323"/>
      <c r="AO30" s="323"/>
      <c r="AP30" s="323"/>
      <c r="AQ30" s="323"/>
      <c r="AR30" s="323"/>
      <c r="AS30" s="323"/>
      <c r="AT30" s="323"/>
      <c r="AU30" s="323" t="s">
        <v>344</v>
      </c>
      <c r="AV30" s="323"/>
      <c r="AW30" s="323"/>
      <c r="AX30" s="323"/>
      <c r="AY30" s="323"/>
      <c r="AZ30" s="323"/>
      <c r="BA30" s="323"/>
      <c r="BB30" s="323"/>
      <c r="BC30" s="323" t="s">
        <v>337</v>
      </c>
      <c r="BD30" s="323"/>
      <c r="BE30" s="323"/>
      <c r="BF30" s="323"/>
      <c r="BG30" s="323"/>
      <c r="BH30" s="323"/>
      <c r="BI30" s="323"/>
      <c r="BJ30" s="325"/>
    </row>
    <row r="31" spans="2:62" ht="7.5" customHeight="1">
      <c r="N31" s="100"/>
    </row>
    <row r="32" spans="2:62" ht="11.1" customHeight="1">
      <c r="C32" s="319" t="s">
        <v>340</v>
      </c>
      <c r="D32" s="319"/>
      <c r="E32" s="319"/>
      <c r="F32" s="319"/>
      <c r="G32" s="317">
        <v>22</v>
      </c>
      <c r="H32" s="317"/>
      <c r="I32" s="317"/>
      <c r="J32" s="319" t="s">
        <v>332</v>
      </c>
      <c r="K32" s="319"/>
      <c r="L32" s="319"/>
      <c r="M32" s="319"/>
      <c r="N32" s="53"/>
      <c r="O32" s="459">
        <v>286688</v>
      </c>
      <c r="P32" s="454"/>
      <c r="Q32" s="454"/>
      <c r="R32" s="454"/>
      <c r="S32" s="454"/>
      <c r="T32" s="454"/>
      <c r="U32" s="454"/>
      <c r="V32" s="454"/>
      <c r="W32" s="454">
        <v>9186</v>
      </c>
      <c r="X32" s="454"/>
      <c r="Y32" s="454"/>
      <c r="Z32" s="454"/>
      <c r="AA32" s="454"/>
      <c r="AB32" s="454"/>
      <c r="AC32" s="454"/>
      <c r="AD32" s="454"/>
      <c r="AE32" s="454">
        <v>15948</v>
      </c>
      <c r="AF32" s="454"/>
      <c r="AG32" s="454"/>
      <c r="AH32" s="454"/>
      <c r="AI32" s="454"/>
      <c r="AJ32" s="454"/>
      <c r="AK32" s="454"/>
      <c r="AL32" s="454"/>
      <c r="AM32" s="454">
        <v>32322</v>
      </c>
      <c r="AN32" s="454"/>
      <c r="AO32" s="454"/>
      <c r="AP32" s="454"/>
      <c r="AQ32" s="454"/>
      <c r="AR32" s="454"/>
      <c r="AS32" s="454"/>
      <c r="AT32" s="454"/>
      <c r="AU32" s="454">
        <v>10918</v>
      </c>
      <c r="AV32" s="454"/>
      <c r="AW32" s="454"/>
      <c r="AX32" s="454"/>
      <c r="AY32" s="454"/>
      <c r="AZ32" s="454"/>
      <c r="BA32" s="454"/>
      <c r="BB32" s="454"/>
      <c r="BC32" s="454">
        <v>23987</v>
      </c>
      <c r="BD32" s="454"/>
      <c r="BE32" s="454"/>
      <c r="BF32" s="454"/>
      <c r="BG32" s="454"/>
      <c r="BH32" s="454"/>
      <c r="BI32" s="454"/>
      <c r="BJ32" s="454"/>
    </row>
    <row r="33" spans="2:62" ht="11.1" customHeight="1">
      <c r="G33" s="317">
        <v>23</v>
      </c>
      <c r="H33" s="317"/>
      <c r="I33" s="317"/>
      <c r="N33" s="53"/>
      <c r="O33" s="459">
        <v>278510</v>
      </c>
      <c r="P33" s="454"/>
      <c r="Q33" s="454"/>
      <c r="R33" s="454"/>
      <c r="S33" s="454"/>
      <c r="T33" s="454"/>
      <c r="U33" s="454"/>
      <c r="V33" s="454"/>
      <c r="W33" s="454">
        <v>8894</v>
      </c>
      <c r="X33" s="454"/>
      <c r="Y33" s="454"/>
      <c r="Z33" s="454"/>
      <c r="AA33" s="454"/>
      <c r="AB33" s="454"/>
      <c r="AC33" s="454"/>
      <c r="AD33" s="454"/>
      <c r="AE33" s="454">
        <v>15281</v>
      </c>
      <c r="AF33" s="454"/>
      <c r="AG33" s="454"/>
      <c r="AH33" s="454"/>
      <c r="AI33" s="454"/>
      <c r="AJ33" s="454"/>
      <c r="AK33" s="454"/>
      <c r="AL33" s="454"/>
      <c r="AM33" s="454">
        <v>31312</v>
      </c>
      <c r="AN33" s="454"/>
      <c r="AO33" s="454"/>
      <c r="AP33" s="454"/>
      <c r="AQ33" s="454"/>
      <c r="AR33" s="454"/>
      <c r="AS33" s="454"/>
      <c r="AT33" s="454"/>
      <c r="AU33" s="454">
        <v>9835</v>
      </c>
      <c r="AV33" s="454"/>
      <c r="AW33" s="454"/>
      <c r="AX33" s="454"/>
      <c r="AY33" s="454"/>
      <c r="AZ33" s="454"/>
      <c r="BA33" s="454"/>
      <c r="BB33" s="454"/>
      <c r="BC33" s="454">
        <v>22763</v>
      </c>
      <c r="BD33" s="454"/>
      <c r="BE33" s="454"/>
      <c r="BF33" s="454"/>
      <c r="BG33" s="454"/>
      <c r="BH33" s="454"/>
      <c r="BI33" s="454"/>
      <c r="BJ33" s="454"/>
    </row>
    <row r="34" spans="2:62" ht="11.1" customHeight="1">
      <c r="G34" s="317">
        <v>24</v>
      </c>
      <c r="H34" s="317"/>
      <c r="I34" s="317"/>
      <c r="N34" s="53"/>
      <c r="O34" s="459">
        <v>298607</v>
      </c>
      <c r="P34" s="454"/>
      <c r="Q34" s="454"/>
      <c r="R34" s="454"/>
      <c r="S34" s="454"/>
      <c r="T34" s="454"/>
      <c r="U34" s="454"/>
      <c r="V34" s="454"/>
      <c r="W34" s="454">
        <v>8180</v>
      </c>
      <c r="X34" s="454"/>
      <c r="Y34" s="454"/>
      <c r="Z34" s="454"/>
      <c r="AA34" s="454"/>
      <c r="AB34" s="454"/>
      <c r="AC34" s="454"/>
      <c r="AD34" s="454"/>
      <c r="AE34" s="454">
        <v>16794</v>
      </c>
      <c r="AF34" s="454"/>
      <c r="AG34" s="454"/>
      <c r="AH34" s="454"/>
      <c r="AI34" s="454"/>
      <c r="AJ34" s="454"/>
      <c r="AK34" s="454"/>
      <c r="AL34" s="454"/>
      <c r="AM34" s="454">
        <v>33884</v>
      </c>
      <c r="AN34" s="454"/>
      <c r="AO34" s="454"/>
      <c r="AP34" s="454"/>
      <c r="AQ34" s="454"/>
      <c r="AR34" s="454"/>
      <c r="AS34" s="454"/>
      <c r="AT34" s="454"/>
      <c r="AU34" s="454">
        <v>10738</v>
      </c>
      <c r="AV34" s="454"/>
      <c r="AW34" s="454"/>
      <c r="AX34" s="454"/>
      <c r="AY34" s="454"/>
      <c r="AZ34" s="454"/>
      <c r="BA34" s="454"/>
      <c r="BB34" s="454"/>
      <c r="BC34" s="454">
        <v>26032</v>
      </c>
      <c r="BD34" s="454"/>
      <c r="BE34" s="454"/>
      <c r="BF34" s="454"/>
      <c r="BG34" s="454"/>
      <c r="BH34" s="454"/>
      <c r="BI34" s="454"/>
      <c r="BJ34" s="454"/>
    </row>
    <row r="35" spans="2:62" ht="11.1" customHeight="1">
      <c r="G35" s="317">
        <v>25</v>
      </c>
      <c r="H35" s="317"/>
      <c r="I35" s="317"/>
      <c r="N35" s="53"/>
      <c r="O35" s="459">
        <v>304713</v>
      </c>
      <c r="P35" s="454"/>
      <c r="Q35" s="454"/>
      <c r="R35" s="454"/>
      <c r="S35" s="454"/>
      <c r="T35" s="454"/>
      <c r="U35" s="454"/>
      <c r="V35" s="454"/>
      <c r="W35" s="454">
        <v>8279</v>
      </c>
      <c r="X35" s="454"/>
      <c r="Y35" s="454"/>
      <c r="Z35" s="454"/>
      <c r="AA35" s="454"/>
      <c r="AB35" s="454"/>
      <c r="AC35" s="454"/>
      <c r="AD35" s="454"/>
      <c r="AE35" s="454">
        <v>17444</v>
      </c>
      <c r="AF35" s="454"/>
      <c r="AG35" s="454"/>
      <c r="AH35" s="454"/>
      <c r="AI35" s="454"/>
      <c r="AJ35" s="454"/>
      <c r="AK35" s="454"/>
      <c r="AL35" s="454"/>
      <c r="AM35" s="454">
        <v>33963</v>
      </c>
      <c r="AN35" s="454"/>
      <c r="AO35" s="454"/>
      <c r="AP35" s="454"/>
      <c r="AQ35" s="454"/>
      <c r="AR35" s="454"/>
      <c r="AS35" s="454"/>
      <c r="AT35" s="454"/>
      <c r="AU35" s="454">
        <v>12683</v>
      </c>
      <c r="AV35" s="454"/>
      <c r="AW35" s="454"/>
      <c r="AX35" s="454"/>
      <c r="AY35" s="454"/>
      <c r="AZ35" s="454"/>
      <c r="BA35" s="454"/>
      <c r="BB35" s="454"/>
      <c r="BC35" s="454">
        <v>25074</v>
      </c>
      <c r="BD35" s="454"/>
      <c r="BE35" s="454"/>
      <c r="BF35" s="454"/>
      <c r="BG35" s="454"/>
      <c r="BH35" s="454"/>
      <c r="BI35" s="454"/>
      <c r="BJ35" s="454"/>
    </row>
    <row r="36" spans="2:62" ht="11.1" customHeight="1">
      <c r="G36" s="314">
        <v>26</v>
      </c>
      <c r="H36" s="314"/>
      <c r="I36" s="314"/>
      <c r="J36" s="154"/>
      <c r="K36" s="154"/>
      <c r="L36" s="154"/>
      <c r="M36" s="154"/>
      <c r="N36" s="105"/>
      <c r="O36" s="453">
        <f>SUM(W36:BJ36,O45:BJ45)</f>
        <v>318690</v>
      </c>
      <c r="P36" s="455"/>
      <c r="Q36" s="455"/>
      <c r="R36" s="455"/>
      <c r="S36" s="455"/>
      <c r="T36" s="455"/>
      <c r="U36" s="455"/>
      <c r="V36" s="455"/>
      <c r="W36" s="455">
        <v>10887</v>
      </c>
      <c r="X36" s="455"/>
      <c r="Y36" s="455"/>
      <c r="Z36" s="455"/>
      <c r="AA36" s="455"/>
      <c r="AB36" s="455"/>
      <c r="AC36" s="455"/>
      <c r="AD36" s="455"/>
      <c r="AE36" s="455">
        <v>17896</v>
      </c>
      <c r="AF36" s="455"/>
      <c r="AG36" s="455"/>
      <c r="AH36" s="455"/>
      <c r="AI36" s="455"/>
      <c r="AJ36" s="455"/>
      <c r="AK36" s="455"/>
      <c r="AL36" s="455"/>
      <c r="AM36" s="455">
        <v>32591</v>
      </c>
      <c r="AN36" s="455"/>
      <c r="AO36" s="455"/>
      <c r="AP36" s="455"/>
      <c r="AQ36" s="455"/>
      <c r="AR36" s="455"/>
      <c r="AS36" s="455"/>
      <c r="AT36" s="455"/>
      <c r="AU36" s="455">
        <v>13830</v>
      </c>
      <c r="AV36" s="455"/>
      <c r="AW36" s="455"/>
      <c r="AX36" s="455"/>
      <c r="AY36" s="455"/>
      <c r="AZ36" s="455"/>
      <c r="BA36" s="455"/>
      <c r="BB36" s="455"/>
      <c r="BC36" s="455">
        <v>29038</v>
      </c>
      <c r="BD36" s="455"/>
      <c r="BE36" s="455"/>
      <c r="BF36" s="455"/>
      <c r="BG36" s="455"/>
      <c r="BH36" s="455"/>
      <c r="BI36" s="455"/>
      <c r="BJ36" s="455"/>
    </row>
    <row r="37" spans="2:62" ht="7.5" customHeight="1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</row>
    <row r="38" spans="2:62" ht="11.1" customHeight="1">
      <c r="B38" s="397" t="s">
        <v>332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 t="s">
        <v>349</v>
      </c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3" t="s">
        <v>350</v>
      </c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3" t="s">
        <v>351</v>
      </c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603" t="s">
        <v>352</v>
      </c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4"/>
    </row>
    <row r="39" spans="2:62" ht="11.1" customHeight="1">
      <c r="B39" s="399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605"/>
      <c r="AZ39" s="605"/>
      <c r="BA39" s="605"/>
      <c r="BB39" s="605"/>
      <c r="BC39" s="605"/>
      <c r="BD39" s="605"/>
      <c r="BE39" s="605"/>
      <c r="BF39" s="605"/>
      <c r="BG39" s="605"/>
      <c r="BH39" s="605"/>
      <c r="BI39" s="605"/>
      <c r="BJ39" s="606"/>
    </row>
    <row r="40" spans="2:62" ht="7.5" customHeight="1">
      <c r="N40" s="100"/>
    </row>
    <row r="41" spans="2:62" ht="11.1" customHeight="1">
      <c r="C41" s="319" t="s">
        <v>340</v>
      </c>
      <c r="D41" s="319"/>
      <c r="E41" s="319"/>
      <c r="F41" s="319"/>
      <c r="G41" s="317">
        <v>22</v>
      </c>
      <c r="H41" s="317"/>
      <c r="I41" s="317"/>
      <c r="J41" s="319" t="s">
        <v>332</v>
      </c>
      <c r="K41" s="319"/>
      <c r="L41" s="319"/>
      <c r="M41" s="319"/>
      <c r="N41" s="53"/>
      <c r="O41" s="459">
        <v>44992</v>
      </c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>
        <v>147670</v>
      </c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>
        <v>1462</v>
      </c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>
        <v>203</v>
      </c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</row>
    <row r="42" spans="2:62" ht="11.1" customHeight="1">
      <c r="G42" s="317">
        <v>23</v>
      </c>
      <c r="H42" s="317"/>
      <c r="I42" s="317"/>
      <c r="N42" s="53"/>
      <c r="O42" s="459">
        <v>47621</v>
      </c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>
        <v>141124</v>
      </c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>
        <v>1464</v>
      </c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>
        <v>216</v>
      </c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</row>
    <row r="43" spans="2:62" ht="11.1" customHeight="1">
      <c r="G43" s="317">
        <v>24</v>
      </c>
      <c r="H43" s="317"/>
      <c r="I43" s="317"/>
      <c r="N43" s="53"/>
      <c r="O43" s="459">
        <v>53523</v>
      </c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>
        <v>147920</v>
      </c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>
        <v>1276</v>
      </c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>
        <v>260</v>
      </c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</row>
    <row r="44" spans="2:62" ht="11.1" customHeight="1">
      <c r="G44" s="317">
        <v>25</v>
      </c>
      <c r="H44" s="317"/>
      <c r="I44" s="317"/>
      <c r="N44" s="53"/>
      <c r="O44" s="459">
        <v>58830</v>
      </c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>
        <v>146398</v>
      </c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>
        <v>1753</v>
      </c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>
        <v>289</v>
      </c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</row>
    <row r="45" spans="2:62" ht="11.25" customHeight="1">
      <c r="G45" s="314">
        <v>26</v>
      </c>
      <c r="H45" s="314"/>
      <c r="I45" s="314"/>
      <c r="J45" s="154"/>
      <c r="K45" s="154"/>
      <c r="L45" s="154"/>
      <c r="M45" s="154"/>
      <c r="N45" s="105"/>
      <c r="O45" s="453">
        <v>67032</v>
      </c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>
        <v>145696</v>
      </c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>
        <v>1449</v>
      </c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>
        <v>271</v>
      </c>
      <c r="AZ45" s="453"/>
      <c r="BA45" s="453"/>
      <c r="BB45" s="453"/>
      <c r="BC45" s="453"/>
      <c r="BD45" s="453"/>
      <c r="BE45" s="453"/>
      <c r="BF45" s="453"/>
      <c r="BG45" s="453"/>
      <c r="BH45" s="453"/>
      <c r="BI45" s="453"/>
      <c r="BJ45" s="453"/>
    </row>
    <row r="46" spans="2:62" ht="7.5" customHeight="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</row>
    <row r="47" spans="2:62" ht="11.1" customHeight="1">
      <c r="B47" s="312" t="s">
        <v>342</v>
      </c>
      <c r="C47" s="312"/>
      <c r="D47" s="312"/>
      <c r="E47" s="134" t="s">
        <v>341</v>
      </c>
      <c r="F47" s="47" t="s">
        <v>343</v>
      </c>
    </row>
    <row r="48" spans="2:62" ht="11.1" customHeight="1">
      <c r="B48" s="290"/>
      <c r="C48" s="290"/>
      <c r="D48" s="290"/>
      <c r="E48" s="289"/>
      <c r="F48" s="47"/>
    </row>
    <row r="49" spans="2:62" ht="11.1" customHeight="1">
      <c r="B49" s="317" t="s">
        <v>577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</row>
    <row r="50" spans="2:62" ht="11.1" customHeight="1">
      <c r="BJ50" s="187" t="s">
        <v>331</v>
      </c>
    </row>
    <row r="51" spans="2:62" ht="11.1" customHeight="1">
      <c r="B51" s="320" t="s">
        <v>332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 t="s">
        <v>421</v>
      </c>
      <c r="P51" s="321"/>
      <c r="Q51" s="321"/>
      <c r="R51" s="321"/>
      <c r="S51" s="321"/>
      <c r="T51" s="321"/>
      <c r="U51" s="321"/>
      <c r="V51" s="321"/>
      <c r="W51" s="321" t="s">
        <v>333</v>
      </c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4"/>
    </row>
    <row r="52" spans="2:62" ht="11.1" customHeight="1">
      <c r="B52" s="322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 t="s">
        <v>334</v>
      </c>
      <c r="X52" s="323"/>
      <c r="Y52" s="323"/>
      <c r="Z52" s="323"/>
      <c r="AA52" s="323"/>
      <c r="AB52" s="323"/>
      <c r="AC52" s="323"/>
      <c r="AD52" s="323"/>
      <c r="AE52" s="323" t="s">
        <v>335</v>
      </c>
      <c r="AF52" s="323"/>
      <c r="AG52" s="323"/>
      <c r="AH52" s="323"/>
      <c r="AI52" s="323"/>
      <c r="AJ52" s="323"/>
      <c r="AK52" s="323"/>
      <c r="AL52" s="323"/>
      <c r="AM52" s="323" t="s">
        <v>336</v>
      </c>
      <c r="AN52" s="323"/>
      <c r="AO52" s="323"/>
      <c r="AP52" s="323"/>
      <c r="AQ52" s="323"/>
      <c r="AR52" s="323"/>
      <c r="AS52" s="323"/>
      <c r="AT52" s="323"/>
      <c r="AU52" s="323" t="s">
        <v>344</v>
      </c>
      <c r="AV52" s="323"/>
      <c r="AW52" s="323"/>
      <c r="AX52" s="323"/>
      <c r="AY52" s="323"/>
      <c r="AZ52" s="323"/>
      <c r="BA52" s="323"/>
      <c r="BB52" s="323"/>
      <c r="BC52" s="323" t="s">
        <v>337</v>
      </c>
      <c r="BD52" s="323"/>
      <c r="BE52" s="323"/>
      <c r="BF52" s="323"/>
      <c r="BG52" s="323"/>
      <c r="BH52" s="323"/>
      <c r="BI52" s="323"/>
      <c r="BJ52" s="325"/>
    </row>
    <row r="53" spans="2:62" ht="7.5" customHeight="1">
      <c r="N53" s="100"/>
    </row>
    <row r="54" spans="2:62" ht="11.1" customHeight="1">
      <c r="C54" s="319" t="s">
        <v>340</v>
      </c>
      <c r="D54" s="319"/>
      <c r="E54" s="319"/>
      <c r="F54" s="319"/>
      <c r="G54" s="317">
        <v>22</v>
      </c>
      <c r="H54" s="317"/>
      <c r="I54" s="317"/>
      <c r="J54" s="319" t="s">
        <v>332</v>
      </c>
      <c r="K54" s="319"/>
      <c r="L54" s="319"/>
      <c r="M54" s="319"/>
      <c r="N54" s="53"/>
      <c r="O54" s="459">
        <v>220538</v>
      </c>
      <c r="P54" s="454"/>
      <c r="Q54" s="454"/>
      <c r="R54" s="454"/>
      <c r="S54" s="454"/>
      <c r="T54" s="454"/>
      <c r="U54" s="454"/>
      <c r="V54" s="454"/>
      <c r="W54" s="454">
        <v>4885</v>
      </c>
      <c r="X54" s="454"/>
      <c r="Y54" s="454"/>
      <c r="Z54" s="454"/>
      <c r="AA54" s="454"/>
      <c r="AB54" s="454"/>
      <c r="AC54" s="454"/>
      <c r="AD54" s="454"/>
      <c r="AE54" s="454">
        <v>17247</v>
      </c>
      <c r="AF54" s="454"/>
      <c r="AG54" s="454"/>
      <c r="AH54" s="454"/>
      <c r="AI54" s="454"/>
      <c r="AJ54" s="454"/>
      <c r="AK54" s="454"/>
      <c r="AL54" s="454"/>
      <c r="AM54" s="454">
        <v>19093</v>
      </c>
      <c r="AN54" s="454"/>
      <c r="AO54" s="454"/>
      <c r="AP54" s="454"/>
      <c r="AQ54" s="454"/>
      <c r="AR54" s="454"/>
      <c r="AS54" s="454"/>
      <c r="AT54" s="454"/>
      <c r="AU54" s="454">
        <v>7066</v>
      </c>
      <c r="AV54" s="454"/>
      <c r="AW54" s="454"/>
      <c r="AX54" s="454"/>
      <c r="AY54" s="454"/>
      <c r="AZ54" s="454"/>
      <c r="BA54" s="454"/>
      <c r="BB54" s="454"/>
      <c r="BC54" s="454">
        <v>12263</v>
      </c>
      <c r="BD54" s="454"/>
      <c r="BE54" s="454"/>
      <c r="BF54" s="454"/>
      <c r="BG54" s="454"/>
      <c r="BH54" s="454"/>
      <c r="BI54" s="454"/>
      <c r="BJ54" s="454"/>
    </row>
    <row r="55" spans="2:62" ht="11.1" customHeight="1">
      <c r="G55" s="317">
        <v>23</v>
      </c>
      <c r="H55" s="317"/>
      <c r="I55" s="317"/>
      <c r="N55" s="53"/>
      <c r="O55" s="459">
        <v>226445</v>
      </c>
      <c r="P55" s="454"/>
      <c r="Q55" s="454"/>
      <c r="R55" s="454"/>
      <c r="S55" s="454"/>
      <c r="T55" s="454"/>
      <c r="U55" s="454"/>
      <c r="V55" s="454"/>
      <c r="W55" s="454">
        <v>4560</v>
      </c>
      <c r="X55" s="454"/>
      <c r="Y55" s="454"/>
      <c r="Z55" s="454"/>
      <c r="AA55" s="454"/>
      <c r="AB55" s="454"/>
      <c r="AC55" s="454"/>
      <c r="AD55" s="454"/>
      <c r="AE55" s="454">
        <v>19540</v>
      </c>
      <c r="AF55" s="454"/>
      <c r="AG55" s="454"/>
      <c r="AH55" s="454"/>
      <c r="AI55" s="454"/>
      <c r="AJ55" s="454"/>
      <c r="AK55" s="454"/>
      <c r="AL55" s="454"/>
      <c r="AM55" s="454">
        <v>20703</v>
      </c>
      <c r="AN55" s="454"/>
      <c r="AO55" s="454"/>
      <c r="AP55" s="454"/>
      <c r="AQ55" s="454"/>
      <c r="AR55" s="454"/>
      <c r="AS55" s="454"/>
      <c r="AT55" s="454"/>
      <c r="AU55" s="454">
        <v>7076</v>
      </c>
      <c r="AV55" s="454"/>
      <c r="AW55" s="454"/>
      <c r="AX55" s="454"/>
      <c r="AY55" s="454"/>
      <c r="AZ55" s="454"/>
      <c r="BA55" s="454"/>
      <c r="BB55" s="454"/>
      <c r="BC55" s="454">
        <v>13228</v>
      </c>
      <c r="BD55" s="454"/>
      <c r="BE55" s="454"/>
      <c r="BF55" s="454"/>
      <c r="BG55" s="454"/>
      <c r="BH55" s="454"/>
      <c r="BI55" s="454"/>
      <c r="BJ55" s="454"/>
    </row>
    <row r="56" spans="2:62" ht="11.1" customHeight="1">
      <c r="G56" s="317">
        <v>24</v>
      </c>
      <c r="H56" s="317"/>
      <c r="I56" s="317"/>
      <c r="N56" s="53"/>
      <c r="O56" s="459">
        <v>226522</v>
      </c>
      <c r="P56" s="454"/>
      <c r="Q56" s="454"/>
      <c r="R56" s="454"/>
      <c r="S56" s="454"/>
      <c r="T56" s="454"/>
      <c r="U56" s="454"/>
      <c r="V56" s="454"/>
      <c r="W56" s="454">
        <v>4167</v>
      </c>
      <c r="X56" s="454"/>
      <c r="Y56" s="454"/>
      <c r="Z56" s="454"/>
      <c r="AA56" s="454"/>
      <c r="AB56" s="454"/>
      <c r="AC56" s="454"/>
      <c r="AD56" s="454"/>
      <c r="AE56" s="454">
        <v>17581</v>
      </c>
      <c r="AF56" s="454"/>
      <c r="AG56" s="454"/>
      <c r="AH56" s="454"/>
      <c r="AI56" s="454"/>
      <c r="AJ56" s="454"/>
      <c r="AK56" s="454"/>
      <c r="AL56" s="454"/>
      <c r="AM56" s="454">
        <v>21521</v>
      </c>
      <c r="AN56" s="454"/>
      <c r="AO56" s="454"/>
      <c r="AP56" s="454"/>
      <c r="AQ56" s="454"/>
      <c r="AR56" s="454"/>
      <c r="AS56" s="454"/>
      <c r="AT56" s="454"/>
      <c r="AU56" s="454">
        <v>8895</v>
      </c>
      <c r="AV56" s="454"/>
      <c r="AW56" s="454"/>
      <c r="AX56" s="454"/>
      <c r="AY56" s="454"/>
      <c r="AZ56" s="454"/>
      <c r="BA56" s="454"/>
      <c r="BB56" s="454"/>
      <c r="BC56" s="454">
        <v>13577</v>
      </c>
      <c r="BD56" s="454"/>
      <c r="BE56" s="454"/>
      <c r="BF56" s="454"/>
      <c r="BG56" s="454"/>
      <c r="BH56" s="454"/>
      <c r="BI56" s="454"/>
      <c r="BJ56" s="454"/>
    </row>
    <row r="57" spans="2:62" ht="11.1" customHeight="1">
      <c r="G57" s="317">
        <v>25</v>
      </c>
      <c r="H57" s="317"/>
      <c r="I57" s="317"/>
      <c r="N57" s="53"/>
      <c r="O57" s="459">
        <v>220349</v>
      </c>
      <c r="P57" s="454"/>
      <c r="Q57" s="454"/>
      <c r="R57" s="454"/>
      <c r="S57" s="454"/>
      <c r="T57" s="454"/>
      <c r="U57" s="454"/>
      <c r="V57" s="454"/>
      <c r="W57" s="454">
        <v>3638</v>
      </c>
      <c r="X57" s="454"/>
      <c r="Y57" s="454"/>
      <c r="Z57" s="454"/>
      <c r="AA57" s="454"/>
      <c r="AB57" s="454"/>
      <c r="AC57" s="454"/>
      <c r="AD57" s="454"/>
      <c r="AE57" s="454">
        <v>18252</v>
      </c>
      <c r="AF57" s="454"/>
      <c r="AG57" s="454"/>
      <c r="AH57" s="454"/>
      <c r="AI57" s="454"/>
      <c r="AJ57" s="454"/>
      <c r="AK57" s="454"/>
      <c r="AL57" s="454"/>
      <c r="AM57" s="454">
        <v>18523</v>
      </c>
      <c r="AN57" s="454"/>
      <c r="AO57" s="454"/>
      <c r="AP57" s="454"/>
      <c r="AQ57" s="454"/>
      <c r="AR57" s="454"/>
      <c r="AS57" s="454"/>
      <c r="AT57" s="454"/>
      <c r="AU57" s="454">
        <v>10190</v>
      </c>
      <c r="AV57" s="454"/>
      <c r="AW57" s="454"/>
      <c r="AX57" s="454"/>
      <c r="AY57" s="454"/>
      <c r="AZ57" s="454"/>
      <c r="BA57" s="454"/>
      <c r="BB57" s="454"/>
      <c r="BC57" s="454">
        <v>15016</v>
      </c>
      <c r="BD57" s="454"/>
      <c r="BE57" s="454"/>
      <c r="BF57" s="454"/>
      <c r="BG57" s="454"/>
      <c r="BH57" s="454"/>
      <c r="BI57" s="454"/>
      <c r="BJ57" s="454"/>
    </row>
    <row r="58" spans="2:62" ht="11.1" customHeight="1">
      <c r="G58" s="314">
        <v>26</v>
      </c>
      <c r="H58" s="314"/>
      <c r="I58" s="314"/>
      <c r="J58" s="154"/>
      <c r="K58" s="154"/>
      <c r="L58" s="154"/>
      <c r="M58" s="154"/>
      <c r="N58" s="105"/>
      <c r="O58" s="453">
        <f>SUM(W58:BJ58,O67:BJ67)</f>
        <v>225881</v>
      </c>
      <c r="P58" s="455"/>
      <c r="Q58" s="455"/>
      <c r="R58" s="455"/>
      <c r="S58" s="455"/>
      <c r="T58" s="455"/>
      <c r="U58" s="455"/>
      <c r="V58" s="455"/>
      <c r="W58" s="455">
        <v>3805</v>
      </c>
      <c r="X58" s="455"/>
      <c r="Y58" s="455"/>
      <c r="Z58" s="455"/>
      <c r="AA58" s="455"/>
      <c r="AB58" s="455"/>
      <c r="AC58" s="455"/>
      <c r="AD58" s="455"/>
      <c r="AE58" s="455">
        <v>17425</v>
      </c>
      <c r="AF58" s="455"/>
      <c r="AG58" s="455"/>
      <c r="AH58" s="455"/>
      <c r="AI58" s="455"/>
      <c r="AJ58" s="455"/>
      <c r="AK58" s="455"/>
      <c r="AL58" s="455"/>
      <c r="AM58" s="455">
        <v>19805</v>
      </c>
      <c r="AN58" s="455"/>
      <c r="AO58" s="455"/>
      <c r="AP58" s="455"/>
      <c r="AQ58" s="455"/>
      <c r="AR58" s="455"/>
      <c r="AS58" s="455"/>
      <c r="AT58" s="455"/>
      <c r="AU58" s="455">
        <v>8872</v>
      </c>
      <c r="AV58" s="455"/>
      <c r="AW58" s="455"/>
      <c r="AX58" s="455"/>
      <c r="AY58" s="455"/>
      <c r="AZ58" s="455"/>
      <c r="BA58" s="455"/>
      <c r="BB58" s="455"/>
      <c r="BC58" s="455">
        <v>14052</v>
      </c>
      <c r="BD58" s="455"/>
      <c r="BE58" s="455"/>
      <c r="BF58" s="455"/>
      <c r="BG58" s="455"/>
      <c r="BH58" s="455"/>
      <c r="BI58" s="455"/>
      <c r="BJ58" s="455"/>
    </row>
    <row r="59" spans="2:62" ht="7.5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9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</row>
    <row r="60" spans="2:62" ht="11.1" customHeight="1">
      <c r="B60" s="320" t="s">
        <v>332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 t="s">
        <v>345</v>
      </c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 t="s">
        <v>346</v>
      </c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 t="s">
        <v>349</v>
      </c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 t="s">
        <v>350</v>
      </c>
      <c r="AZ60" s="321"/>
      <c r="BA60" s="321"/>
      <c r="BB60" s="321"/>
      <c r="BC60" s="321"/>
      <c r="BD60" s="321"/>
      <c r="BE60" s="321"/>
      <c r="BF60" s="321"/>
      <c r="BG60" s="321"/>
      <c r="BH60" s="321"/>
      <c r="BI60" s="321"/>
      <c r="BJ60" s="324"/>
    </row>
    <row r="61" spans="2:62" ht="11.1" customHeight="1">
      <c r="B61" s="322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 t="s">
        <v>347</v>
      </c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 t="s">
        <v>348</v>
      </c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5"/>
    </row>
    <row r="62" spans="2:62" ht="7.5" customHeight="1">
      <c r="N62" s="100"/>
    </row>
    <row r="63" spans="2:62" ht="11.1" customHeight="1">
      <c r="C63" s="319" t="s">
        <v>340</v>
      </c>
      <c r="D63" s="319"/>
      <c r="E63" s="319"/>
      <c r="F63" s="319"/>
      <c r="G63" s="317">
        <v>22</v>
      </c>
      <c r="H63" s="317"/>
      <c r="I63" s="317"/>
      <c r="J63" s="319" t="s">
        <v>332</v>
      </c>
      <c r="K63" s="319"/>
      <c r="L63" s="319"/>
      <c r="M63" s="319"/>
      <c r="N63" s="53"/>
      <c r="O63" s="459">
        <v>10090</v>
      </c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>
        <v>17280</v>
      </c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>
        <v>28697</v>
      </c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>
        <v>103917</v>
      </c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</row>
    <row r="64" spans="2:62" ht="11.1" customHeight="1">
      <c r="G64" s="317">
        <v>23</v>
      </c>
      <c r="H64" s="317"/>
      <c r="I64" s="317"/>
      <c r="N64" s="53"/>
      <c r="O64" s="459">
        <v>9027</v>
      </c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>
        <v>19352</v>
      </c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>
        <v>29747</v>
      </c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>
        <v>103212</v>
      </c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</row>
    <row r="65" spans="2:62" ht="11.1" customHeight="1">
      <c r="G65" s="317">
        <v>24</v>
      </c>
      <c r="H65" s="317"/>
      <c r="I65" s="317"/>
      <c r="N65" s="53"/>
      <c r="O65" s="459">
        <v>9007</v>
      </c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>
        <v>19880</v>
      </c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>
        <v>29941</v>
      </c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>
        <v>101953</v>
      </c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</row>
    <row r="66" spans="2:62" ht="11.1" customHeight="1">
      <c r="G66" s="317">
        <v>25</v>
      </c>
      <c r="H66" s="317"/>
      <c r="I66" s="317"/>
      <c r="N66" s="53"/>
      <c r="O66" s="459">
        <v>9583</v>
      </c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>
        <v>16191</v>
      </c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>
        <v>30965</v>
      </c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>
        <v>97991</v>
      </c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</row>
    <row r="67" spans="2:62" ht="11.1" customHeight="1">
      <c r="G67" s="314">
        <v>26</v>
      </c>
      <c r="H67" s="314"/>
      <c r="I67" s="314"/>
      <c r="J67" s="154"/>
      <c r="K67" s="154"/>
      <c r="L67" s="154"/>
      <c r="M67" s="154"/>
      <c r="N67" s="105"/>
      <c r="O67" s="453">
        <v>10255</v>
      </c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>
        <v>16382</v>
      </c>
      <c r="AB67" s="453"/>
      <c r="AC67" s="453"/>
      <c r="AD67" s="453"/>
      <c r="AE67" s="453"/>
      <c r="AF67" s="453"/>
      <c r="AG67" s="453"/>
      <c r="AH67" s="453"/>
      <c r="AI67" s="453"/>
      <c r="AJ67" s="453"/>
      <c r="AK67" s="453"/>
      <c r="AL67" s="453"/>
      <c r="AM67" s="453">
        <v>34752</v>
      </c>
      <c r="AN67" s="453"/>
      <c r="AO67" s="453"/>
      <c r="AP67" s="453"/>
      <c r="AQ67" s="453"/>
      <c r="AR67" s="453"/>
      <c r="AS67" s="453"/>
      <c r="AT67" s="453"/>
      <c r="AU67" s="453"/>
      <c r="AV67" s="453"/>
      <c r="AW67" s="453"/>
      <c r="AX67" s="453"/>
      <c r="AY67" s="453">
        <v>100533</v>
      </c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</row>
    <row r="68" spans="2:62" ht="7.5" customHeight="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9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</row>
    <row r="69" spans="2:62" ht="11.1" customHeight="1">
      <c r="B69" s="312" t="s">
        <v>342</v>
      </c>
      <c r="C69" s="312"/>
      <c r="D69" s="312"/>
      <c r="E69" s="134" t="s">
        <v>341</v>
      </c>
      <c r="F69" s="47" t="s">
        <v>343</v>
      </c>
    </row>
    <row r="70" spans="2:62" ht="11.1" customHeight="1">
      <c r="B70" s="290"/>
      <c r="C70" s="290"/>
      <c r="D70" s="290"/>
      <c r="E70" s="289"/>
      <c r="F70" s="47"/>
    </row>
    <row r="71" spans="2:62" ht="11.1" customHeight="1">
      <c r="B71" s="317" t="s">
        <v>578</v>
      </c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</row>
    <row r="72" spans="2:62" ht="11.1" customHeight="1">
      <c r="BJ72" s="187" t="s">
        <v>331</v>
      </c>
    </row>
    <row r="73" spans="2:62" ht="11.1" customHeight="1">
      <c r="B73" s="320" t="s">
        <v>332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 t="s">
        <v>421</v>
      </c>
      <c r="P73" s="321"/>
      <c r="Q73" s="321"/>
      <c r="R73" s="321"/>
      <c r="S73" s="321"/>
      <c r="T73" s="321"/>
      <c r="U73" s="321"/>
      <c r="V73" s="321"/>
      <c r="W73" s="321" t="s">
        <v>353</v>
      </c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 s="321"/>
      <c r="BF73" s="321"/>
      <c r="BG73" s="321"/>
      <c r="BH73" s="321"/>
      <c r="BI73" s="321"/>
      <c r="BJ73" s="324"/>
    </row>
    <row r="74" spans="2:62" ht="11.1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 t="s">
        <v>334</v>
      </c>
      <c r="X74" s="323"/>
      <c r="Y74" s="323"/>
      <c r="Z74" s="323"/>
      <c r="AA74" s="323"/>
      <c r="AB74" s="323"/>
      <c r="AC74" s="323"/>
      <c r="AD74" s="323"/>
      <c r="AE74" s="323" t="s">
        <v>335</v>
      </c>
      <c r="AF74" s="323"/>
      <c r="AG74" s="323"/>
      <c r="AH74" s="323"/>
      <c r="AI74" s="323"/>
      <c r="AJ74" s="323"/>
      <c r="AK74" s="323"/>
      <c r="AL74" s="323"/>
      <c r="AM74" s="323" t="s">
        <v>336</v>
      </c>
      <c r="AN74" s="323"/>
      <c r="AO74" s="323"/>
      <c r="AP74" s="323"/>
      <c r="AQ74" s="323"/>
      <c r="AR74" s="323"/>
      <c r="AS74" s="323"/>
      <c r="AT74" s="323"/>
      <c r="AU74" s="323" t="s">
        <v>344</v>
      </c>
      <c r="AV74" s="323"/>
      <c r="AW74" s="323"/>
      <c r="AX74" s="323"/>
      <c r="AY74" s="323"/>
      <c r="AZ74" s="323"/>
      <c r="BA74" s="323"/>
      <c r="BB74" s="323"/>
      <c r="BC74" s="323" t="s">
        <v>337</v>
      </c>
      <c r="BD74" s="323"/>
      <c r="BE74" s="323"/>
      <c r="BF74" s="323"/>
      <c r="BG74" s="323"/>
      <c r="BH74" s="323"/>
      <c r="BI74" s="323"/>
      <c r="BJ74" s="325"/>
    </row>
    <row r="75" spans="2:62" ht="7.5" customHeight="1">
      <c r="N75" s="100"/>
    </row>
    <row r="76" spans="2:62" ht="11.1" customHeight="1">
      <c r="C76" s="319" t="s">
        <v>340</v>
      </c>
      <c r="D76" s="319"/>
      <c r="E76" s="319"/>
      <c r="F76" s="319"/>
      <c r="G76" s="317">
        <v>22</v>
      </c>
      <c r="H76" s="317"/>
      <c r="I76" s="317"/>
      <c r="J76" s="319" t="s">
        <v>332</v>
      </c>
      <c r="K76" s="319"/>
      <c r="L76" s="319"/>
      <c r="M76" s="319"/>
      <c r="N76" s="53"/>
      <c r="O76" s="459">
        <v>271738</v>
      </c>
      <c r="P76" s="454"/>
      <c r="Q76" s="454"/>
      <c r="R76" s="454"/>
      <c r="S76" s="454"/>
      <c r="T76" s="454"/>
      <c r="U76" s="454"/>
      <c r="V76" s="454"/>
      <c r="W76" s="454">
        <v>5663</v>
      </c>
      <c r="X76" s="454"/>
      <c r="Y76" s="454"/>
      <c r="Z76" s="454"/>
      <c r="AA76" s="454"/>
      <c r="AB76" s="454"/>
      <c r="AC76" s="454"/>
      <c r="AD76" s="454"/>
      <c r="AE76" s="454">
        <v>7752</v>
      </c>
      <c r="AF76" s="454"/>
      <c r="AG76" s="454"/>
      <c r="AH76" s="454"/>
      <c r="AI76" s="454"/>
      <c r="AJ76" s="454"/>
      <c r="AK76" s="454"/>
      <c r="AL76" s="454"/>
      <c r="AM76" s="454">
        <v>9926</v>
      </c>
      <c r="AN76" s="454"/>
      <c r="AO76" s="454"/>
      <c r="AP76" s="454"/>
      <c r="AQ76" s="454"/>
      <c r="AR76" s="454"/>
      <c r="AS76" s="454"/>
      <c r="AT76" s="454"/>
      <c r="AU76" s="454">
        <v>6369</v>
      </c>
      <c r="AV76" s="454"/>
      <c r="AW76" s="454"/>
      <c r="AX76" s="454"/>
      <c r="AY76" s="454"/>
      <c r="AZ76" s="454"/>
      <c r="BA76" s="454"/>
      <c r="BB76" s="454"/>
      <c r="BC76" s="454">
        <v>13593</v>
      </c>
      <c r="BD76" s="454"/>
      <c r="BE76" s="454"/>
      <c r="BF76" s="454"/>
      <c r="BG76" s="454"/>
      <c r="BH76" s="454"/>
      <c r="BI76" s="454"/>
      <c r="BJ76" s="454"/>
    </row>
    <row r="77" spans="2:62" ht="11.1" customHeight="1">
      <c r="G77" s="317">
        <v>23</v>
      </c>
      <c r="H77" s="317"/>
      <c r="I77" s="317"/>
      <c r="N77" s="53"/>
      <c r="O77" s="459">
        <v>283559</v>
      </c>
      <c r="P77" s="454"/>
      <c r="Q77" s="454"/>
      <c r="R77" s="454"/>
      <c r="S77" s="454"/>
      <c r="T77" s="454"/>
      <c r="U77" s="454"/>
      <c r="V77" s="454"/>
      <c r="W77" s="454">
        <v>5242</v>
      </c>
      <c r="X77" s="454"/>
      <c r="Y77" s="454"/>
      <c r="Z77" s="454"/>
      <c r="AA77" s="454"/>
      <c r="AB77" s="454"/>
      <c r="AC77" s="454"/>
      <c r="AD77" s="454"/>
      <c r="AE77" s="454">
        <v>7380</v>
      </c>
      <c r="AF77" s="454"/>
      <c r="AG77" s="454"/>
      <c r="AH77" s="454"/>
      <c r="AI77" s="454"/>
      <c r="AJ77" s="454"/>
      <c r="AK77" s="454"/>
      <c r="AL77" s="454"/>
      <c r="AM77" s="454">
        <v>12682</v>
      </c>
      <c r="AN77" s="454"/>
      <c r="AO77" s="454"/>
      <c r="AP77" s="454"/>
      <c r="AQ77" s="454"/>
      <c r="AR77" s="454"/>
      <c r="AS77" s="454"/>
      <c r="AT77" s="454"/>
      <c r="AU77" s="454">
        <v>6865</v>
      </c>
      <c r="AV77" s="454"/>
      <c r="AW77" s="454"/>
      <c r="AX77" s="454"/>
      <c r="AY77" s="454"/>
      <c r="AZ77" s="454"/>
      <c r="BA77" s="454"/>
      <c r="BB77" s="454"/>
      <c r="BC77" s="454">
        <v>14669</v>
      </c>
      <c r="BD77" s="454"/>
      <c r="BE77" s="454"/>
      <c r="BF77" s="454"/>
      <c r="BG77" s="454"/>
      <c r="BH77" s="454"/>
      <c r="BI77" s="454"/>
      <c r="BJ77" s="454"/>
    </row>
    <row r="78" spans="2:62" ht="11.1" customHeight="1">
      <c r="G78" s="317">
        <v>24</v>
      </c>
      <c r="H78" s="317"/>
      <c r="I78" s="317"/>
      <c r="N78" s="53"/>
      <c r="O78" s="459">
        <v>304916</v>
      </c>
      <c r="P78" s="454"/>
      <c r="Q78" s="454"/>
      <c r="R78" s="454"/>
      <c r="S78" s="454"/>
      <c r="T78" s="454"/>
      <c r="U78" s="454"/>
      <c r="V78" s="454"/>
      <c r="W78" s="454">
        <v>4763</v>
      </c>
      <c r="X78" s="454"/>
      <c r="Y78" s="454"/>
      <c r="Z78" s="454"/>
      <c r="AA78" s="454"/>
      <c r="AB78" s="454"/>
      <c r="AC78" s="454"/>
      <c r="AD78" s="454"/>
      <c r="AE78" s="454">
        <v>6763</v>
      </c>
      <c r="AF78" s="454"/>
      <c r="AG78" s="454"/>
      <c r="AH78" s="454"/>
      <c r="AI78" s="454"/>
      <c r="AJ78" s="454"/>
      <c r="AK78" s="454"/>
      <c r="AL78" s="454"/>
      <c r="AM78" s="454">
        <v>14253</v>
      </c>
      <c r="AN78" s="454"/>
      <c r="AO78" s="454"/>
      <c r="AP78" s="454"/>
      <c r="AQ78" s="454"/>
      <c r="AR78" s="454"/>
      <c r="AS78" s="454"/>
      <c r="AT78" s="454"/>
      <c r="AU78" s="454">
        <v>7442</v>
      </c>
      <c r="AV78" s="454"/>
      <c r="AW78" s="454"/>
      <c r="AX78" s="454"/>
      <c r="AY78" s="454"/>
      <c r="AZ78" s="454"/>
      <c r="BA78" s="454"/>
      <c r="BB78" s="454"/>
      <c r="BC78" s="454">
        <v>15804</v>
      </c>
      <c r="BD78" s="454"/>
      <c r="BE78" s="454"/>
      <c r="BF78" s="454"/>
      <c r="BG78" s="454"/>
      <c r="BH78" s="454"/>
      <c r="BI78" s="454"/>
      <c r="BJ78" s="454"/>
    </row>
    <row r="79" spans="2:62" ht="11.1" customHeight="1">
      <c r="G79" s="317">
        <v>25</v>
      </c>
      <c r="H79" s="317"/>
      <c r="I79" s="317"/>
      <c r="N79" s="53"/>
      <c r="O79" s="459">
        <v>300236</v>
      </c>
      <c r="P79" s="454"/>
      <c r="Q79" s="454"/>
      <c r="R79" s="454"/>
      <c r="S79" s="454"/>
      <c r="T79" s="454"/>
      <c r="U79" s="454"/>
      <c r="V79" s="454"/>
      <c r="W79" s="454">
        <v>5079</v>
      </c>
      <c r="X79" s="454"/>
      <c r="Y79" s="454"/>
      <c r="Z79" s="454"/>
      <c r="AA79" s="454"/>
      <c r="AB79" s="454"/>
      <c r="AC79" s="454"/>
      <c r="AD79" s="454"/>
      <c r="AE79" s="454">
        <v>7142</v>
      </c>
      <c r="AF79" s="454"/>
      <c r="AG79" s="454"/>
      <c r="AH79" s="454"/>
      <c r="AI79" s="454"/>
      <c r="AJ79" s="454"/>
      <c r="AK79" s="454"/>
      <c r="AL79" s="454"/>
      <c r="AM79" s="454">
        <v>14009</v>
      </c>
      <c r="AN79" s="454"/>
      <c r="AO79" s="454"/>
      <c r="AP79" s="454"/>
      <c r="AQ79" s="454"/>
      <c r="AR79" s="454"/>
      <c r="AS79" s="454"/>
      <c r="AT79" s="454"/>
      <c r="AU79" s="454">
        <v>7008</v>
      </c>
      <c r="AV79" s="454"/>
      <c r="AW79" s="454"/>
      <c r="AX79" s="454"/>
      <c r="AY79" s="454"/>
      <c r="AZ79" s="454"/>
      <c r="BA79" s="454"/>
      <c r="BB79" s="454"/>
      <c r="BC79" s="454">
        <v>17476</v>
      </c>
      <c r="BD79" s="454"/>
      <c r="BE79" s="454"/>
      <c r="BF79" s="454"/>
      <c r="BG79" s="454"/>
      <c r="BH79" s="454"/>
      <c r="BI79" s="454"/>
      <c r="BJ79" s="454"/>
    </row>
    <row r="80" spans="2:62" ht="11.1" customHeight="1">
      <c r="G80" s="314">
        <v>26</v>
      </c>
      <c r="H80" s="314"/>
      <c r="I80" s="314"/>
      <c r="J80" s="154"/>
      <c r="K80" s="154"/>
      <c r="L80" s="154"/>
      <c r="M80" s="154"/>
      <c r="N80" s="105"/>
      <c r="O80" s="453">
        <f>SUM(W80:BJ80,O88:BJ88)</f>
        <v>318644</v>
      </c>
      <c r="P80" s="455"/>
      <c r="Q80" s="455"/>
      <c r="R80" s="455"/>
      <c r="S80" s="455"/>
      <c r="T80" s="455"/>
      <c r="U80" s="455"/>
      <c r="V80" s="455"/>
      <c r="W80" s="455">
        <f>87+7021</f>
        <v>7108</v>
      </c>
      <c r="X80" s="455"/>
      <c r="Y80" s="455"/>
      <c r="Z80" s="455"/>
      <c r="AA80" s="455"/>
      <c r="AB80" s="455"/>
      <c r="AC80" s="455"/>
      <c r="AD80" s="455"/>
      <c r="AE80" s="455">
        <f>5514+2023</f>
        <v>7537</v>
      </c>
      <c r="AF80" s="455"/>
      <c r="AG80" s="455"/>
      <c r="AH80" s="455"/>
      <c r="AI80" s="455"/>
      <c r="AJ80" s="455"/>
      <c r="AK80" s="455"/>
      <c r="AL80" s="455"/>
      <c r="AM80" s="455">
        <f>9366+8279</f>
        <v>17645</v>
      </c>
      <c r="AN80" s="455"/>
      <c r="AO80" s="455"/>
      <c r="AP80" s="455"/>
      <c r="AQ80" s="455"/>
      <c r="AR80" s="455"/>
      <c r="AS80" s="455"/>
      <c r="AT80" s="455"/>
      <c r="AU80" s="455">
        <f>5155+3677</f>
        <v>8832</v>
      </c>
      <c r="AV80" s="455"/>
      <c r="AW80" s="455"/>
      <c r="AX80" s="455"/>
      <c r="AY80" s="455"/>
      <c r="AZ80" s="455"/>
      <c r="BA80" s="455"/>
      <c r="BB80" s="455"/>
      <c r="BC80" s="455">
        <f>3814+11659</f>
        <v>15473</v>
      </c>
      <c r="BD80" s="455"/>
      <c r="BE80" s="455"/>
      <c r="BF80" s="455"/>
      <c r="BG80" s="455"/>
      <c r="BH80" s="455"/>
      <c r="BI80" s="455"/>
      <c r="BJ80" s="455"/>
    </row>
    <row r="81" spans="2:62" ht="7.5" customHeight="1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</row>
    <row r="82" spans="2:62" ht="11.1" customHeight="1">
      <c r="B82" s="396" t="s">
        <v>332</v>
      </c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7"/>
      <c r="O82" s="324" t="s">
        <v>354</v>
      </c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20"/>
      <c r="AA82" s="324" t="s">
        <v>355</v>
      </c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20"/>
      <c r="AM82" s="324" t="s">
        <v>349</v>
      </c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20"/>
      <c r="AY82" s="324" t="s">
        <v>350</v>
      </c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</row>
    <row r="83" spans="2:62" ht="7.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00"/>
      <c r="O83" s="205"/>
      <c r="P83" s="96"/>
      <c r="Q83" s="96"/>
      <c r="R83" s="96"/>
    </row>
    <row r="84" spans="2:62" ht="11.1" customHeight="1">
      <c r="C84" s="319" t="s">
        <v>340</v>
      </c>
      <c r="D84" s="319"/>
      <c r="E84" s="319"/>
      <c r="F84" s="319"/>
      <c r="G84" s="317">
        <v>22</v>
      </c>
      <c r="H84" s="317"/>
      <c r="I84" s="317"/>
      <c r="J84" s="319" t="s">
        <v>332</v>
      </c>
      <c r="K84" s="319"/>
      <c r="L84" s="319"/>
      <c r="M84" s="319"/>
      <c r="N84" s="53"/>
      <c r="O84" s="459">
        <v>21267</v>
      </c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>
        <v>11573</v>
      </c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>
        <v>50066</v>
      </c>
      <c r="AN84" s="459"/>
      <c r="AO84" s="459"/>
      <c r="AP84" s="459"/>
      <c r="AQ84" s="459"/>
      <c r="AR84" s="459"/>
      <c r="AS84" s="459"/>
      <c r="AT84" s="459"/>
      <c r="AU84" s="459"/>
      <c r="AV84" s="459"/>
      <c r="AW84" s="459"/>
      <c r="AX84" s="459"/>
      <c r="AY84" s="459">
        <v>145529</v>
      </c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</row>
    <row r="85" spans="2:62" ht="11.1" customHeight="1">
      <c r="G85" s="317">
        <v>23</v>
      </c>
      <c r="H85" s="317"/>
      <c r="I85" s="317"/>
      <c r="N85" s="53"/>
      <c r="O85" s="459">
        <v>24733</v>
      </c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>
        <v>10658</v>
      </c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>
        <v>49713</v>
      </c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>
        <v>151617</v>
      </c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</row>
    <row r="86" spans="2:62" ht="11.1" customHeight="1">
      <c r="G86" s="317">
        <v>24</v>
      </c>
      <c r="H86" s="317"/>
      <c r="I86" s="317"/>
      <c r="N86" s="53"/>
      <c r="O86" s="459">
        <v>29313</v>
      </c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>
        <v>10281</v>
      </c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>
        <v>54699</v>
      </c>
      <c r="AN86" s="459"/>
      <c r="AO86" s="459"/>
      <c r="AP86" s="459"/>
      <c r="AQ86" s="459"/>
      <c r="AR86" s="459"/>
      <c r="AS86" s="459"/>
      <c r="AT86" s="459"/>
      <c r="AU86" s="459"/>
      <c r="AV86" s="459"/>
      <c r="AW86" s="459"/>
      <c r="AX86" s="459"/>
      <c r="AY86" s="459">
        <v>161598</v>
      </c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</row>
    <row r="87" spans="2:62" ht="11.1" customHeight="1">
      <c r="G87" s="317">
        <v>25</v>
      </c>
      <c r="H87" s="317"/>
      <c r="I87" s="317"/>
      <c r="N87" s="53"/>
      <c r="O87" s="459">
        <v>28271</v>
      </c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>
        <v>9557</v>
      </c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>
        <v>53149</v>
      </c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>
        <v>158545</v>
      </c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</row>
    <row r="88" spans="2:62" ht="11.1" customHeight="1">
      <c r="G88" s="314">
        <v>26</v>
      </c>
      <c r="H88" s="314"/>
      <c r="I88" s="314"/>
      <c r="J88" s="154"/>
      <c r="K88" s="154"/>
      <c r="L88" s="154"/>
      <c r="M88" s="154"/>
      <c r="N88" s="105"/>
      <c r="O88" s="453">
        <v>30284</v>
      </c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>
        <v>13041</v>
      </c>
      <c r="AB88" s="453"/>
      <c r="AC88" s="453"/>
      <c r="AD88" s="453"/>
      <c r="AE88" s="453"/>
      <c r="AF88" s="453"/>
      <c r="AG88" s="453"/>
      <c r="AH88" s="453"/>
      <c r="AI88" s="453"/>
      <c r="AJ88" s="453"/>
      <c r="AK88" s="453"/>
      <c r="AL88" s="453"/>
      <c r="AM88" s="453">
        <v>60085</v>
      </c>
      <c r="AN88" s="453"/>
      <c r="AO88" s="453"/>
      <c r="AP88" s="453"/>
      <c r="AQ88" s="453"/>
      <c r="AR88" s="453"/>
      <c r="AS88" s="453"/>
      <c r="AT88" s="453"/>
      <c r="AU88" s="453"/>
      <c r="AV88" s="453"/>
      <c r="AW88" s="453"/>
      <c r="AX88" s="453"/>
      <c r="AY88" s="453">
        <v>158639</v>
      </c>
      <c r="AZ88" s="453"/>
      <c r="BA88" s="453"/>
      <c r="BB88" s="453"/>
      <c r="BC88" s="453"/>
      <c r="BD88" s="453"/>
      <c r="BE88" s="453"/>
      <c r="BF88" s="453"/>
      <c r="BG88" s="453"/>
      <c r="BH88" s="453"/>
      <c r="BI88" s="453"/>
      <c r="BJ88" s="453"/>
    </row>
    <row r="89" spans="2:62" ht="7.5" customHeight="1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</row>
    <row r="90" spans="2:62" ht="11.1" customHeight="1">
      <c r="B90" s="312" t="s">
        <v>342</v>
      </c>
      <c r="C90" s="312"/>
      <c r="D90" s="312"/>
      <c r="E90" s="134" t="s">
        <v>341</v>
      </c>
      <c r="F90" s="47" t="s">
        <v>343</v>
      </c>
    </row>
  </sheetData>
  <mergeCells count="321">
    <mergeCell ref="B25:D25"/>
    <mergeCell ref="G14:I14"/>
    <mergeCell ref="O14:V14"/>
    <mergeCell ref="W14:AD14"/>
    <mergeCell ref="AE14:AL14"/>
    <mergeCell ref="AM14:AT14"/>
    <mergeCell ref="AU14:BB14"/>
    <mergeCell ref="BC14:BJ14"/>
    <mergeCell ref="A1:S2"/>
    <mergeCell ref="G23:I23"/>
    <mergeCell ref="O23:Z23"/>
    <mergeCell ref="AA23:AL23"/>
    <mergeCell ref="AM23:AX23"/>
    <mergeCell ref="AY23:BJ23"/>
    <mergeCell ref="G22:I22"/>
    <mergeCell ref="G21:I21"/>
    <mergeCell ref="AY19:BJ19"/>
    <mergeCell ref="G13:I13"/>
    <mergeCell ref="O13:V13"/>
    <mergeCell ref="W13:AD13"/>
    <mergeCell ref="AE13:AL13"/>
    <mergeCell ref="AM13:AT13"/>
    <mergeCell ref="AU13:BB13"/>
    <mergeCell ref="BC13:BJ13"/>
    <mergeCell ref="G63:I63"/>
    <mergeCell ref="O63:Z63"/>
    <mergeCell ref="AA63:AL63"/>
    <mergeCell ref="AM63:AX63"/>
    <mergeCell ref="O60:Z60"/>
    <mergeCell ref="AA60:AL60"/>
    <mergeCell ref="AY63:BJ63"/>
    <mergeCell ref="O61:Z61"/>
    <mergeCell ref="AA61:AL61"/>
    <mergeCell ref="B47:D47"/>
    <mergeCell ref="B49:BJ49"/>
    <mergeCell ref="B51:N52"/>
    <mergeCell ref="O51:V52"/>
    <mergeCell ref="W51:BJ51"/>
    <mergeCell ref="B38:N39"/>
    <mergeCell ref="O38:Z39"/>
    <mergeCell ref="AA38:AL39"/>
    <mergeCell ref="AM38:AX39"/>
    <mergeCell ref="AY38:BJ39"/>
    <mergeCell ref="C41:F41"/>
    <mergeCell ref="AM41:AX41"/>
    <mergeCell ref="AY41:BJ41"/>
    <mergeCell ref="G42:I42"/>
    <mergeCell ref="O42:Z42"/>
    <mergeCell ref="AA42:AL42"/>
    <mergeCell ref="AM42:AX42"/>
    <mergeCell ref="AY42:BJ42"/>
    <mergeCell ref="G43:I43"/>
    <mergeCell ref="O43:Z43"/>
    <mergeCell ref="AA43:AL43"/>
    <mergeCell ref="AM43:AX43"/>
    <mergeCell ref="AY43:BJ43"/>
    <mergeCell ref="AU32:BB32"/>
    <mergeCell ref="BC32:BJ32"/>
    <mergeCell ref="G33:I33"/>
    <mergeCell ref="O33:V33"/>
    <mergeCell ref="W52:AD52"/>
    <mergeCell ref="AE52:AL52"/>
    <mergeCell ref="AM52:AT52"/>
    <mergeCell ref="AU52:BB52"/>
    <mergeCell ref="AU54:BB54"/>
    <mergeCell ref="BC52:BJ52"/>
    <mergeCell ref="BC54:BJ54"/>
    <mergeCell ref="G54:I54"/>
    <mergeCell ref="O54:V54"/>
    <mergeCell ref="W54:AD54"/>
    <mergeCell ref="AE54:AL54"/>
    <mergeCell ref="J41:M41"/>
    <mergeCell ref="G45:I45"/>
    <mergeCell ref="O45:Z45"/>
    <mergeCell ref="AA45:AL45"/>
    <mergeCell ref="AM45:AX45"/>
    <mergeCell ref="AY45:BJ45"/>
    <mergeCell ref="G41:I41"/>
    <mergeCell ref="O41:Z41"/>
    <mergeCell ref="AA41:AL41"/>
    <mergeCell ref="W10:AD10"/>
    <mergeCell ref="AE10:AL10"/>
    <mergeCell ref="AM10:AT10"/>
    <mergeCell ref="AU10:BB10"/>
    <mergeCell ref="BC10:BJ10"/>
    <mergeCell ref="AU12:BB12"/>
    <mergeCell ref="BC12:BJ12"/>
    <mergeCell ref="AE8:AL8"/>
    <mergeCell ref="AM8:AT8"/>
    <mergeCell ref="AU8:BB8"/>
    <mergeCell ref="AM11:AT11"/>
    <mergeCell ref="AU11:BB11"/>
    <mergeCell ref="W11:AD11"/>
    <mergeCell ref="AE11:AL11"/>
    <mergeCell ref="AM86:AX86"/>
    <mergeCell ref="AY86:BJ86"/>
    <mergeCell ref="G87:I87"/>
    <mergeCell ref="O87:Z87"/>
    <mergeCell ref="AA87:AL87"/>
    <mergeCell ref="AM87:AX87"/>
    <mergeCell ref="AY87:BJ87"/>
    <mergeCell ref="G88:I88"/>
    <mergeCell ref="O88:Z88"/>
    <mergeCell ref="AA88:AL88"/>
    <mergeCell ref="AM88:AX88"/>
    <mergeCell ref="AY88:BJ88"/>
    <mergeCell ref="G86:I86"/>
    <mergeCell ref="O86:Z86"/>
    <mergeCell ref="AA86:AL86"/>
    <mergeCell ref="B82:N82"/>
    <mergeCell ref="O82:Z82"/>
    <mergeCell ref="AA82:AL82"/>
    <mergeCell ref="AM82:AX82"/>
    <mergeCell ref="AY82:BJ82"/>
    <mergeCell ref="C84:F84"/>
    <mergeCell ref="J84:M84"/>
    <mergeCell ref="O84:Z84"/>
    <mergeCell ref="AA84:AL84"/>
    <mergeCell ref="AM84:AX84"/>
    <mergeCell ref="AY84:BJ84"/>
    <mergeCell ref="G84:I84"/>
    <mergeCell ref="G77:I77"/>
    <mergeCell ref="G78:I78"/>
    <mergeCell ref="G79:I79"/>
    <mergeCell ref="G80:I80"/>
    <mergeCell ref="O80:V80"/>
    <mergeCell ref="W80:AD80"/>
    <mergeCell ref="AE80:AL80"/>
    <mergeCell ref="AM80:AT80"/>
    <mergeCell ref="AU80:BB80"/>
    <mergeCell ref="AU77:BB77"/>
    <mergeCell ref="AU78:BB78"/>
    <mergeCell ref="AU79:BB79"/>
    <mergeCell ref="O79:V79"/>
    <mergeCell ref="W79:AD79"/>
    <mergeCell ref="AE79:AL79"/>
    <mergeCell ref="AU74:BB74"/>
    <mergeCell ref="BC74:BJ74"/>
    <mergeCell ref="C76:F76"/>
    <mergeCell ref="G76:I76"/>
    <mergeCell ref="J76:M76"/>
    <mergeCell ref="O76:V76"/>
    <mergeCell ref="W76:AD76"/>
    <mergeCell ref="AM76:AT76"/>
    <mergeCell ref="AU76:BB76"/>
    <mergeCell ref="BC76:BJ76"/>
    <mergeCell ref="G66:I66"/>
    <mergeCell ref="O66:Z66"/>
    <mergeCell ref="AA66:AL66"/>
    <mergeCell ref="AM66:AX66"/>
    <mergeCell ref="AY66:BJ66"/>
    <mergeCell ref="G67:I67"/>
    <mergeCell ref="O67:Z67"/>
    <mergeCell ref="AA67:AL67"/>
    <mergeCell ref="AM67:AX67"/>
    <mergeCell ref="AY67:BJ67"/>
    <mergeCell ref="O64:Z64"/>
    <mergeCell ref="AA64:AL64"/>
    <mergeCell ref="AM64:AX64"/>
    <mergeCell ref="AY64:BJ64"/>
    <mergeCell ref="G65:I65"/>
    <mergeCell ref="O65:Z65"/>
    <mergeCell ref="AA65:AL65"/>
    <mergeCell ref="AM65:AX65"/>
    <mergeCell ref="AY65:BJ65"/>
    <mergeCell ref="AM56:AT56"/>
    <mergeCell ref="AU56:BB56"/>
    <mergeCell ref="BC56:BJ56"/>
    <mergeCell ref="B60:N61"/>
    <mergeCell ref="AM60:AX61"/>
    <mergeCell ref="AY60:BJ61"/>
    <mergeCell ref="C54:F54"/>
    <mergeCell ref="J54:M54"/>
    <mergeCell ref="G55:I55"/>
    <mergeCell ref="O55:V55"/>
    <mergeCell ref="AM55:AT55"/>
    <mergeCell ref="AU55:BB55"/>
    <mergeCell ref="BC55:BJ55"/>
    <mergeCell ref="BC57:BJ57"/>
    <mergeCell ref="AU57:BB57"/>
    <mergeCell ref="AM57:AT57"/>
    <mergeCell ref="AM54:AT54"/>
    <mergeCell ref="BC78:BJ78"/>
    <mergeCell ref="BC79:BJ79"/>
    <mergeCell ref="BC80:BJ80"/>
    <mergeCell ref="AM85:AX85"/>
    <mergeCell ref="AY85:BJ85"/>
    <mergeCell ref="AU58:BB58"/>
    <mergeCell ref="BC58:BJ58"/>
    <mergeCell ref="AM77:AT77"/>
    <mergeCell ref="AM78:AT78"/>
    <mergeCell ref="AM79:AT79"/>
    <mergeCell ref="B71:BJ71"/>
    <mergeCell ref="B73:N74"/>
    <mergeCell ref="O73:V74"/>
    <mergeCell ref="W73:BJ73"/>
    <mergeCell ref="W74:AD74"/>
    <mergeCell ref="AE74:AL74"/>
    <mergeCell ref="AM74:AT74"/>
    <mergeCell ref="G58:I58"/>
    <mergeCell ref="O58:V58"/>
    <mergeCell ref="W58:AD58"/>
    <mergeCell ref="AE58:AL58"/>
    <mergeCell ref="AM58:AT58"/>
    <mergeCell ref="BC77:BJ77"/>
    <mergeCell ref="G64:I64"/>
    <mergeCell ref="B5:BJ5"/>
    <mergeCell ref="G44:I44"/>
    <mergeCell ref="O44:Z44"/>
    <mergeCell ref="AA44:AL44"/>
    <mergeCell ref="AM44:AX44"/>
    <mergeCell ref="AY44:BJ44"/>
    <mergeCell ref="G36:I36"/>
    <mergeCell ref="O36:V36"/>
    <mergeCell ref="W36:AD36"/>
    <mergeCell ref="BC8:BJ8"/>
    <mergeCell ref="BC11:BJ11"/>
    <mergeCell ref="BC36:BJ36"/>
    <mergeCell ref="C10:F10"/>
    <mergeCell ref="G10:I10"/>
    <mergeCell ref="J10:M10"/>
    <mergeCell ref="O10:V10"/>
    <mergeCell ref="O11:V11"/>
    <mergeCell ref="AE36:AL36"/>
    <mergeCell ref="AM36:AT36"/>
    <mergeCell ref="AU36:BB36"/>
    <mergeCell ref="B7:N8"/>
    <mergeCell ref="O7:V8"/>
    <mergeCell ref="W7:BJ7"/>
    <mergeCell ref="W8:AD8"/>
    <mergeCell ref="G11:I11"/>
    <mergeCell ref="G20:I20"/>
    <mergeCell ref="O20:Z20"/>
    <mergeCell ref="AA20:AL20"/>
    <mergeCell ref="AM20:AX20"/>
    <mergeCell ref="AY20:BJ20"/>
    <mergeCell ref="C19:F19"/>
    <mergeCell ref="G19:I19"/>
    <mergeCell ref="J19:M19"/>
    <mergeCell ref="O19:Z19"/>
    <mergeCell ref="AA19:AL19"/>
    <mergeCell ref="AM19:AX19"/>
    <mergeCell ref="B16:N17"/>
    <mergeCell ref="O16:Z16"/>
    <mergeCell ref="AA16:AL16"/>
    <mergeCell ref="AM16:AX17"/>
    <mergeCell ref="AY16:BJ17"/>
    <mergeCell ref="O17:Z17"/>
    <mergeCell ref="AA17:AL17"/>
    <mergeCell ref="G12:I12"/>
    <mergeCell ref="O12:V12"/>
    <mergeCell ref="W12:AD12"/>
    <mergeCell ref="AE12:AL12"/>
    <mergeCell ref="AM12:AT12"/>
    <mergeCell ref="O21:Z21"/>
    <mergeCell ref="AA21:AL21"/>
    <mergeCell ref="AM21:AX21"/>
    <mergeCell ref="AY21:BJ21"/>
    <mergeCell ref="O22:Z22"/>
    <mergeCell ref="AA22:AL22"/>
    <mergeCell ref="AM22:AX22"/>
    <mergeCell ref="AY22:BJ22"/>
    <mergeCell ref="C32:F32"/>
    <mergeCell ref="G32:I32"/>
    <mergeCell ref="J32:M32"/>
    <mergeCell ref="O32:V32"/>
    <mergeCell ref="W32:AD32"/>
    <mergeCell ref="AE32:AL32"/>
    <mergeCell ref="B27:BJ27"/>
    <mergeCell ref="B29:N30"/>
    <mergeCell ref="O29:V30"/>
    <mergeCell ref="W29:BJ29"/>
    <mergeCell ref="W30:AD30"/>
    <mergeCell ref="AE30:AL30"/>
    <mergeCell ref="AM30:AT30"/>
    <mergeCell ref="AU30:BB30"/>
    <mergeCell ref="BC30:BJ30"/>
    <mergeCell ref="AM32:AT32"/>
    <mergeCell ref="AM33:AT33"/>
    <mergeCell ref="AU33:BB33"/>
    <mergeCell ref="BC33:BJ33"/>
    <mergeCell ref="BC34:BJ34"/>
    <mergeCell ref="G35:I35"/>
    <mergeCell ref="O35:V35"/>
    <mergeCell ref="W35:AD35"/>
    <mergeCell ref="AE35:AL35"/>
    <mergeCell ref="AM35:AT35"/>
    <mergeCell ref="AU35:BB35"/>
    <mergeCell ref="BC35:BJ35"/>
    <mergeCell ref="G34:I34"/>
    <mergeCell ref="O34:V34"/>
    <mergeCell ref="W34:AD34"/>
    <mergeCell ref="AE34:AL34"/>
    <mergeCell ref="AM34:AT34"/>
    <mergeCell ref="AU34:BB34"/>
    <mergeCell ref="W33:AD33"/>
    <mergeCell ref="AE33:AL33"/>
    <mergeCell ref="B90:D90"/>
    <mergeCell ref="W55:AD55"/>
    <mergeCell ref="AE55:AL55"/>
    <mergeCell ref="C63:F63"/>
    <mergeCell ref="J63:M63"/>
    <mergeCell ref="B69:D69"/>
    <mergeCell ref="AE78:AL78"/>
    <mergeCell ref="O78:V78"/>
    <mergeCell ref="W78:AD78"/>
    <mergeCell ref="AE76:AL76"/>
    <mergeCell ref="O77:V77"/>
    <mergeCell ref="W77:AD77"/>
    <mergeCell ref="AE77:AL77"/>
    <mergeCell ref="AE57:AL57"/>
    <mergeCell ref="G57:I57"/>
    <mergeCell ref="O57:V57"/>
    <mergeCell ref="W57:AD57"/>
    <mergeCell ref="G56:I56"/>
    <mergeCell ref="O56:V56"/>
    <mergeCell ref="W56:AD56"/>
    <mergeCell ref="AE56:AL56"/>
    <mergeCell ref="G85:I85"/>
    <mergeCell ref="O85:Z85"/>
    <mergeCell ref="AA85:AL85"/>
  </mergeCells>
  <phoneticPr fontId="16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87"/>
  <sheetViews>
    <sheetView view="pageBreakPreview" zoomScaleNormal="100" zoomScaleSheetLayoutView="100" workbookViewId="0"/>
  </sheetViews>
  <sheetFormatPr defaultRowHeight="13.5"/>
  <cols>
    <col min="1" max="63" width="1.625" style="97" customWidth="1"/>
    <col min="64" max="16384" width="9" style="97"/>
  </cols>
  <sheetData>
    <row r="1" spans="2:63" ht="11.1" customHeight="1"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310">
        <f>'180'!A1+1</f>
        <v>181</v>
      </c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</row>
    <row r="2" spans="2:63" ht="11.1" customHeight="1"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</row>
    <row r="3" spans="2:63" ht="11.1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</row>
    <row r="4" spans="2:63" ht="18" customHeight="1">
      <c r="B4" s="329" t="s">
        <v>675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</row>
    <row r="5" spans="2:63" ht="12" customHeight="1"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BJ5" s="187" t="s">
        <v>331</v>
      </c>
    </row>
    <row r="6" spans="2:63" ht="11.1" customHeight="1">
      <c r="B6" s="376" t="s">
        <v>332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457" t="s">
        <v>421</v>
      </c>
      <c r="P6" s="396"/>
      <c r="Q6" s="396"/>
      <c r="R6" s="396"/>
      <c r="S6" s="396"/>
      <c r="T6" s="396"/>
      <c r="U6" s="396"/>
      <c r="V6" s="397"/>
      <c r="W6" s="458" t="s">
        <v>356</v>
      </c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9"/>
      <c r="AM6" s="324" t="s">
        <v>357</v>
      </c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</row>
    <row r="7" spans="2:63" ht="14.25" customHeight="1">
      <c r="B7" s="376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476"/>
      <c r="P7" s="474"/>
      <c r="Q7" s="474"/>
      <c r="R7" s="474"/>
      <c r="S7" s="474"/>
      <c r="T7" s="474"/>
      <c r="U7" s="474"/>
      <c r="V7" s="475"/>
      <c r="W7" s="325" t="s">
        <v>358</v>
      </c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93" t="s">
        <v>615</v>
      </c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</row>
    <row r="8" spans="2:63" ht="11.1" customHeight="1">
      <c r="B8" s="376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476"/>
      <c r="P8" s="474"/>
      <c r="Q8" s="474"/>
      <c r="R8" s="474"/>
      <c r="S8" s="474"/>
      <c r="T8" s="474"/>
      <c r="U8" s="474"/>
      <c r="V8" s="475"/>
      <c r="W8" s="615" t="s">
        <v>359</v>
      </c>
      <c r="X8" s="616"/>
      <c r="Y8" s="616"/>
      <c r="Z8" s="616"/>
      <c r="AA8" s="616"/>
      <c r="AB8" s="616"/>
      <c r="AC8" s="616"/>
      <c r="AD8" s="617"/>
      <c r="AE8" s="615" t="s">
        <v>400</v>
      </c>
      <c r="AF8" s="616"/>
      <c r="AG8" s="616"/>
      <c r="AH8" s="616"/>
      <c r="AI8" s="616"/>
      <c r="AJ8" s="616"/>
      <c r="AK8" s="616"/>
      <c r="AL8" s="616"/>
      <c r="AM8" s="615" t="s">
        <v>613</v>
      </c>
      <c r="AN8" s="616"/>
      <c r="AO8" s="616"/>
      <c r="AP8" s="616"/>
      <c r="AQ8" s="616"/>
      <c r="AR8" s="616"/>
      <c r="AS8" s="616"/>
      <c r="AT8" s="617"/>
      <c r="AU8" s="615" t="s">
        <v>402</v>
      </c>
      <c r="AV8" s="616"/>
      <c r="AW8" s="616"/>
      <c r="AX8" s="616"/>
      <c r="AY8" s="616"/>
      <c r="AZ8" s="616"/>
      <c r="BA8" s="616"/>
      <c r="BB8" s="617"/>
      <c r="BC8" s="616" t="s">
        <v>361</v>
      </c>
      <c r="BD8" s="616"/>
      <c r="BE8" s="616"/>
      <c r="BF8" s="616"/>
      <c r="BG8" s="616"/>
      <c r="BH8" s="616"/>
      <c r="BI8" s="616"/>
      <c r="BJ8" s="616"/>
    </row>
    <row r="9" spans="2:63" ht="11.1" customHeight="1">
      <c r="B9" s="397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76"/>
      <c r="P9" s="474"/>
      <c r="Q9" s="474"/>
      <c r="R9" s="474"/>
      <c r="S9" s="474"/>
      <c r="T9" s="474"/>
      <c r="U9" s="474"/>
      <c r="V9" s="475"/>
      <c r="W9" s="635" t="s">
        <v>360</v>
      </c>
      <c r="X9" s="509"/>
      <c r="Y9" s="509"/>
      <c r="Z9" s="509"/>
      <c r="AA9" s="509"/>
      <c r="AB9" s="509"/>
      <c r="AC9" s="509"/>
      <c r="AD9" s="636"/>
      <c r="AE9" s="635" t="s">
        <v>401</v>
      </c>
      <c r="AF9" s="509"/>
      <c r="AG9" s="509"/>
      <c r="AH9" s="509"/>
      <c r="AI9" s="509"/>
      <c r="AJ9" s="509"/>
      <c r="AK9" s="509"/>
      <c r="AL9" s="509"/>
      <c r="AM9" s="635" t="s">
        <v>614</v>
      </c>
      <c r="AN9" s="509"/>
      <c r="AO9" s="509"/>
      <c r="AP9" s="509"/>
      <c r="AQ9" s="509"/>
      <c r="AR9" s="509"/>
      <c r="AS9" s="509"/>
      <c r="AT9" s="636"/>
      <c r="AU9" s="635" t="s">
        <v>486</v>
      </c>
      <c r="AV9" s="509"/>
      <c r="AW9" s="509"/>
      <c r="AX9" s="509"/>
      <c r="AY9" s="509"/>
      <c r="AZ9" s="509"/>
      <c r="BA9" s="509"/>
      <c r="BB9" s="636"/>
      <c r="BC9" s="628" t="s">
        <v>362</v>
      </c>
      <c r="BD9" s="531"/>
      <c r="BE9" s="531"/>
      <c r="BF9" s="531"/>
      <c r="BG9" s="531"/>
      <c r="BH9" s="531"/>
      <c r="BI9" s="531"/>
      <c r="BJ9" s="531"/>
    </row>
    <row r="10" spans="2:63" ht="11.1" customHeight="1"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8"/>
      <c r="O10" s="458"/>
      <c r="P10" s="398"/>
      <c r="Q10" s="398"/>
      <c r="R10" s="398"/>
      <c r="S10" s="398"/>
      <c r="T10" s="398"/>
      <c r="U10" s="398"/>
      <c r="V10" s="399"/>
      <c r="W10" s="623" t="s">
        <v>579</v>
      </c>
      <c r="X10" s="624"/>
      <c r="Y10" s="624"/>
      <c r="Z10" s="624"/>
      <c r="AA10" s="624"/>
      <c r="AB10" s="624"/>
      <c r="AC10" s="624"/>
      <c r="AD10" s="625"/>
      <c r="AE10" s="623" t="s">
        <v>580</v>
      </c>
      <c r="AF10" s="624"/>
      <c r="AG10" s="624"/>
      <c r="AH10" s="624"/>
      <c r="AI10" s="624"/>
      <c r="AJ10" s="624"/>
      <c r="AK10" s="624"/>
      <c r="AL10" s="625"/>
      <c r="AM10" s="623" t="s">
        <v>784</v>
      </c>
      <c r="AN10" s="624"/>
      <c r="AO10" s="624"/>
      <c r="AP10" s="624"/>
      <c r="AQ10" s="624"/>
      <c r="AR10" s="624"/>
      <c r="AS10" s="624"/>
      <c r="AT10" s="624"/>
      <c r="AU10" s="623" t="s">
        <v>581</v>
      </c>
      <c r="AV10" s="624"/>
      <c r="AW10" s="624"/>
      <c r="AX10" s="624"/>
      <c r="AY10" s="624"/>
      <c r="AZ10" s="624"/>
      <c r="BA10" s="624"/>
      <c r="BB10" s="625"/>
      <c r="BC10" s="623" t="s">
        <v>582</v>
      </c>
      <c r="BD10" s="624"/>
      <c r="BE10" s="624"/>
      <c r="BF10" s="624"/>
      <c r="BG10" s="624"/>
      <c r="BH10" s="624"/>
      <c r="BI10" s="624"/>
      <c r="BJ10" s="624"/>
    </row>
    <row r="11" spans="2:63" ht="11.1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00"/>
      <c r="O11" s="215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</row>
    <row r="12" spans="2:63" ht="11.1" customHeight="1">
      <c r="C12" s="319" t="s">
        <v>340</v>
      </c>
      <c r="D12" s="319"/>
      <c r="E12" s="319"/>
      <c r="F12" s="319"/>
      <c r="G12" s="317">
        <v>22</v>
      </c>
      <c r="H12" s="317"/>
      <c r="I12" s="317"/>
      <c r="J12" s="319" t="s">
        <v>332</v>
      </c>
      <c r="K12" s="319"/>
      <c r="L12" s="319"/>
      <c r="M12" s="319"/>
      <c r="N12" s="53"/>
      <c r="O12" s="613">
        <v>456117</v>
      </c>
      <c r="P12" s="614"/>
      <c r="Q12" s="614"/>
      <c r="R12" s="614"/>
      <c r="S12" s="614"/>
      <c r="T12" s="614"/>
      <c r="U12" s="614"/>
      <c r="V12" s="614"/>
      <c r="W12" s="619">
        <v>55691</v>
      </c>
      <c r="X12" s="619"/>
      <c r="Y12" s="619"/>
      <c r="Z12" s="619"/>
      <c r="AA12" s="619"/>
      <c r="AB12" s="619"/>
      <c r="AC12" s="619"/>
      <c r="AD12" s="619"/>
      <c r="AE12" s="610">
        <v>93406</v>
      </c>
      <c r="AF12" s="610"/>
      <c r="AG12" s="610"/>
      <c r="AH12" s="610"/>
      <c r="AI12" s="610"/>
      <c r="AJ12" s="610"/>
      <c r="AK12" s="610"/>
      <c r="AL12" s="610"/>
      <c r="AM12" s="610">
        <v>14544</v>
      </c>
      <c r="AN12" s="610"/>
      <c r="AO12" s="610"/>
      <c r="AP12" s="610"/>
      <c r="AQ12" s="610"/>
      <c r="AR12" s="610"/>
      <c r="AS12" s="610"/>
      <c r="AT12" s="610"/>
      <c r="AU12" s="610">
        <v>16422</v>
      </c>
      <c r="AV12" s="610"/>
      <c r="AW12" s="610"/>
      <c r="AX12" s="610"/>
      <c r="AY12" s="610"/>
      <c r="AZ12" s="610"/>
      <c r="BA12" s="610"/>
      <c r="BB12" s="610"/>
      <c r="BC12" s="610">
        <v>22567</v>
      </c>
      <c r="BD12" s="610"/>
      <c r="BE12" s="610"/>
      <c r="BF12" s="610"/>
      <c r="BG12" s="610"/>
      <c r="BH12" s="610"/>
      <c r="BI12" s="610"/>
      <c r="BJ12" s="610"/>
    </row>
    <row r="13" spans="2:63" ht="11.1" customHeight="1">
      <c r="G13" s="317">
        <v>23</v>
      </c>
      <c r="H13" s="317"/>
      <c r="I13" s="317"/>
      <c r="N13" s="53"/>
      <c r="O13" s="613">
        <v>459602</v>
      </c>
      <c r="P13" s="614"/>
      <c r="Q13" s="614"/>
      <c r="R13" s="614"/>
      <c r="S13" s="614"/>
      <c r="T13" s="614"/>
      <c r="U13" s="614"/>
      <c r="V13" s="614"/>
      <c r="W13" s="619">
        <v>41878</v>
      </c>
      <c r="X13" s="619"/>
      <c r="Y13" s="619"/>
      <c r="Z13" s="619"/>
      <c r="AA13" s="619"/>
      <c r="AB13" s="619"/>
      <c r="AC13" s="619"/>
      <c r="AD13" s="619"/>
      <c r="AE13" s="610">
        <v>93191</v>
      </c>
      <c r="AF13" s="610"/>
      <c r="AG13" s="610"/>
      <c r="AH13" s="610"/>
      <c r="AI13" s="610"/>
      <c r="AJ13" s="610"/>
      <c r="AK13" s="610"/>
      <c r="AL13" s="610"/>
      <c r="AM13" s="610">
        <v>24740</v>
      </c>
      <c r="AN13" s="610"/>
      <c r="AO13" s="610"/>
      <c r="AP13" s="610"/>
      <c r="AQ13" s="610"/>
      <c r="AR13" s="610"/>
      <c r="AS13" s="610"/>
      <c r="AT13" s="610"/>
      <c r="AU13" s="610">
        <v>16064</v>
      </c>
      <c r="AV13" s="610"/>
      <c r="AW13" s="610"/>
      <c r="AX13" s="610"/>
      <c r="AY13" s="610"/>
      <c r="AZ13" s="610"/>
      <c r="BA13" s="610"/>
      <c r="BB13" s="610"/>
      <c r="BC13" s="610">
        <v>19520</v>
      </c>
      <c r="BD13" s="610"/>
      <c r="BE13" s="610"/>
      <c r="BF13" s="610"/>
      <c r="BG13" s="610"/>
      <c r="BH13" s="610"/>
      <c r="BI13" s="610"/>
      <c r="BJ13" s="610"/>
    </row>
    <row r="14" spans="2:63" ht="11.1" customHeight="1">
      <c r="G14" s="317">
        <v>24</v>
      </c>
      <c r="H14" s="317"/>
      <c r="I14" s="317"/>
      <c r="N14" s="53"/>
      <c r="O14" s="613">
        <v>471990</v>
      </c>
      <c r="P14" s="614"/>
      <c r="Q14" s="614"/>
      <c r="R14" s="614"/>
      <c r="S14" s="614"/>
      <c r="T14" s="614"/>
      <c r="U14" s="614"/>
      <c r="V14" s="614"/>
      <c r="W14" s="619">
        <v>52942</v>
      </c>
      <c r="X14" s="619"/>
      <c r="Y14" s="619"/>
      <c r="Z14" s="619"/>
      <c r="AA14" s="619"/>
      <c r="AB14" s="619"/>
      <c r="AC14" s="619"/>
      <c r="AD14" s="619"/>
      <c r="AE14" s="610">
        <v>96137</v>
      </c>
      <c r="AF14" s="610"/>
      <c r="AG14" s="610"/>
      <c r="AH14" s="610"/>
      <c r="AI14" s="610"/>
      <c r="AJ14" s="610"/>
      <c r="AK14" s="610"/>
      <c r="AL14" s="610"/>
      <c r="AM14" s="610">
        <v>16556</v>
      </c>
      <c r="AN14" s="610"/>
      <c r="AO14" s="610"/>
      <c r="AP14" s="610"/>
      <c r="AQ14" s="610"/>
      <c r="AR14" s="610"/>
      <c r="AS14" s="610"/>
      <c r="AT14" s="610"/>
      <c r="AU14" s="610">
        <v>17849</v>
      </c>
      <c r="AV14" s="610"/>
      <c r="AW14" s="610"/>
      <c r="AX14" s="610"/>
      <c r="AY14" s="610"/>
      <c r="AZ14" s="610"/>
      <c r="BA14" s="610"/>
      <c r="BB14" s="610"/>
      <c r="BC14" s="610">
        <v>17691</v>
      </c>
      <c r="BD14" s="610"/>
      <c r="BE14" s="610"/>
      <c r="BF14" s="610"/>
      <c r="BG14" s="610"/>
      <c r="BH14" s="610"/>
      <c r="BI14" s="610"/>
      <c r="BJ14" s="610"/>
    </row>
    <row r="15" spans="2:63" ht="11.1" customHeight="1">
      <c r="G15" s="317">
        <v>25</v>
      </c>
      <c r="H15" s="317"/>
      <c r="I15" s="317"/>
      <c r="N15" s="53"/>
      <c r="O15" s="613">
        <v>450817</v>
      </c>
      <c r="P15" s="614"/>
      <c r="Q15" s="614"/>
      <c r="R15" s="614"/>
      <c r="S15" s="614"/>
      <c r="T15" s="614"/>
      <c r="U15" s="614"/>
      <c r="V15" s="614"/>
      <c r="W15" s="610">
        <v>52571</v>
      </c>
      <c r="X15" s="610"/>
      <c r="Y15" s="610"/>
      <c r="Z15" s="610"/>
      <c r="AA15" s="610"/>
      <c r="AB15" s="610"/>
      <c r="AC15" s="610"/>
      <c r="AD15" s="610"/>
      <c r="AE15" s="610">
        <v>96932</v>
      </c>
      <c r="AF15" s="610"/>
      <c r="AG15" s="610"/>
      <c r="AH15" s="610"/>
      <c r="AI15" s="610"/>
      <c r="AJ15" s="610"/>
      <c r="AK15" s="610"/>
      <c r="AL15" s="610"/>
      <c r="AM15" s="619">
        <v>0</v>
      </c>
      <c r="AN15" s="619"/>
      <c r="AO15" s="619"/>
      <c r="AP15" s="619"/>
      <c r="AQ15" s="619"/>
      <c r="AR15" s="619"/>
      <c r="AS15" s="619"/>
      <c r="AT15" s="619"/>
      <c r="AU15" s="610">
        <v>17046</v>
      </c>
      <c r="AV15" s="610"/>
      <c r="AW15" s="610"/>
      <c r="AX15" s="610"/>
      <c r="AY15" s="610"/>
      <c r="AZ15" s="610"/>
      <c r="BA15" s="610"/>
      <c r="BB15" s="610"/>
      <c r="BC15" s="610">
        <v>24735</v>
      </c>
      <c r="BD15" s="610"/>
      <c r="BE15" s="610"/>
      <c r="BF15" s="610"/>
      <c r="BG15" s="610"/>
      <c r="BH15" s="610"/>
      <c r="BI15" s="610"/>
      <c r="BJ15" s="610"/>
    </row>
    <row r="16" spans="2:63" ht="11.1" customHeight="1">
      <c r="G16" s="314">
        <v>26</v>
      </c>
      <c r="H16" s="314"/>
      <c r="I16" s="314"/>
      <c r="J16" s="154"/>
      <c r="K16" s="154"/>
      <c r="L16" s="154"/>
      <c r="M16" s="154"/>
      <c r="N16" s="105"/>
      <c r="O16" s="638">
        <v>463123</v>
      </c>
      <c r="P16" s="639"/>
      <c r="Q16" s="639"/>
      <c r="R16" s="639"/>
      <c r="S16" s="639"/>
      <c r="T16" s="639"/>
      <c r="U16" s="639"/>
      <c r="V16" s="639"/>
      <c r="W16" s="611">
        <v>40368</v>
      </c>
      <c r="X16" s="611"/>
      <c r="Y16" s="611"/>
      <c r="Z16" s="611"/>
      <c r="AA16" s="611"/>
      <c r="AB16" s="611"/>
      <c r="AC16" s="611"/>
      <c r="AD16" s="611"/>
      <c r="AE16" s="611">
        <v>97688</v>
      </c>
      <c r="AF16" s="611"/>
      <c r="AG16" s="611"/>
      <c r="AH16" s="611"/>
      <c r="AI16" s="611"/>
      <c r="AJ16" s="611"/>
      <c r="AK16" s="611"/>
      <c r="AL16" s="611"/>
      <c r="AM16" s="640">
        <v>44600</v>
      </c>
      <c r="AN16" s="640"/>
      <c r="AO16" s="640"/>
      <c r="AP16" s="640"/>
      <c r="AQ16" s="640"/>
      <c r="AR16" s="640"/>
      <c r="AS16" s="640"/>
      <c r="AT16" s="640"/>
      <c r="AU16" s="611">
        <v>10334</v>
      </c>
      <c r="AV16" s="611"/>
      <c r="AW16" s="611"/>
      <c r="AX16" s="611"/>
      <c r="AY16" s="611"/>
      <c r="AZ16" s="611"/>
      <c r="BA16" s="611"/>
      <c r="BB16" s="611"/>
      <c r="BC16" s="611">
        <v>19402</v>
      </c>
      <c r="BD16" s="611"/>
      <c r="BE16" s="611"/>
      <c r="BF16" s="611"/>
      <c r="BG16" s="611"/>
      <c r="BH16" s="611"/>
      <c r="BI16" s="611"/>
      <c r="BJ16" s="611"/>
    </row>
    <row r="17" spans="2:62" ht="9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</row>
    <row r="18" spans="2:62" ht="11.1" customHeight="1">
      <c r="B18" s="376" t="s">
        <v>332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443" t="s">
        <v>357</v>
      </c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 t="s">
        <v>367</v>
      </c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8"/>
    </row>
    <row r="19" spans="2:62" ht="17.25" customHeight="1">
      <c r="B19" s="376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23" t="s">
        <v>358</v>
      </c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 t="s">
        <v>358</v>
      </c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4"/>
    </row>
    <row r="20" spans="2:62" ht="11.1" customHeight="1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618" t="s">
        <v>403</v>
      </c>
      <c r="P20" s="618"/>
      <c r="Q20" s="618"/>
      <c r="R20" s="618"/>
      <c r="S20" s="618"/>
      <c r="T20" s="618"/>
      <c r="U20" s="618"/>
      <c r="V20" s="618"/>
      <c r="W20" s="618" t="s">
        <v>365</v>
      </c>
      <c r="X20" s="618"/>
      <c r="Y20" s="618"/>
      <c r="Z20" s="618"/>
      <c r="AA20" s="618"/>
      <c r="AB20" s="618"/>
      <c r="AC20" s="618"/>
      <c r="AD20" s="618"/>
      <c r="AE20" s="618" t="s">
        <v>404</v>
      </c>
      <c r="AF20" s="618"/>
      <c r="AG20" s="618"/>
      <c r="AH20" s="618"/>
      <c r="AI20" s="618"/>
      <c r="AJ20" s="618"/>
      <c r="AK20" s="618"/>
      <c r="AL20" s="618"/>
      <c r="AM20" s="626" t="s">
        <v>366</v>
      </c>
      <c r="AN20" s="626"/>
      <c r="AO20" s="626"/>
      <c r="AP20" s="626"/>
      <c r="AQ20" s="626"/>
      <c r="AR20" s="626"/>
      <c r="AS20" s="626"/>
      <c r="AT20" s="626"/>
      <c r="AU20" s="618" t="s">
        <v>368</v>
      </c>
      <c r="AV20" s="618"/>
      <c r="AW20" s="618"/>
      <c r="AX20" s="618"/>
      <c r="AY20" s="618"/>
      <c r="AZ20" s="618"/>
      <c r="BA20" s="618"/>
      <c r="BB20" s="618"/>
      <c r="BC20" s="618" t="s">
        <v>361</v>
      </c>
      <c r="BD20" s="618"/>
      <c r="BE20" s="618"/>
      <c r="BF20" s="618"/>
      <c r="BG20" s="618"/>
      <c r="BH20" s="618"/>
      <c r="BI20" s="618"/>
      <c r="BJ20" s="476"/>
    </row>
    <row r="21" spans="2:62" ht="11.1" customHeight="1">
      <c r="B21" s="397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637" t="s">
        <v>412</v>
      </c>
      <c r="P21" s="637"/>
      <c r="Q21" s="637"/>
      <c r="R21" s="637"/>
      <c r="S21" s="637"/>
      <c r="T21" s="637"/>
      <c r="U21" s="637"/>
      <c r="V21" s="637"/>
      <c r="W21" s="627" t="s">
        <v>364</v>
      </c>
      <c r="X21" s="627"/>
      <c r="Y21" s="627"/>
      <c r="Z21" s="627"/>
      <c r="AA21" s="627"/>
      <c r="AB21" s="627"/>
      <c r="AC21" s="627"/>
      <c r="AD21" s="627"/>
      <c r="AE21" s="637" t="s">
        <v>413</v>
      </c>
      <c r="AF21" s="637"/>
      <c r="AG21" s="637"/>
      <c r="AH21" s="637"/>
      <c r="AI21" s="637"/>
      <c r="AJ21" s="637"/>
      <c r="AK21" s="637"/>
      <c r="AL21" s="637"/>
      <c r="AM21" s="626" t="s">
        <v>405</v>
      </c>
      <c r="AN21" s="626"/>
      <c r="AO21" s="626"/>
      <c r="AP21" s="626"/>
      <c r="AQ21" s="626"/>
      <c r="AR21" s="626"/>
      <c r="AS21" s="626"/>
      <c r="AT21" s="626"/>
      <c r="AU21" s="627" t="s">
        <v>369</v>
      </c>
      <c r="AV21" s="627"/>
      <c r="AW21" s="627"/>
      <c r="AX21" s="627"/>
      <c r="AY21" s="627"/>
      <c r="AZ21" s="627"/>
      <c r="BA21" s="627"/>
      <c r="BB21" s="627"/>
      <c r="BC21" s="627" t="s">
        <v>369</v>
      </c>
      <c r="BD21" s="627"/>
      <c r="BE21" s="627"/>
      <c r="BF21" s="627"/>
      <c r="BG21" s="627"/>
      <c r="BH21" s="627"/>
      <c r="BI21" s="627"/>
      <c r="BJ21" s="628"/>
    </row>
    <row r="22" spans="2:62" ht="11.1" customHeight="1"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8"/>
      <c r="O22" s="623" t="s">
        <v>583</v>
      </c>
      <c r="P22" s="624"/>
      <c r="Q22" s="624"/>
      <c r="R22" s="624"/>
      <c r="S22" s="624"/>
      <c r="T22" s="624"/>
      <c r="U22" s="624"/>
      <c r="V22" s="625"/>
      <c r="W22" s="623" t="s">
        <v>600</v>
      </c>
      <c r="X22" s="624"/>
      <c r="Y22" s="624"/>
      <c r="Z22" s="624"/>
      <c r="AA22" s="624"/>
      <c r="AB22" s="624"/>
      <c r="AC22" s="624"/>
      <c r="AD22" s="625"/>
      <c r="AE22" s="620" t="s">
        <v>584</v>
      </c>
      <c r="AF22" s="621"/>
      <c r="AG22" s="621"/>
      <c r="AH22" s="621"/>
      <c r="AI22" s="621"/>
      <c r="AJ22" s="621"/>
      <c r="AK22" s="621"/>
      <c r="AL22" s="622"/>
      <c r="AM22" s="623" t="s">
        <v>601</v>
      </c>
      <c r="AN22" s="624"/>
      <c r="AO22" s="624"/>
      <c r="AP22" s="624"/>
      <c r="AQ22" s="624"/>
      <c r="AR22" s="624"/>
      <c r="AS22" s="624"/>
      <c r="AT22" s="625"/>
      <c r="AU22" s="620" t="s">
        <v>585</v>
      </c>
      <c r="AV22" s="621"/>
      <c r="AW22" s="621"/>
      <c r="AX22" s="621"/>
      <c r="AY22" s="621"/>
      <c r="AZ22" s="621"/>
      <c r="BA22" s="621"/>
      <c r="BB22" s="622"/>
      <c r="BC22" s="623" t="s">
        <v>582</v>
      </c>
      <c r="BD22" s="624"/>
      <c r="BE22" s="624"/>
      <c r="BF22" s="624"/>
      <c r="BG22" s="624"/>
      <c r="BH22" s="624"/>
      <c r="BI22" s="624"/>
      <c r="BJ22" s="624"/>
    </row>
    <row r="23" spans="2:62" ht="11.1" customHeight="1">
      <c r="N23" s="100"/>
    </row>
    <row r="24" spans="2:62" ht="11.1" customHeight="1">
      <c r="C24" s="319" t="s">
        <v>340</v>
      </c>
      <c r="D24" s="319"/>
      <c r="E24" s="319"/>
      <c r="F24" s="319"/>
      <c r="G24" s="317">
        <v>22</v>
      </c>
      <c r="H24" s="317"/>
      <c r="I24" s="317"/>
      <c r="J24" s="319" t="s">
        <v>332</v>
      </c>
      <c r="K24" s="319"/>
      <c r="L24" s="319"/>
      <c r="M24" s="319"/>
      <c r="N24" s="53"/>
      <c r="O24" s="610">
        <v>6741</v>
      </c>
      <c r="P24" s="610"/>
      <c r="Q24" s="610"/>
      <c r="R24" s="610"/>
      <c r="S24" s="610"/>
      <c r="T24" s="610"/>
      <c r="U24" s="610"/>
      <c r="V24" s="610"/>
      <c r="W24" s="610">
        <v>43881</v>
      </c>
      <c r="X24" s="610"/>
      <c r="Y24" s="610"/>
      <c r="Z24" s="610"/>
      <c r="AA24" s="610"/>
      <c r="AB24" s="610"/>
      <c r="AC24" s="610"/>
      <c r="AD24" s="610"/>
      <c r="AE24" s="610">
        <v>35258</v>
      </c>
      <c r="AF24" s="610"/>
      <c r="AG24" s="610"/>
      <c r="AH24" s="610"/>
      <c r="AI24" s="610"/>
      <c r="AJ24" s="610"/>
      <c r="AK24" s="610"/>
      <c r="AL24" s="610"/>
      <c r="AM24" s="619">
        <v>0</v>
      </c>
      <c r="AN24" s="619"/>
      <c r="AO24" s="619"/>
      <c r="AP24" s="619"/>
      <c r="AQ24" s="619"/>
      <c r="AR24" s="619"/>
      <c r="AS24" s="619"/>
      <c r="AT24" s="619"/>
      <c r="AU24" s="610">
        <v>11347</v>
      </c>
      <c r="AV24" s="610"/>
      <c r="AW24" s="610"/>
      <c r="AX24" s="610"/>
      <c r="AY24" s="610"/>
      <c r="AZ24" s="610"/>
      <c r="BA24" s="610"/>
      <c r="BB24" s="610"/>
      <c r="BC24" s="610">
        <v>7128</v>
      </c>
      <c r="BD24" s="610"/>
      <c r="BE24" s="610"/>
      <c r="BF24" s="610"/>
      <c r="BG24" s="610"/>
      <c r="BH24" s="610"/>
      <c r="BI24" s="610"/>
      <c r="BJ24" s="610"/>
    </row>
    <row r="25" spans="2:62" ht="11.1" customHeight="1">
      <c r="G25" s="317">
        <v>23</v>
      </c>
      <c r="H25" s="317"/>
      <c r="I25" s="317"/>
      <c r="N25" s="53"/>
      <c r="O25" s="610">
        <v>5719</v>
      </c>
      <c r="P25" s="610"/>
      <c r="Q25" s="610"/>
      <c r="R25" s="610"/>
      <c r="S25" s="610"/>
      <c r="T25" s="610"/>
      <c r="U25" s="610"/>
      <c r="V25" s="610"/>
      <c r="W25" s="610">
        <v>44270</v>
      </c>
      <c r="X25" s="610"/>
      <c r="Y25" s="610"/>
      <c r="Z25" s="610"/>
      <c r="AA25" s="610"/>
      <c r="AB25" s="610"/>
      <c r="AC25" s="610"/>
      <c r="AD25" s="610"/>
      <c r="AE25" s="610">
        <v>28104</v>
      </c>
      <c r="AF25" s="610"/>
      <c r="AG25" s="610"/>
      <c r="AH25" s="610"/>
      <c r="AI25" s="610"/>
      <c r="AJ25" s="610"/>
      <c r="AK25" s="610"/>
      <c r="AL25" s="610"/>
      <c r="AM25" s="619">
        <v>13745</v>
      </c>
      <c r="AN25" s="619"/>
      <c r="AO25" s="619"/>
      <c r="AP25" s="619"/>
      <c r="AQ25" s="619"/>
      <c r="AR25" s="619"/>
      <c r="AS25" s="619"/>
      <c r="AT25" s="619"/>
      <c r="AU25" s="610">
        <v>10379</v>
      </c>
      <c r="AV25" s="610"/>
      <c r="AW25" s="610"/>
      <c r="AX25" s="610"/>
      <c r="AY25" s="610"/>
      <c r="AZ25" s="610"/>
      <c r="BA25" s="610"/>
      <c r="BB25" s="610"/>
      <c r="BC25" s="610">
        <v>5501</v>
      </c>
      <c r="BD25" s="610"/>
      <c r="BE25" s="610"/>
      <c r="BF25" s="610"/>
      <c r="BG25" s="610"/>
      <c r="BH25" s="610"/>
      <c r="BI25" s="610"/>
      <c r="BJ25" s="610"/>
    </row>
    <row r="26" spans="2:62" ht="11.1" customHeight="1">
      <c r="G26" s="317">
        <v>24</v>
      </c>
      <c r="H26" s="317"/>
      <c r="I26" s="317"/>
      <c r="N26" s="53"/>
      <c r="O26" s="610">
        <v>6166</v>
      </c>
      <c r="P26" s="610"/>
      <c r="Q26" s="610"/>
      <c r="R26" s="610"/>
      <c r="S26" s="610"/>
      <c r="T26" s="610"/>
      <c r="U26" s="610"/>
      <c r="V26" s="610"/>
      <c r="W26" s="610">
        <v>44087</v>
      </c>
      <c r="X26" s="610"/>
      <c r="Y26" s="610"/>
      <c r="Z26" s="610"/>
      <c r="AA26" s="610"/>
      <c r="AB26" s="610"/>
      <c r="AC26" s="610"/>
      <c r="AD26" s="610"/>
      <c r="AE26" s="610">
        <v>34527</v>
      </c>
      <c r="AF26" s="610"/>
      <c r="AG26" s="610"/>
      <c r="AH26" s="610"/>
      <c r="AI26" s="610"/>
      <c r="AJ26" s="610"/>
      <c r="AK26" s="610"/>
      <c r="AL26" s="610"/>
      <c r="AM26" s="619">
        <v>14643</v>
      </c>
      <c r="AN26" s="619"/>
      <c r="AO26" s="619"/>
      <c r="AP26" s="619"/>
      <c r="AQ26" s="619"/>
      <c r="AR26" s="619"/>
      <c r="AS26" s="619"/>
      <c r="AT26" s="619"/>
      <c r="AU26" s="610">
        <v>12001</v>
      </c>
      <c r="AV26" s="610"/>
      <c r="AW26" s="610"/>
      <c r="AX26" s="610"/>
      <c r="AY26" s="610"/>
      <c r="AZ26" s="610"/>
      <c r="BA26" s="610"/>
      <c r="BB26" s="610"/>
      <c r="BC26" s="610">
        <v>6644</v>
      </c>
      <c r="BD26" s="610"/>
      <c r="BE26" s="610"/>
      <c r="BF26" s="610"/>
      <c r="BG26" s="610"/>
      <c r="BH26" s="610"/>
      <c r="BI26" s="610"/>
      <c r="BJ26" s="610"/>
    </row>
    <row r="27" spans="2:62" ht="11.1" customHeight="1">
      <c r="G27" s="317">
        <v>25</v>
      </c>
      <c r="H27" s="317"/>
      <c r="I27" s="317"/>
      <c r="N27" s="53"/>
      <c r="O27" s="610">
        <v>7033</v>
      </c>
      <c r="P27" s="610"/>
      <c r="Q27" s="610"/>
      <c r="R27" s="610"/>
      <c r="S27" s="610"/>
      <c r="T27" s="610"/>
      <c r="U27" s="610"/>
      <c r="V27" s="610"/>
      <c r="W27" s="610">
        <v>43700</v>
      </c>
      <c r="X27" s="610"/>
      <c r="Y27" s="610"/>
      <c r="Z27" s="610"/>
      <c r="AA27" s="610"/>
      <c r="AB27" s="610"/>
      <c r="AC27" s="610"/>
      <c r="AD27" s="610"/>
      <c r="AE27" s="610">
        <v>34412</v>
      </c>
      <c r="AF27" s="610"/>
      <c r="AG27" s="610"/>
      <c r="AH27" s="610"/>
      <c r="AI27" s="610"/>
      <c r="AJ27" s="610"/>
      <c r="AK27" s="610"/>
      <c r="AL27" s="610"/>
      <c r="AM27" s="619">
        <v>15277</v>
      </c>
      <c r="AN27" s="619"/>
      <c r="AO27" s="619"/>
      <c r="AP27" s="619"/>
      <c r="AQ27" s="619"/>
      <c r="AR27" s="619"/>
      <c r="AS27" s="619"/>
      <c r="AT27" s="619"/>
      <c r="AU27" s="610">
        <v>11669</v>
      </c>
      <c r="AV27" s="610"/>
      <c r="AW27" s="610"/>
      <c r="AX27" s="610"/>
      <c r="AY27" s="610"/>
      <c r="AZ27" s="610"/>
      <c r="BA27" s="610"/>
      <c r="BB27" s="610"/>
      <c r="BC27" s="610">
        <v>6976</v>
      </c>
      <c r="BD27" s="610"/>
      <c r="BE27" s="610"/>
      <c r="BF27" s="610"/>
      <c r="BG27" s="610"/>
      <c r="BH27" s="610"/>
      <c r="BI27" s="610"/>
      <c r="BJ27" s="610"/>
    </row>
    <row r="28" spans="2:62" ht="11.1" customHeight="1">
      <c r="G28" s="314">
        <v>26</v>
      </c>
      <c r="H28" s="314"/>
      <c r="I28" s="314"/>
      <c r="J28" s="154"/>
      <c r="K28" s="154"/>
      <c r="L28" s="154"/>
      <c r="M28" s="154"/>
      <c r="N28" s="105"/>
      <c r="O28" s="611">
        <v>4408</v>
      </c>
      <c r="P28" s="611"/>
      <c r="Q28" s="611"/>
      <c r="R28" s="611"/>
      <c r="S28" s="611"/>
      <c r="T28" s="611"/>
      <c r="U28" s="611"/>
      <c r="V28" s="611"/>
      <c r="W28" s="611">
        <v>42103</v>
      </c>
      <c r="X28" s="611"/>
      <c r="Y28" s="611"/>
      <c r="Z28" s="611"/>
      <c r="AA28" s="611"/>
      <c r="AB28" s="611"/>
      <c r="AC28" s="611"/>
      <c r="AD28" s="611"/>
      <c r="AE28" s="611">
        <v>33829</v>
      </c>
      <c r="AF28" s="611"/>
      <c r="AG28" s="611"/>
      <c r="AH28" s="611"/>
      <c r="AI28" s="611"/>
      <c r="AJ28" s="611"/>
      <c r="AK28" s="611"/>
      <c r="AL28" s="611"/>
      <c r="AM28" s="611">
        <v>12359</v>
      </c>
      <c r="AN28" s="611"/>
      <c r="AO28" s="611"/>
      <c r="AP28" s="611"/>
      <c r="AQ28" s="611"/>
      <c r="AR28" s="611"/>
      <c r="AS28" s="611"/>
      <c r="AT28" s="611"/>
      <c r="AU28" s="611">
        <v>12319</v>
      </c>
      <c r="AV28" s="611"/>
      <c r="AW28" s="611"/>
      <c r="AX28" s="611"/>
      <c r="AY28" s="611"/>
      <c r="AZ28" s="611"/>
      <c r="BA28" s="611"/>
      <c r="BB28" s="611"/>
      <c r="BC28" s="611">
        <v>5926</v>
      </c>
      <c r="BD28" s="611"/>
      <c r="BE28" s="611"/>
      <c r="BF28" s="611"/>
      <c r="BG28" s="611"/>
      <c r="BH28" s="611"/>
      <c r="BI28" s="611"/>
      <c r="BJ28" s="611"/>
    </row>
    <row r="29" spans="2:62" ht="11.1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</row>
    <row r="30" spans="2:62" ht="11.1" customHeight="1">
      <c r="B30" s="376" t="s">
        <v>332</v>
      </c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443" t="s">
        <v>370</v>
      </c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3" t="s">
        <v>373</v>
      </c>
      <c r="AF30" s="445"/>
      <c r="AG30" s="445"/>
      <c r="AH30" s="445"/>
      <c r="AI30" s="445"/>
      <c r="AJ30" s="445"/>
      <c r="AK30" s="445"/>
      <c r="AL30" s="445"/>
      <c r="AM30" s="390" t="s">
        <v>407</v>
      </c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</row>
    <row r="31" spans="2:62" ht="12.75" customHeight="1"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23" t="s">
        <v>358</v>
      </c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23" t="s">
        <v>374</v>
      </c>
      <c r="AF31" s="363"/>
      <c r="AG31" s="363"/>
      <c r="AH31" s="363"/>
      <c r="AI31" s="363"/>
      <c r="AJ31" s="363"/>
      <c r="AK31" s="363"/>
      <c r="AL31" s="363"/>
      <c r="AM31" s="323" t="s">
        <v>406</v>
      </c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5"/>
    </row>
    <row r="32" spans="2:62" ht="11.1" customHeight="1">
      <c r="B32" s="376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618" t="s">
        <v>371</v>
      </c>
      <c r="P32" s="641"/>
      <c r="Q32" s="641"/>
      <c r="R32" s="641"/>
      <c r="S32" s="641"/>
      <c r="T32" s="641"/>
      <c r="U32" s="641"/>
      <c r="V32" s="641"/>
      <c r="W32" s="618" t="s">
        <v>372</v>
      </c>
      <c r="X32" s="641"/>
      <c r="Y32" s="641"/>
      <c r="Z32" s="641"/>
      <c r="AA32" s="641"/>
      <c r="AB32" s="641"/>
      <c r="AC32" s="641"/>
      <c r="AD32" s="641"/>
      <c r="AE32" s="618" t="s">
        <v>375</v>
      </c>
      <c r="AF32" s="641"/>
      <c r="AG32" s="641"/>
      <c r="AH32" s="641"/>
      <c r="AI32" s="641"/>
      <c r="AJ32" s="641"/>
      <c r="AK32" s="641"/>
      <c r="AL32" s="641"/>
      <c r="AM32" s="642" t="s">
        <v>408</v>
      </c>
      <c r="AN32" s="643"/>
      <c r="AO32" s="643"/>
      <c r="AP32" s="643"/>
      <c r="AQ32" s="643"/>
      <c r="AR32" s="643"/>
      <c r="AS32" s="643"/>
      <c r="AT32" s="643"/>
      <c r="AU32" s="644" t="s">
        <v>409</v>
      </c>
      <c r="AV32" s="645"/>
      <c r="AW32" s="645"/>
      <c r="AX32" s="645"/>
      <c r="AY32" s="645"/>
      <c r="AZ32" s="645"/>
      <c r="BA32" s="645"/>
      <c r="BB32" s="646"/>
      <c r="BC32" s="647" t="s">
        <v>684</v>
      </c>
      <c r="BD32" s="647"/>
      <c r="BE32" s="647"/>
      <c r="BF32" s="647"/>
      <c r="BG32" s="647"/>
      <c r="BH32" s="647"/>
      <c r="BI32" s="647"/>
      <c r="BJ32" s="647"/>
    </row>
    <row r="33" spans="2:62" ht="11.1" customHeight="1">
      <c r="B33" s="397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627" t="s">
        <v>363</v>
      </c>
      <c r="P33" s="652"/>
      <c r="Q33" s="652"/>
      <c r="R33" s="652"/>
      <c r="S33" s="652"/>
      <c r="T33" s="652"/>
      <c r="U33" s="652"/>
      <c r="V33" s="652"/>
      <c r="W33" s="627" t="s">
        <v>363</v>
      </c>
      <c r="X33" s="652"/>
      <c r="Y33" s="652"/>
      <c r="Z33" s="652"/>
      <c r="AA33" s="652"/>
      <c r="AB33" s="652"/>
      <c r="AC33" s="652"/>
      <c r="AD33" s="652"/>
      <c r="AE33" s="618"/>
      <c r="AF33" s="641"/>
      <c r="AG33" s="641"/>
      <c r="AH33" s="641"/>
      <c r="AI33" s="641"/>
      <c r="AJ33" s="641"/>
      <c r="AK33" s="641"/>
      <c r="AL33" s="641"/>
      <c r="AM33" s="653" t="s">
        <v>411</v>
      </c>
      <c r="AN33" s="654"/>
      <c r="AO33" s="654"/>
      <c r="AP33" s="654"/>
      <c r="AQ33" s="654"/>
      <c r="AR33" s="654"/>
      <c r="AS33" s="654"/>
      <c r="AT33" s="654"/>
      <c r="AU33" s="655" t="s">
        <v>410</v>
      </c>
      <c r="AV33" s="656"/>
      <c r="AW33" s="656"/>
      <c r="AX33" s="656"/>
      <c r="AY33" s="656"/>
      <c r="AZ33" s="656"/>
      <c r="BA33" s="656"/>
      <c r="BB33" s="657"/>
      <c r="BC33" s="648" t="s">
        <v>815</v>
      </c>
      <c r="BD33" s="648"/>
      <c r="BE33" s="648"/>
      <c r="BF33" s="648"/>
      <c r="BG33" s="648"/>
      <c r="BH33" s="648"/>
      <c r="BI33" s="648"/>
      <c r="BJ33" s="648"/>
    </row>
    <row r="34" spans="2:62" ht="11.1" customHeight="1"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8"/>
      <c r="O34" s="623" t="s">
        <v>586</v>
      </c>
      <c r="P34" s="624"/>
      <c r="Q34" s="624"/>
      <c r="R34" s="624"/>
      <c r="S34" s="624"/>
      <c r="T34" s="624"/>
      <c r="U34" s="624"/>
      <c r="V34" s="625"/>
      <c r="W34" s="623" t="s">
        <v>587</v>
      </c>
      <c r="X34" s="624"/>
      <c r="Y34" s="624"/>
      <c r="Z34" s="624"/>
      <c r="AA34" s="624"/>
      <c r="AB34" s="624"/>
      <c r="AC34" s="624"/>
      <c r="AD34" s="625"/>
      <c r="AE34" s="620" t="s">
        <v>588</v>
      </c>
      <c r="AF34" s="621"/>
      <c r="AG34" s="621"/>
      <c r="AH34" s="621"/>
      <c r="AI34" s="621"/>
      <c r="AJ34" s="621"/>
      <c r="AK34" s="621"/>
      <c r="AL34" s="622"/>
      <c r="AM34" s="623" t="s">
        <v>589</v>
      </c>
      <c r="AN34" s="624"/>
      <c r="AO34" s="624"/>
      <c r="AP34" s="624"/>
      <c r="AQ34" s="624"/>
      <c r="AR34" s="624"/>
      <c r="AS34" s="624"/>
      <c r="AT34" s="624"/>
      <c r="AU34" s="649" t="s">
        <v>601</v>
      </c>
      <c r="AV34" s="650"/>
      <c r="AW34" s="650"/>
      <c r="AX34" s="650"/>
      <c r="AY34" s="650"/>
      <c r="AZ34" s="650"/>
      <c r="BA34" s="650"/>
      <c r="BB34" s="651"/>
      <c r="BC34" s="650" t="s">
        <v>814</v>
      </c>
      <c r="BD34" s="650"/>
      <c r="BE34" s="650"/>
      <c r="BF34" s="650"/>
      <c r="BG34" s="650"/>
      <c r="BH34" s="650"/>
      <c r="BI34" s="650"/>
      <c r="BJ34" s="650"/>
    </row>
    <row r="35" spans="2:62" ht="11.1" customHeight="1">
      <c r="N35" s="100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9"/>
      <c r="BD35" s="229"/>
      <c r="BE35" s="229"/>
      <c r="BF35" s="229"/>
      <c r="BG35" s="229"/>
      <c r="BH35" s="229"/>
      <c r="BI35" s="229"/>
      <c r="BJ35" s="229"/>
    </row>
    <row r="36" spans="2:62" ht="11.1" customHeight="1">
      <c r="C36" s="319" t="s">
        <v>340</v>
      </c>
      <c r="D36" s="319"/>
      <c r="E36" s="319"/>
      <c r="F36" s="319"/>
      <c r="G36" s="317">
        <v>22</v>
      </c>
      <c r="H36" s="317"/>
      <c r="I36" s="317"/>
      <c r="J36" s="319" t="s">
        <v>332</v>
      </c>
      <c r="K36" s="319"/>
      <c r="L36" s="319"/>
      <c r="M36" s="319"/>
      <c r="N36" s="53"/>
      <c r="O36" s="609">
        <v>13211</v>
      </c>
      <c r="P36" s="610"/>
      <c r="Q36" s="610"/>
      <c r="R36" s="610"/>
      <c r="S36" s="610"/>
      <c r="T36" s="610"/>
      <c r="U36" s="610"/>
      <c r="V36" s="610"/>
      <c r="W36" s="610">
        <v>16521</v>
      </c>
      <c r="X36" s="610"/>
      <c r="Y36" s="610"/>
      <c r="Z36" s="610"/>
      <c r="AA36" s="610"/>
      <c r="AB36" s="610"/>
      <c r="AC36" s="610"/>
      <c r="AD36" s="610"/>
      <c r="AE36" s="610">
        <v>83537</v>
      </c>
      <c r="AF36" s="610"/>
      <c r="AG36" s="610"/>
      <c r="AH36" s="610"/>
      <c r="AI36" s="610"/>
      <c r="AJ36" s="610"/>
      <c r="AK36" s="610"/>
      <c r="AL36" s="610"/>
      <c r="AM36" s="629">
        <v>35863</v>
      </c>
      <c r="AN36" s="629"/>
      <c r="AO36" s="629"/>
      <c r="AP36" s="629"/>
      <c r="AQ36" s="629"/>
      <c r="AR36" s="629"/>
      <c r="AS36" s="629"/>
      <c r="AT36" s="629"/>
      <c r="AU36" s="629">
        <v>0</v>
      </c>
      <c r="AV36" s="629"/>
      <c r="AW36" s="629"/>
      <c r="AX36" s="629"/>
      <c r="AY36" s="629"/>
      <c r="AZ36" s="629"/>
      <c r="BA36" s="629"/>
      <c r="BB36" s="629"/>
      <c r="BC36" s="629">
        <v>0</v>
      </c>
      <c r="BD36" s="629"/>
      <c r="BE36" s="629"/>
      <c r="BF36" s="629"/>
      <c r="BG36" s="629"/>
      <c r="BH36" s="629"/>
      <c r="BI36" s="629"/>
      <c r="BJ36" s="629"/>
    </row>
    <row r="37" spans="2:62" ht="11.1" customHeight="1">
      <c r="G37" s="317">
        <v>23</v>
      </c>
      <c r="H37" s="317"/>
      <c r="I37" s="317"/>
      <c r="N37" s="53"/>
      <c r="O37" s="609">
        <v>11696</v>
      </c>
      <c r="P37" s="610"/>
      <c r="Q37" s="610"/>
      <c r="R37" s="610"/>
      <c r="S37" s="610"/>
      <c r="T37" s="610"/>
      <c r="U37" s="610"/>
      <c r="V37" s="610"/>
      <c r="W37" s="610">
        <v>17045</v>
      </c>
      <c r="X37" s="610"/>
      <c r="Y37" s="610"/>
      <c r="Z37" s="610"/>
      <c r="AA37" s="610"/>
      <c r="AB37" s="610"/>
      <c r="AC37" s="610"/>
      <c r="AD37" s="610"/>
      <c r="AE37" s="610">
        <v>79211</v>
      </c>
      <c r="AF37" s="610"/>
      <c r="AG37" s="610"/>
      <c r="AH37" s="610"/>
      <c r="AI37" s="610"/>
      <c r="AJ37" s="610"/>
      <c r="AK37" s="610"/>
      <c r="AL37" s="610"/>
      <c r="AM37" s="629">
        <v>37322</v>
      </c>
      <c r="AN37" s="629"/>
      <c r="AO37" s="629"/>
      <c r="AP37" s="629"/>
      <c r="AQ37" s="629"/>
      <c r="AR37" s="629"/>
      <c r="AS37" s="629"/>
      <c r="AT37" s="629"/>
      <c r="AU37" s="629">
        <v>11217</v>
      </c>
      <c r="AV37" s="629"/>
      <c r="AW37" s="629"/>
      <c r="AX37" s="629"/>
      <c r="AY37" s="629"/>
      <c r="AZ37" s="629"/>
      <c r="BA37" s="629"/>
      <c r="BB37" s="629"/>
      <c r="BC37" s="629">
        <v>0</v>
      </c>
      <c r="BD37" s="629"/>
      <c r="BE37" s="629"/>
      <c r="BF37" s="629"/>
      <c r="BG37" s="629"/>
      <c r="BH37" s="629"/>
      <c r="BI37" s="629"/>
      <c r="BJ37" s="629"/>
    </row>
    <row r="38" spans="2:62" ht="11.1" customHeight="1">
      <c r="G38" s="317">
        <v>24</v>
      </c>
      <c r="H38" s="317"/>
      <c r="I38" s="317"/>
      <c r="N38" s="53"/>
      <c r="O38" s="609">
        <v>16829</v>
      </c>
      <c r="P38" s="610"/>
      <c r="Q38" s="610"/>
      <c r="R38" s="610"/>
      <c r="S38" s="610"/>
      <c r="T38" s="610"/>
      <c r="U38" s="610"/>
      <c r="V38" s="610"/>
      <c r="W38" s="610">
        <v>14676</v>
      </c>
      <c r="X38" s="610"/>
      <c r="Y38" s="610"/>
      <c r="Z38" s="610"/>
      <c r="AA38" s="610"/>
      <c r="AB38" s="610"/>
      <c r="AC38" s="610"/>
      <c r="AD38" s="610"/>
      <c r="AE38" s="610">
        <v>69046</v>
      </c>
      <c r="AF38" s="610"/>
      <c r="AG38" s="610"/>
      <c r="AH38" s="610"/>
      <c r="AI38" s="610"/>
      <c r="AJ38" s="610"/>
      <c r="AK38" s="610"/>
      <c r="AL38" s="610"/>
      <c r="AM38" s="629">
        <v>38658</v>
      </c>
      <c r="AN38" s="629"/>
      <c r="AO38" s="629"/>
      <c r="AP38" s="629"/>
      <c r="AQ38" s="629"/>
      <c r="AR38" s="629"/>
      <c r="AS38" s="629"/>
      <c r="AT38" s="629"/>
      <c r="AU38" s="629">
        <v>13538</v>
      </c>
      <c r="AV38" s="629"/>
      <c r="AW38" s="629"/>
      <c r="AX38" s="629"/>
      <c r="AY38" s="629"/>
      <c r="AZ38" s="629"/>
      <c r="BA38" s="629"/>
      <c r="BB38" s="629"/>
      <c r="BC38" s="629">
        <v>0</v>
      </c>
      <c r="BD38" s="629"/>
      <c r="BE38" s="629"/>
      <c r="BF38" s="629"/>
      <c r="BG38" s="629"/>
      <c r="BH38" s="629"/>
      <c r="BI38" s="629"/>
      <c r="BJ38" s="629"/>
    </row>
    <row r="39" spans="2:62" ht="11.1" customHeight="1">
      <c r="G39" s="317">
        <v>25</v>
      </c>
      <c r="H39" s="317"/>
      <c r="I39" s="317"/>
      <c r="N39" s="53"/>
      <c r="O39" s="609">
        <v>15972</v>
      </c>
      <c r="P39" s="610"/>
      <c r="Q39" s="610"/>
      <c r="R39" s="610"/>
      <c r="S39" s="610"/>
      <c r="T39" s="610"/>
      <c r="U39" s="610"/>
      <c r="V39" s="610"/>
      <c r="W39" s="610">
        <v>17421</v>
      </c>
      <c r="X39" s="610"/>
      <c r="Y39" s="610"/>
      <c r="Z39" s="610"/>
      <c r="AA39" s="610"/>
      <c r="AB39" s="610"/>
      <c r="AC39" s="610"/>
      <c r="AD39" s="610"/>
      <c r="AE39" s="610">
        <v>60306</v>
      </c>
      <c r="AF39" s="610"/>
      <c r="AG39" s="610"/>
      <c r="AH39" s="610"/>
      <c r="AI39" s="610"/>
      <c r="AJ39" s="610"/>
      <c r="AK39" s="610"/>
      <c r="AL39" s="610"/>
      <c r="AM39" s="629">
        <v>36959</v>
      </c>
      <c r="AN39" s="629"/>
      <c r="AO39" s="629"/>
      <c r="AP39" s="629"/>
      <c r="AQ39" s="629"/>
      <c r="AR39" s="629"/>
      <c r="AS39" s="629"/>
      <c r="AT39" s="629"/>
      <c r="AU39" s="629">
        <v>9808</v>
      </c>
      <c r="AV39" s="629"/>
      <c r="AW39" s="629"/>
      <c r="AX39" s="629"/>
      <c r="AY39" s="629"/>
      <c r="AZ39" s="629"/>
      <c r="BA39" s="629"/>
      <c r="BB39" s="629"/>
      <c r="BC39" s="629">
        <v>0</v>
      </c>
      <c r="BD39" s="629"/>
      <c r="BE39" s="629"/>
      <c r="BF39" s="629"/>
      <c r="BG39" s="629"/>
      <c r="BH39" s="629"/>
      <c r="BI39" s="629"/>
      <c r="BJ39" s="629"/>
    </row>
    <row r="40" spans="2:62" ht="11.1" customHeight="1">
      <c r="G40" s="314">
        <v>26</v>
      </c>
      <c r="H40" s="314"/>
      <c r="I40" s="314"/>
      <c r="J40" s="154"/>
      <c r="K40" s="154"/>
      <c r="L40" s="154"/>
      <c r="M40" s="154"/>
      <c r="N40" s="155"/>
      <c r="O40" s="631">
        <v>16933</v>
      </c>
      <c r="P40" s="581"/>
      <c r="Q40" s="581"/>
      <c r="R40" s="581"/>
      <c r="S40" s="581"/>
      <c r="T40" s="581"/>
      <c r="U40" s="581"/>
      <c r="V40" s="581"/>
      <c r="W40" s="581">
        <v>15804</v>
      </c>
      <c r="X40" s="581"/>
      <c r="Y40" s="581"/>
      <c r="Z40" s="581"/>
      <c r="AA40" s="581"/>
      <c r="AB40" s="581"/>
      <c r="AC40" s="581"/>
      <c r="AD40" s="581"/>
      <c r="AE40" s="581">
        <v>62782</v>
      </c>
      <c r="AF40" s="581"/>
      <c r="AG40" s="581"/>
      <c r="AH40" s="581"/>
      <c r="AI40" s="581"/>
      <c r="AJ40" s="581"/>
      <c r="AK40" s="581"/>
      <c r="AL40" s="581"/>
      <c r="AM40" s="419">
        <v>35282</v>
      </c>
      <c r="AN40" s="419"/>
      <c r="AO40" s="419"/>
      <c r="AP40" s="419"/>
      <c r="AQ40" s="419"/>
      <c r="AR40" s="419"/>
      <c r="AS40" s="419"/>
      <c r="AT40" s="419"/>
      <c r="AU40" s="419">
        <v>8986</v>
      </c>
      <c r="AV40" s="419"/>
      <c r="AW40" s="419"/>
      <c r="AX40" s="419"/>
      <c r="AY40" s="419"/>
      <c r="AZ40" s="419"/>
      <c r="BA40" s="419"/>
      <c r="BB40" s="419"/>
      <c r="BC40" s="632">
        <v>29795</v>
      </c>
      <c r="BD40" s="632"/>
      <c r="BE40" s="632"/>
      <c r="BF40" s="632"/>
      <c r="BG40" s="632"/>
      <c r="BH40" s="632"/>
      <c r="BI40" s="632"/>
      <c r="BJ40" s="632"/>
    </row>
    <row r="41" spans="2:62" ht="7.5" customHeight="1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</row>
    <row r="42" spans="2:62" ht="11.1" customHeight="1">
      <c r="B42" s="5"/>
      <c r="C42" s="633" t="s">
        <v>16</v>
      </c>
      <c r="D42" s="633"/>
      <c r="E42" s="150" t="s">
        <v>17</v>
      </c>
      <c r="F42" s="634">
        <v>-1</v>
      </c>
      <c r="G42" s="634"/>
      <c r="H42" s="230" t="s">
        <v>687</v>
      </c>
    </row>
    <row r="43" spans="2:62" ht="11.1" customHeight="1">
      <c r="B43" s="5"/>
      <c r="C43" s="139"/>
      <c r="D43" s="139"/>
      <c r="E43" s="150"/>
      <c r="F43" s="630">
        <v>-2</v>
      </c>
      <c r="G43" s="630"/>
      <c r="H43" s="2" t="s">
        <v>376</v>
      </c>
    </row>
    <row r="44" spans="2:62" ht="11.1" customHeight="1">
      <c r="B44" s="5"/>
      <c r="C44" s="139"/>
      <c r="D44" s="139"/>
      <c r="E44" s="150"/>
      <c r="F44" s="630">
        <v>-3</v>
      </c>
      <c r="G44" s="630"/>
      <c r="H44" s="2" t="s">
        <v>612</v>
      </c>
    </row>
    <row r="45" spans="2:62" ht="11.1" customHeight="1">
      <c r="F45" s="630">
        <v>-4</v>
      </c>
      <c r="G45" s="630"/>
      <c r="H45" s="2" t="s">
        <v>811</v>
      </c>
    </row>
    <row r="46" spans="2:62" ht="11.1" customHeight="1">
      <c r="F46" s="630">
        <v>-5</v>
      </c>
      <c r="G46" s="630"/>
      <c r="H46" s="2" t="s">
        <v>812</v>
      </c>
    </row>
    <row r="47" spans="2:62" ht="11.1" customHeight="1">
      <c r="F47" s="630">
        <v>-6</v>
      </c>
      <c r="G47" s="630"/>
      <c r="H47" s="2" t="s">
        <v>813</v>
      </c>
    </row>
    <row r="48" spans="2:62" ht="11.1" customHeight="1">
      <c r="B48" s="440" t="s">
        <v>18</v>
      </c>
      <c r="C48" s="440"/>
      <c r="D48" s="440"/>
      <c r="E48" s="150" t="s">
        <v>17</v>
      </c>
      <c r="F48" s="5" t="s">
        <v>377</v>
      </c>
      <c r="G48" s="5"/>
      <c r="H48" s="5"/>
    </row>
    <row r="49" spans="2:66" ht="11.1" customHeight="1">
      <c r="B49" s="96"/>
      <c r="C49" s="96"/>
      <c r="D49" s="96"/>
      <c r="E49" s="96"/>
      <c r="F49" s="123"/>
      <c r="G49" s="123"/>
      <c r="H49" s="123"/>
      <c r="I49" s="96"/>
      <c r="J49" s="96"/>
      <c r="K49" s="96"/>
      <c r="L49" s="96"/>
      <c r="M49" s="122"/>
      <c r="N49" s="122"/>
      <c r="O49" s="122"/>
      <c r="P49" s="122"/>
      <c r="Q49" s="122"/>
      <c r="R49" s="145"/>
      <c r="S49" s="231"/>
      <c r="T49" s="231"/>
      <c r="U49" s="231"/>
      <c r="V49" s="231"/>
      <c r="W49" s="231"/>
      <c r="X49" s="145"/>
      <c r="Y49" s="231"/>
      <c r="Z49" s="231"/>
      <c r="AA49" s="231"/>
      <c r="AB49" s="231"/>
      <c r="AC49" s="145"/>
      <c r="AD49" s="208"/>
      <c r="AE49" s="208"/>
      <c r="AF49" s="208"/>
      <c r="AG49" s="208"/>
      <c r="AH49" s="145"/>
      <c r="AI49" s="208"/>
      <c r="AJ49" s="208"/>
      <c r="AK49" s="208"/>
      <c r="AL49" s="208"/>
      <c r="AM49" s="208"/>
      <c r="AN49" s="145"/>
      <c r="AO49" s="208"/>
      <c r="AP49" s="208"/>
      <c r="AQ49" s="208"/>
      <c r="AR49" s="208"/>
      <c r="AS49" s="208"/>
      <c r="AT49" s="145"/>
      <c r="AU49" s="208"/>
      <c r="AV49" s="208"/>
      <c r="AW49" s="208"/>
      <c r="AX49" s="208"/>
      <c r="AY49" s="145"/>
      <c r="AZ49" s="208"/>
      <c r="BA49" s="208"/>
      <c r="BB49" s="208"/>
      <c r="BC49" s="208"/>
      <c r="BD49" s="145"/>
      <c r="BE49" s="208"/>
      <c r="BF49" s="208"/>
      <c r="BG49" s="208"/>
      <c r="BH49" s="208"/>
      <c r="BI49" s="208"/>
      <c r="BJ49" s="208"/>
      <c r="BK49" s="96"/>
    </row>
    <row r="50" spans="2:66" ht="18" customHeight="1">
      <c r="B50" s="329" t="s">
        <v>676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96"/>
    </row>
    <row r="51" spans="2:66" ht="11.1" customHeight="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6"/>
    </row>
    <row r="52" spans="2:66" ht="11.1" customHeight="1">
      <c r="B52" s="320" t="s">
        <v>154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4" t="s">
        <v>180</v>
      </c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612" t="s">
        <v>591</v>
      </c>
      <c r="BB52" s="612"/>
      <c r="BC52" s="612"/>
      <c r="BD52" s="612"/>
      <c r="BE52" s="612"/>
      <c r="BF52" s="612"/>
      <c r="BG52" s="612"/>
      <c r="BH52" s="612"/>
      <c r="BI52" s="612"/>
      <c r="BJ52" s="612"/>
      <c r="BK52" s="96"/>
      <c r="BM52" s="96"/>
    </row>
    <row r="53" spans="2:66" ht="11.1" customHeight="1">
      <c r="B53" s="322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 t="s">
        <v>181</v>
      </c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 t="s">
        <v>182</v>
      </c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 t="s">
        <v>183</v>
      </c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5"/>
    </row>
    <row r="54" spans="2:66" ht="11.1" customHeight="1">
      <c r="B54" s="322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 t="s">
        <v>184</v>
      </c>
      <c r="O54" s="323"/>
      <c r="P54" s="323"/>
      <c r="Q54" s="323"/>
      <c r="R54" s="323"/>
      <c r="S54" s="323"/>
      <c r="T54" s="323"/>
      <c r="U54" s="323" t="s">
        <v>185</v>
      </c>
      <c r="V54" s="323"/>
      <c r="W54" s="323"/>
      <c r="X54" s="323"/>
      <c r="Y54" s="323"/>
      <c r="Z54" s="323"/>
      <c r="AA54" s="323"/>
      <c r="AB54" s="323" t="s">
        <v>186</v>
      </c>
      <c r="AC54" s="323"/>
      <c r="AD54" s="323"/>
      <c r="AE54" s="323"/>
      <c r="AF54" s="323"/>
      <c r="AG54" s="323"/>
      <c r="AH54" s="323"/>
      <c r="AI54" s="323" t="s">
        <v>187</v>
      </c>
      <c r="AJ54" s="323"/>
      <c r="AK54" s="323"/>
      <c r="AL54" s="323"/>
      <c r="AM54" s="323"/>
      <c r="AN54" s="323"/>
      <c r="AO54" s="323"/>
      <c r="AP54" s="323" t="s">
        <v>188</v>
      </c>
      <c r="AQ54" s="323"/>
      <c r="AR54" s="323"/>
      <c r="AS54" s="323"/>
      <c r="AT54" s="323"/>
      <c r="AU54" s="323"/>
      <c r="AV54" s="323"/>
      <c r="AW54" s="323" t="s">
        <v>189</v>
      </c>
      <c r="AX54" s="323"/>
      <c r="AY54" s="323"/>
      <c r="AZ54" s="323"/>
      <c r="BA54" s="323"/>
      <c r="BB54" s="323"/>
      <c r="BC54" s="323"/>
      <c r="BD54" s="323" t="s">
        <v>190</v>
      </c>
      <c r="BE54" s="323"/>
      <c r="BF54" s="323"/>
      <c r="BG54" s="323"/>
      <c r="BH54" s="323"/>
      <c r="BI54" s="323"/>
      <c r="BJ54" s="325"/>
    </row>
    <row r="55" spans="2:66" ht="11.1" customHeight="1">
      <c r="M55" s="100"/>
    </row>
    <row r="56" spans="2:66" ht="11.1" customHeight="1">
      <c r="C56" s="319" t="s">
        <v>155</v>
      </c>
      <c r="D56" s="319"/>
      <c r="E56" s="319"/>
      <c r="F56" s="319"/>
      <c r="G56" s="317">
        <v>22</v>
      </c>
      <c r="H56" s="317"/>
      <c r="I56" s="319" t="s">
        <v>154</v>
      </c>
      <c r="J56" s="319"/>
      <c r="K56" s="319"/>
      <c r="L56" s="319"/>
      <c r="M56" s="53"/>
      <c r="N56" s="318">
        <v>22061</v>
      </c>
      <c r="O56" s="316"/>
      <c r="P56" s="316"/>
      <c r="Q56" s="316"/>
      <c r="R56" s="316"/>
      <c r="S56" s="316"/>
      <c r="T56" s="316"/>
      <c r="U56" s="316">
        <v>138</v>
      </c>
      <c r="V56" s="316"/>
      <c r="W56" s="316"/>
      <c r="X56" s="316"/>
      <c r="Y56" s="316"/>
      <c r="Z56" s="316"/>
      <c r="AA56" s="316"/>
      <c r="AB56" s="316">
        <v>21923</v>
      </c>
      <c r="AC56" s="316"/>
      <c r="AD56" s="316"/>
      <c r="AE56" s="316"/>
      <c r="AF56" s="316"/>
      <c r="AG56" s="316"/>
      <c r="AH56" s="316"/>
      <c r="AI56" s="316">
        <v>575</v>
      </c>
      <c r="AJ56" s="316"/>
      <c r="AK56" s="316"/>
      <c r="AL56" s="316"/>
      <c r="AM56" s="316"/>
      <c r="AN56" s="316"/>
      <c r="AO56" s="316"/>
      <c r="AP56" s="316">
        <v>26</v>
      </c>
      <c r="AQ56" s="316"/>
      <c r="AR56" s="316"/>
      <c r="AS56" s="316"/>
      <c r="AT56" s="316"/>
      <c r="AU56" s="316"/>
      <c r="AV56" s="316"/>
      <c r="AW56" s="316">
        <v>333</v>
      </c>
      <c r="AX56" s="316"/>
      <c r="AY56" s="316"/>
      <c r="AZ56" s="316"/>
      <c r="BA56" s="316"/>
      <c r="BB56" s="316"/>
      <c r="BC56" s="316"/>
      <c r="BD56" s="316">
        <v>5864</v>
      </c>
      <c r="BE56" s="316"/>
      <c r="BF56" s="316"/>
      <c r="BG56" s="316"/>
      <c r="BH56" s="316"/>
      <c r="BI56" s="316"/>
      <c r="BJ56" s="316"/>
    </row>
    <row r="57" spans="2:66" ht="11.1" customHeight="1">
      <c r="G57" s="317">
        <v>23</v>
      </c>
      <c r="H57" s="317"/>
      <c r="M57" s="53"/>
      <c r="N57" s="318">
        <v>20527</v>
      </c>
      <c r="O57" s="316"/>
      <c r="P57" s="316"/>
      <c r="Q57" s="316"/>
      <c r="R57" s="316"/>
      <c r="S57" s="316"/>
      <c r="T57" s="316"/>
      <c r="U57" s="316">
        <v>69</v>
      </c>
      <c r="V57" s="316"/>
      <c r="W57" s="316"/>
      <c r="X57" s="316"/>
      <c r="Y57" s="316"/>
      <c r="Z57" s="316"/>
      <c r="AA57" s="316"/>
      <c r="AB57" s="316">
        <v>20458</v>
      </c>
      <c r="AC57" s="316"/>
      <c r="AD57" s="316"/>
      <c r="AE57" s="316"/>
      <c r="AF57" s="316"/>
      <c r="AG57" s="316"/>
      <c r="AH57" s="316"/>
      <c r="AI57" s="316">
        <v>572</v>
      </c>
      <c r="AJ57" s="316"/>
      <c r="AK57" s="316"/>
      <c r="AL57" s="316"/>
      <c r="AM57" s="316"/>
      <c r="AN57" s="316"/>
      <c r="AO57" s="316"/>
      <c r="AP57" s="316">
        <v>32</v>
      </c>
      <c r="AQ57" s="316"/>
      <c r="AR57" s="316"/>
      <c r="AS57" s="316"/>
      <c r="AT57" s="316"/>
      <c r="AU57" s="316"/>
      <c r="AV57" s="316"/>
      <c r="AW57" s="316">
        <v>272</v>
      </c>
      <c r="AX57" s="316"/>
      <c r="AY57" s="316"/>
      <c r="AZ57" s="316"/>
      <c r="BA57" s="316"/>
      <c r="BB57" s="316"/>
      <c r="BC57" s="316"/>
      <c r="BD57" s="316">
        <v>7321</v>
      </c>
      <c r="BE57" s="316"/>
      <c r="BF57" s="316"/>
      <c r="BG57" s="316"/>
      <c r="BH57" s="316"/>
      <c r="BI57" s="316"/>
      <c r="BJ57" s="316"/>
    </row>
    <row r="58" spans="2:66" ht="11.1" customHeight="1">
      <c r="G58" s="317">
        <v>24</v>
      </c>
      <c r="H58" s="317"/>
      <c r="M58" s="53"/>
      <c r="N58" s="318">
        <v>28565</v>
      </c>
      <c r="O58" s="316"/>
      <c r="P58" s="316"/>
      <c r="Q58" s="316"/>
      <c r="R58" s="316"/>
      <c r="S58" s="316"/>
      <c r="T58" s="316"/>
      <c r="U58" s="316">
        <v>69</v>
      </c>
      <c r="V58" s="316"/>
      <c r="W58" s="316"/>
      <c r="X58" s="316"/>
      <c r="Y58" s="316"/>
      <c r="Z58" s="316"/>
      <c r="AA58" s="316"/>
      <c r="AB58" s="316">
        <v>28496</v>
      </c>
      <c r="AC58" s="316"/>
      <c r="AD58" s="316"/>
      <c r="AE58" s="316"/>
      <c r="AF58" s="316"/>
      <c r="AG58" s="316"/>
      <c r="AH58" s="316"/>
      <c r="AI58" s="316">
        <v>299</v>
      </c>
      <c r="AJ58" s="316"/>
      <c r="AK58" s="316"/>
      <c r="AL58" s="316"/>
      <c r="AM58" s="316"/>
      <c r="AN58" s="316"/>
      <c r="AO58" s="316"/>
      <c r="AP58" s="316">
        <v>33</v>
      </c>
      <c r="AQ58" s="316"/>
      <c r="AR58" s="316"/>
      <c r="AS58" s="316"/>
      <c r="AT58" s="316"/>
      <c r="AU58" s="316"/>
      <c r="AV58" s="316"/>
      <c r="AW58" s="316">
        <v>299</v>
      </c>
      <c r="AX58" s="316"/>
      <c r="AY58" s="316"/>
      <c r="AZ58" s="316"/>
      <c r="BA58" s="316"/>
      <c r="BB58" s="316"/>
      <c r="BC58" s="316"/>
      <c r="BD58" s="316">
        <v>7565</v>
      </c>
      <c r="BE58" s="316"/>
      <c r="BF58" s="316"/>
      <c r="BG58" s="316"/>
      <c r="BH58" s="316"/>
      <c r="BI58" s="316"/>
      <c r="BJ58" s="316"/>
    </row>
    <row r="59" spans="2:66" ht="11.1" customHeight="1">
      <c r="G59" s="317">
        <v>25</v>
      </c>
      <c r="H59" s="317"/>
      <c r="M59" s="53"/>
      <c r="N59" s="318">
        <v>28538</v>
      </c>
      <c r="O59" s="316"/>
      <c r="P59" s="316"/>
      <c r="Q59" s="316"/>
      <c r="R59" s="316"/>
      <c r="S59" s="316"/>
      <c r="T59" s="316"/>
      <c r="U59" s="316">
        <v>52</v>
      </c>
      <c r="V59" s="316"/>
      <c r="W59" s="316"/>
      <c r="X59" s="316"/>
      <c r="Y59" s="316"/>
      <c r="Z59" s="316"/>
      <c r="AA59" s="316"/>
      <c r="AB59" s="316">
        <v>28486</v>
      </c>
      <c r="AC59" s="316"/>
      <c r="AD59" s="316"/>
      <c r="AE59" s="316"/>
      <c r="AF59" s="316"/>
      <c r="AG59" s="316"/>
      <c r="AH59" s="316"/>
      <c r="AI59" s="316">
        <v>331</v>
      </c>
      <c r="AJ59" s="316"/>
      <c r="AK59" s="316"/>
      <c r="AL59" s="316"/>
      <c r="AM59" s="316"/>
      <c r="AN59" s="316"/>
      <c r="AO59" s="316"/>
      <c r="AP59" s="316">
        <v>31</v>
      </c>
      <c r="AQ59" s="316"/>
      <c r="AR59" s="316"/>
      <c r="AS59" s="316"/>
      <c r="AT59" s="316"/>
      <c r="AU59" s="316"/>
      <c r="AV59" s="316"/>
      <c r="AW59" s="316">
        <v>213</v>
      </c>
      <c r="AX59" s="316"/>
      <c r="AY59" s="316"/>
      <c r="AZ59" s="316"/>
      <c r="BA59" s="316"/>
      <c r="BB59" s="316"/>
      <c r="BC59" s="316"/>
      <c r="BD59" s="316">
        <v>4789</v>
      </c>
      <c r="BE59" s="316"/>
      <c r="BF59" s="316"/>
      <c r="BG59" s="316"/>
      <c r="BH59" s="316"/>
      <c r="BI59" s="316"/>
      <c r="BJ59" s="316"/>
      <c r="BN59" s="96"/>
    </row>
    <row r="60" spans="2:66" ht="12" customHeight="1">
      <c r="G60" s="314">
        <v>26</v>
      </c>
      <c r="H60" s="314"/>
      <c r="I60" s="154"/>
      <c r="J60" s="154"/>
      <c r="K60" s="154"/>
      <c r="L60" s="154"/>
      <c r="M60" s="105"/>
      <c r="N60" s="315">
        <v>24909</v>
      </c>
      <c r="O60" s="313"/>
      <c r="P60" s="313"/>
      <c r="Q60" s="313"/>
      <c r="R60" s="313"/>
      <c r="S60" s="313"/>
      <c r="T60" s="313"/>
      <c r="U60" s="313">
        <v>40</v>
      </c>
      <c r="V60" s="313"/>
      <c r="W60" s="313"/>
      <c r="X60" s="313"/>
      <c r="Y60" s="313"/>
      <c r="Z60" s="313"/>
      <c r="AA60" s="313"/>
      <c r="AB60" s="313">
        <v>24869</v>
      </c>
      <c r="AC60" s="313"/>
      <c r="AD60" s="313"/>
      <c r="AE60" s="313"/>
      <c r="AF60" s="313"/>
      <c r="AG60" s="313"/>
      <c r="AH60" s="313"/>
      <c r="AI60" s="313">
        <v>406</v>
      </c>
      <c r="AJ60" s="313"/>
      <c r="AK60" s="313"/>
      <c r="AL60" s="313"/>
      <c r="AM60" s="313"/>
      <c r="AN60" s="313"/>
      <c r="AO60" s="313"/>
      <c r="AP60" s="313">
        <v>44</v>
      </c>
      <c r="AQ60" s="313"/>
      <c r="AR60" s="313"/>
      <c r="AS60" s="313"/>
      <c r="AT60" s="313"/>
      <c r="AU60" s="313"/>
      <c r="AV60" s="313"/>
      <c r="AW60" s="313">
        <v>198</v>
      </c>
      <c r="AX60" s="313"/>
      <c r="AY60" s="313"/>
      <c r="AZ60" s="313"/>
      <c r="BA60" s="313"/>
      <c r="BB60" s="313"/>
      <c r="BC60" s="313"/>
      <c r="BD60" s="313">
        <v>4541</v>
      </c>
      <c r="BE60" s="313"/>
      <c r="BF60" s="313"/>
      <c r="BG60" s="313"/>
      <c r="BH60" s="313"/>
      <c r="BI60" s="313"/>
      <c r="BJ60" s="313"/>
    </row>
    <row r="61" spans="2:66" ht="11.1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N61" s="96"/>
    </row>
    <row r="62" spans="2:66" ht="11.1" customHeight="1">
      <c r="B62" s="320" t="s">
        <v>154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4" t="s">
        <v>191</v>
      </c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612" t="s">
        <v>592</v>
      </c>
      <c r="BB62" s="612"/>
      <c r="BC62" s="612"/>
      <c r="BD62" s="612"/>
      <c r="BE62" s="612"/>
      <c r="BF62" s="612"/>
      <c r="BG62" s="612"/>
      <c r="BH62" s="612"/>
      <c r="BI62" s="612"/>
      <c r="BJ62" s="612"/>
    </row>
    <row r="63" spans="2:66" ht="11.1" customHeight="1">
      <c r="B63" s="322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 t="s">
        <v>181</v>
      </c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 t="s">
        <v>192</v>
      </c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 t="s">
        <v>183</v>
      </c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5"/>
    </row>
    <row r="64" spans="2:66" ht="11.1" customHeight="1">
      <c r="B64" s="322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 t="s">
        <v>184</v>
      </c>
      <c r="O64" s="323"/>
      <c r="P64" s="323"/>
      <c r="Q64" s="323"/>
      <c r="R64" s="323"/>
      <c r="S64" s="323"/>
      <c r="T64" s="323"/>
      <c r="U64" s="323" t="s">
        <v>185</v>
      </c>
      <c r="V64" s="323"/>
      <c r="W64" s="323"/>
      <c r="X64" s="323"/>
      <c r="Y64" s="323"/>
      <c r="Z64" s="323"/>
      <c r="AA64" s="323"/>
      <c r="AB64" s="323" t="s">
        <v>186</v>
      </c>
      <c r="AC64" s="323"/>
      <c r="AD64" s="323"/>
      <c r="AE64" s="323"/>
      <c r="AF64" s="323"/>
      <c r="AG64" s="323"/>
      <c r="AH64" s="323"/>
      <c r="AI64" s="323" t="s">
        <v>187</v>
      </c>
      <c r="AJ64" s="323"/>
      <c r="AK64" s="323"/>
      <c r="AL64" s="323"/>
      <c r="AM64" s="323"/>
      <c r="AN64" s="323"/>
      <c r="AO64" s="323"/>
      <c r="AP64" s="323" t="s">
        <v>188</v>
      </c>
      <c r="AQ64" s="323"/>
      <c r="AR64" s="323"/>
      <c r="AS64" s="323"/>
      <c r="AT64" s="323"/>
      <c r="AU64" s="323"/>
      <c r="AV64" s="323"/>
      <c r="AW64" s="323" t="s">
        <v>189</v>
      </c>
      <c r="AX64" s="323"/>
      <c r="AY64" s="323"/>
      <c r="AZ64" s="323"/>
      <c r="BA64" s="323"/>
      <c r="BB64" s="323"/>
      <c r="BC64" s="323"/>
      <c r="BD64" s="323" t="s">
        <v>190</v>
      </c>
      <c r="BE64" s="323"/>
      <c r="BF64" s="323"/>
      <c r="BG64" s="323"/>
      <c r="BH64" s="323"/>
      <c r="BI64" s="323"/>
      <c r="BJ64" s="325"/>
    </row>
    <row r="65" spans="2:66" ht="11.1" customHeight="1">
      <c r="M65" s="100"/>
    </row>
    <row r="66" spans="2:66" ht="11.1" customHeight="1">
      <c r="C66" s="319" t="s">
        <v>155</v>
      </c>
      <c r="D66" s="319"/>
      <c r="E66" s="319"/>
      <c r="F66" s="319"/>
      <c r="G66" s="317">
        <v>22</v>
      </c>
      <c r="H66" s="317"/>
      <c r="I66" s="319" t="s">
        <v>154</v>
      </c>
      <c r="J66" s="319"/>
      <c r="K66" s="319"/>
      <c r="L66" s="319"/>
      <c r="M66" s="53"/>
      <c r="N66" s="318">
        <v>24302</v>
      </c>
      <c r="O66" s="318"/>
      <c r="P66" s="318"/>
      <c r="Q66" s="318"/>
      <c r="R66" s="318"/>
      <c r="S66" s="318"/>
      <c r="T66" s="318"/>
      <c r="U66" s="316">
        <v>63</v>
      </c>
      <c r="V66" s="316"/>
      <c r="W66" s="316"/>
      <c r="X66" s="316"/>
      <c r="Y66" s="316"/>
      <c r="Z66" s="316"/>
      <c r="AA66" s="316"/>
      <c r="AB66" s="316">
        <v>24239</v>
      </c>
      <c r="AC66" s="316"/>
      <c r="AD66" s="316"/>
      <c r="AE66" s="316"/>
      <c r="AF66" s="316"/>
      <c r="AG66" s="316"/>
      <c r="AH66" s="316"/>
      <c r="AI66" s="316">
        <v>745</v>
      </c>
      <c r="AJ66" s="316"/>
      <c r="AK66" s="316"/>
      <c r="AL66" s="316"/>
      <c r="AM66" s="316"/>
      <c r="AN66" s="316"/>
      <c r="AO66" s="316"/>
      <c r="AP66" s="316">
        <v>30</v>
      </c>
      <c r="AQ66" s="316"/>
      <c r="AR66" s="316"/>
      <c r="AS66" s="316"/>
      <c r="AT66" s="316"/>
      <c r="AU66" s="316"/>
      <c r="AV66" s="316"/>
      <c r="AW66" s="316">
        <v>270</v>
      </c>
      <c r="AX66" s="316"/>
      <c r="AY66" s="316"/>
      <c r="AZ66" s="316"/>
      <c r="BA66" s="316"/>
      <c r="BB66" s="316"/>
      <c r="BC66" s="316"/>
      <c r="BD66" s="316">
        <v>4775</v>
      </c>
      <c r="BE66" s="316"/>
      <c r="BF66" s="316"/>
      <c r="BG66" s="316"/>
      <c r="BH66" s="316"/>
      <c r="BI66" s="316"/>
      <c r="BJ66" s="316"/>
      <c r="BM66" s="96"/>
      <c r="BN66" s="96"/>
    </row>
    <row r="67" spans="2:66" ht="11.1" customHeight="1">
      <c r="G67" s="317">
        <v>23</v>
      </c>
      <c r="H67" s="317"/>
      <c r="M67" s="53"/>
      <c r="N67" s="318">
        <v>32491</v>
      </c>
      <c r="O67" s="318"/>
      <c r="P67" s="318"/>
      <c r="Q67" s="318"/>
      <c r="R67" s="318"/>
      <c r="S67" s="318"/>
      <c r="T67" s="318"/>
      <c r="U67" s="316">
        <v>45</v>
      </c>
      <c r="V67" s="316"/>
      <c r="W67" s="316"/>
      <c r="X67" s="316"/>
      <c r="Y67" s="316"/>
      <c r="Z67" s="316"/>
      <c r="AA67" s="316"/>
      <c r="AB67" s="316">
        <v>32446</v>
      </c>
      <c r="AC67" s="316"/>
      <c r="AD67" s="316"/>
      <c r="AE67" s="316"/>
      <c r="AF67" s="316"/>
      <c r="AG67" s="316"/>
      <c r="AH67" s="316"/>
      <c r="AI67" s="316">
        <v>790</v>
      </c>
      <c r="AJ67" s="316"/>
      <c r="AK67" s="316"/>
      <c r="AL67" s="316"/>
      <c r="AM67" s="316"/>
      <c r="AN67" s="316"/>
      <c r="AO67" s="316"/>
      <c r="AP67" s="316">
        <v>30</v>
      </c>
      <c r="AQ67" s="316"/>
      <c r="AR67" s="316"/>
      <c r="AS67" s="316"/>
      <c r="AT67" s="316"/>
      <c r="AU67" s="316"/>
      <c r="AV67" s="316"/>
      <c r="AW67" s="316">
        <v>220</v>
      </c>
      <c r="AX67" s="316"/>
      <c r="AY67" s="316"/>
      <c r="AZ67" s="316"/>
      <c r="BA67" s="316"/>
      <c r="BB67" s="316"/>
      <c r="BC67" s="316"/>
      <c r="BD67" s="316">
        <v>5074</v>
      </c>
      <c r="BE67" s="316"/>
      <c r="BF67" s="316"/>
      <c r="BG67" s="316"/>
      <c r="BH67" s="316"/>
      <c r="BI67" s="316"/>
      <c r="BJ67" s="316"/>
    </row>
    <row r="68" spans="2:66" ht="11.1" customHeight="1">
      <c r="G68" s="317">
        <v>24</v>
      </c>
      <c r="H68" s="317"/>
      <c r="M68" s="53"/>
      <c r="N68" s="318">
        <v>31104</v>
      </c>
      <c r="O68" s="318"/>
      <c r="P68" s="318"/>
      <c r="Q68" s="318"/>
      <c r="R68" s="318"/>
      <c r="S68" s="318"/>
      <c r="T68" s="318"/>
      <c r="U68" s="316">
        <v>49</v>
      </c>
      <c r="V68" s="316"/>
      <c r="W68" s="316"/>
      <c r="X68" s="316"/>
      <c r="Y68" s="316"/>
      <c r="Z68" s="316"/>
      <c r="AA68" s="316"/>
      <c r="AB68" s="316">
        <v>31055</v>
      </c>
      <c r="AC68" s="316"/>
      <c r="AD68" s="316"/>
      <c r="AE68" s="316"/>
      <c r="AF68" s="316"/>
      <c r="AG68" s="316"/>
      <c r="AH68" s="316"/>
      <c r="AI68" s="316">
        <v>267</v>
      </c>
      <c r="AJ68" s="316"/>
      <c r="AK68" s="316"/>
      <c r="AL68" s="316"/>
      <c r="AM68" s="316"/>
      <c r="AN68" s="316"/>
      <c r="AO68" s="316"/>
      <c r="AP68" s="316">
        <v>30</v>
      </c>
      <c r="AQ68" s="316"/>
      <c r="AR68" s="316"/>
      <c r="AS68" s="316"/>
      <c r="AT68" s="316"/>
      <c r="AU68" s="316"/>
      <c r="AV68" s="316"/>
      <c r="AW68" s="316">
        <v>212</v>
      </c>
      <c r="AX68" s="316"/>
      <c r="AY68" s="316"/>
      <c r="AZ68" s="316"/>
      <c r="BA68" s="316"/>
      <c r="BB68" s="316"/>
      <c r="BC68" s="316"/>
      <c r="BD68" s="316">
        <v>5339</v>
      </c>
      <c r="BE68" s="316"/>
      <c r="BF68" s="316"/>
      <c r="BG68" s="316"/>
      <c r="BH68" s="316"/>
      <c r="BI68" s="316"/>
      <c r="BJ68" s="316"/>
    </row>
    <row r="69" spans="2:66" ht="11.1" customHeight="1">
      <c r="G69" s="317">
        <v>25</v>
      </c>
      <c r="H69" s="317"/>
      <c r="M69" s="53"/>
      <c r="N69" s="318">
        <v>30937</v>
      </c>
      <c r="O69" s="318"/>
      <c r="P69" s="318"/>
      <c r="Q69" s="318"/>
      <c r="R69" s="318"/>
      <c r="S69" s="318"/>
      <c r="T69" s="318"/>
      <c r="U69" s="316">
        <v>28</v>
      </c>
      <c r="V69" s="316"/>
      <c r="W69" s="316"/>
      <c r="X69" s="316"/>
      <c r="Y69" s="316"/>
      <c r="Z69" s="316"/>
      <c r="AA69" s="316"/>
      <c r="AB69" s="316">
        <v>30909</v>
      </c>
      <c r="AC69" s="316"/>
      <c r="AD69" s="316"/>
      <c r="AE69" s="316"/>
      <c r="AF69" s="316"/>
      <c r="AG69" s="316"/>
      <c r="AH69" s="316"/>
      <c r="AI69" s="316">
        <v>284</v>
      </c>
      <c r="AJ69" s="316"/>
      <c r="AK69" s="316"/>
      <c r="AL69" s="316"/>
      <c r="AM69" s="316"/>
      <c r="AN69" s="316"/>
      <c r="AO69" s="316"/>
      <c r="AP69" s="316">
        <v>25</v>
      </c>
      <c r="AQ69" s="316"/>
      <c r="AR69" s="316"/>
      <c r="AS69" s="316"/>
      <c r="AT69" s="316"/>
      <c r="AU69" s="316"/>
      <c r="AV69" s="316"/>
      <c r="AW69" s="316">
        <v>193</v>
      </c>
      <c r="AX69" s="316"/>
      <c r="AY69" s="316"/>
      <c r="AZ69" s="316"/>
      <c r="BA69" s="316"/>
      <c r="BB69" s="316"/>
      <c r="BC69" s="316"/>
      <c r="BD69" s="316">
        <v>4077</v>
      </c>
      <c r="BE69" s="316"/>
      <c r="BF69" s="316"/>
      <c r="BG69" s="316"/>
      <c r="BH69" s="316"/>
      <c r="BI69" s="316"/>
      <c r="BJ69" s="316"/>
    </row>
    <row r="70" spans="2:66" ht="12" customHeight="1">
      <c r="G70" s="314">
        <v>26</v>
      </c>
      <c r="H70" s="314"/>
      <c r="I70" s="154"/>
      <c r="J70" s="154"/>
      <c r="K70" s="154"/>
      <c r="L70" s="154"/>
      <c r="M70" s="105"/>
      <c r="N70" s="315">
        <v>37406</v>
      </c>
      <c r="O70" s="315"/>
      <c r="P70" s="315"/>
      <c r="Q70" s="315"/>
      <c r="R70" s="315"/>
      <c r="S70" s="315"/>
      <c r="T70" s="315"/>
      <c r="U70" s="313">
        <v>31</v>
      </c>
      <c r="V70" s="313"/>
      <c r="W70" s="313"/>
      <c r="X70" s="313"/>
      <c r="Y70" s="313"/>
      <c r="Z70" s="313"/>
      <c r="AA70" s="313"/>
      <c r="AB70" s="313">
        <v>37375</v>
      </c>
      <c r="AC70" s="313"/>
      <c r="AD70" s="313"/>
      <c r="AE70" s="313"/>
      <c r="AF70" s="313"/>
      <c r="AG70" s="313"/>
      <c r="AH70" s="313"/>
      <c r="AI70" s="313">
        <v>275</v>
      </c>
      <c r="AJ70" s="313"/>
      <c r="AK70" s="313"/>
      <c r="AL70" s="313"/>
      <c r="AM70" s="313"/>
      <c r="AN70" s="313"/>
      <c r="AO70" s="313"/>
      <c r="AP70" s="313">
        <v>32</v>
      </c>
      <c r="AQ70" s="313"/>
      <c r="AR70" s="313"/>
      <c r="AS70" s="313"/>
      <c r="AT70" s="313"/>
      <c r="AU70" s="313"/>
      <c r="AV70" s="313"/>
      <c r="AW70" s="313">
        <v>190</v>
      </c>
      <c r="AX70" s="313"/>
      <c r="AY70" s="313"/>
      <c r="AZ70" s="313"/>
      <c r="BA70" s="313"/>
      <c r="BB70" s="313"/>
      <c r="BC70" s="313"/>
      <c r="BD70" s="313">
        <v>2856</v>
      </c>
      <c r="BE70" s="313"/>
      <c r="BF70" s="313"/>
      <c r="BG70" s="313"/>
      <c r="BH70" s="313"/>
      <c r="BI70" s="313"/>
      <c r="BJ70" s="313"/>
    </row>
    <row r="71" spans="2:66" ht="11.1" customHeight="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</row>
    <row r="72" spans="2:66" ht="11.1" customHeight="1">
      <c r="B72" s="320" t="s">
        <v>154</v>
      </c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4" t="s">
        <v>193</v>
      </c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612" t="s">
        <v>590</v>
      </c>
      <c r="BB72" s="612"/>
      <c r="BC72" s="612"/>
      <c r="BD72" s="612"/>
      <c r="BE72" s="612"/>
      <c r="BF72" s="612"/>
      <c r="BG72" s="612"/>
      <c r="BH72" s="612"/>
      <c r="BI72" s="612"/>
      <c r="BJ72" s="612"/>
    </row>
    <row r="73" spans="2:66" ht="11.1" customHeight="1">
      <c r="B73" s="322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 t="s">
        <v>181</v>
      </c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 t="s">
        <v>415</v>
      </c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 t="s">
        <v>183</v>
      </c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5"/>
    </row>
    <row r="74" spans="2:66" ht="11.1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 t="s">
        <v>184</v>
      </c>
      <c r="O74" s="323"/>
      <c r="P74" s="323"/>
      <c r="Q74" s="323"/>
      <c r="R74" s="323"/>
      <c r="S74" s="323"/>
      <c r="T74" s="323"/>
      <c r="U74" s="323" t="s">
        <v>185</v>
      </c>
      <c r="V74" s="323"/>
      <c r="W74" s="323"/>
      <c r="X74" s="323"/>
      <c r="Y74" s="323"/>
      <c r="Z74" s="323"/>
      <c r="AA74" s="323"/>
      <c r="AB74" s="323" t="s">
        <v>186</v>
      </c>
      <c r="AC74" s="323"/>
      <c r="AD74" s="323"/>
      <c r="AE74" s="323"/>
      <c r="AF74" s="323"/>
      <c r="AG74" s="323"/>
      <c r="AH74" s="323"/>
      <c r="AI74" s="323" t="s">
        <v>187</v>
      </c>
      <c r="AJ74" s="323"/>
      <c r="AK74" s="323"/>
      <c r="AL74" s="323"/>
      <c r="AM74" s="323"/>
      <c r="AN74" s="323"/>
      <c r="AO74" s="323"/>
      <c r="AP74" s="323" t="s">
        <v>188</v>
      </c>
      <c r="AQ74" s="323"/>
      <c r="AR74" s="323"/>
      <c r="AS74" s="323"/>
      <c r="AT74" s="323"/>
      <c r="AU74" s="323"/>
      <c r="AV74" s="323"/>
      <c r="AW74" s="323" t="s">
        <v>189</v>
      </c>
      <c r="AX74" s="323"/>
      <c r="AY74" s="323"/>
      <c r="AZ74" s="323"/>
      <c r="BA74" s="323"/>
      <c r="BB74" s="323"/>
      <c r="BC74" s="323"/>
      <c r="BD74" s="323" t="s">
        <v>190</v>
      </c>
      <c r="BE74" s="323"/>
      <c r="BF74" s="323"/>
      <c r="BG74" s="323"/>
      <c r="BH74" s="323"/>
      <c r="BI74" s="323"/>
      <c r="BJ74" s="325"/>
    </row>
    <row r="75" spans="2:66" ht="11.1" customHeight="1">
      <c r="M75" s="100"/>
      <c r="BL75" s="96"/>
      <c r="BM75" s="96"/>
    </row>
    <row r="76" spans="2:66" ht="11.1" customHeight="1">
      <c r="C76" s="319" t="s">
        <v>9</v>
      </c>
      <c r="D76" s="319"/>
      <c r="E76" s="319"/>
      <c r="F76" s="319"/>
      <c r="G76" s="317">
        <v>22</v>
      </c>
      <c r="H76" s="317"/>
      <c r="I76" s="319" t="s">
        <v>1</v>
      </c>
      <c r="J76" s="319"/>
      <c r="K76" s="319"/>
      <c r="L76" s="319"/>
      <c r="M76" s="53"/>
      <c r="N76" s="332">
        <v>1188</v>
      </c>
      <c r="O76" s="318"/>
      <c r="P76" s="318"/>
      <c r="Q76" s="318"/>
      <c r="R76" s="318"/>
      <c r="S76" s="318"/>
      <c r="T76" s="318"/>
      <c r="U76" s="316">
        <v>190</v>
      </c>
      <c r="V76" s="316"/>
      <c r="W76" s="316"/>
      <c r="X76" s="316"/>
      <c r="Y76" s="316"/>
      <c r="Z76" s="316"/>
      <c r="AA76" s="316"/>
      <c r="AB76" s="316">
        <v>998</v>
      </c>
      <c r="AC76" s="316"/>
      <c r="AD76" s="316"/>
      <c r="AE76" s="316"/>
      <c r="AF76" s="316"/>
      <c r="AG76" s="316"/>
      <c r="AH76" s="316"/>
      <c r="AI76" s="316">
        <v>1404</v>
      </c>
      <c r="AJ76" s="316"/>
      <c r="AK76" s="316"/>
      <c r="AL76" s="316"/>
      <c r="AM76" s="316"/>
      <c r="AN76" s="316"/>
      <c r="AO76" s="316"/>
      <c r="AP76" s="316">
        <v>113</v>
      </c>
      <c r="AQ76" s="316"/>
      <c r="AR76" s="316"/>
      <c r="AS76" s="316"/>
      <c r="AT76" s="316"/>
      <c r="AU76" s="316"/>
      <c r="AV76" s="316"/>
      <c r="AW76" s="316">
        <v>63</v>
      </c>
      <c r="AX76" s="316"/>
      <c r="AY76" s="316"/>
      <c r="AZ76" s="316"/>
      <c r="BA76" s="316"/>
      <c r="BB76" s="316"/>
      <c r="BC76" s="316"/>
      <c r="BD76" s="316">
        <v>1195</v>
      </c>
      <c r="BE76" s="316"/>
      <c r="BF76" s="316"/>
      <c r="BG76" s="316"/>
      <c r="BH76" s="316"/>
      <c r="BI76" s="316"/>
      <c r="BJ76" s="316"/>
      <c r="BL76" s="96"/>
      <c r="BM76" s="96"/>
    </row>
    <row r="77" spans="2:66" ht="11.1" customHeight="1">
      <c r="C77" s="319"/>
      <c r="D77" s="319"/>
      <c r="E77" s="319"/>
      <c r="F77" s="319"/>
      <c r="G77" s="317">
        <v>23</v>
      </c>
      <c r="H77" s="317"/>
      <c r="I77" s="319"/>
      <c r="J77" s="319"/>
      <c r="K77" s="319"/>
      <c r="L77" s="319"/>
      <c r="M77" s="53"/>
      <c r="N77" s="332">
        <v>7764</v>
      </c>
      <c r="O77" s="318"/>
      <c r="P77" s="318"/>
      <c r="Q77" s="318"/>
      <c r="R77" s="318"/>
      <c r="S77" s="318"/>
      <c r="T77" s="318"/>
      <c r="U77" s="316">
        <v>27</v>
      </c>
      <c r="V77" s="316"/>
      <c r="W77" s="316"/>
      <c r="X77" s="316"/>
      <c r="Y77" s="316"/>
      <c r="Z77" s="316"/>
      <c r="AA77" s="316"/>
      <c r="AB77" s="316">
        <v>7737</v>
      </c>
      <c r="AC77" s="316"/>
      <c r="AD77" s="316"/>
      <c r="AE77" s="316"/>
      <c r="AF77" s="316"/>
      <c r="AG77" s="316"/>
      <c r="AH77" s="316"/>
      <c r="AI77" s="316">
        <v>1268</v>
      </c>
      <c r="AJ77" s="316"/>
      <c r="AK77" s="316"/>
      <c r="AL77" s="316"/>
      <c r="AM77" s="316"/>
      <c r="AN77" s="316"/>
      <c r="AO77" s="316"/>
      <c r="AP77" s="316">
        <v>161</v>
      </c>
      <c r="AQ77" s="316"/>
      <c r="AR77" s="316"/>
      <c r="AS77" s="316"/>
      <c r="AT77" s="316"/>
      <c r="AU77" s="316"/>
      <c r="AV77" s="316"/>
      <c r="AW77" s="316">
        <v>88</v>
      </c>
      <c r="AX77" s="316"/>
      <c r="AY77" s="316"/>
      <c r="AZ77" s="316"/>
      <c r="BA77" s="316"/>
      <c r="BB77" s="316"/>
      <c r="BC77" s="316"/>
      <c r="BD77" s="316">
        <v>1629</v>
      </c>
      <c r="BE77" s="316"/>
      <c r="BF77" s="316"/>
      <c r="BG77" s="316"/>
      <c r="BH77" s="316"/>
      <c r="BI77" s="316"/>
      <c r="BJ77" s="316"/>
    </row>
    <row r="78" spans="2:66" ht="11.1" customHeight="1">
      <c r="G78" s="317">
        <v>24</v>
      </c>
      <c r="H78" s="317"/>
      <c r="M78" s="53"/>
      <c r="N78" s="332">
        <v>19545</v>
      </c>
      <c r="O78" s="318"/>
      <c r="P78" s="318"/>
      <c r="Q78" s="318"/>
      <c r="R78" s="318"/>
      <c r="S78" s="318"/>
      <c r="T78" s="318"/>
      <c r="U78" s="316">
        <v>42</v>
      </c>
      <c r="V78" s="316"/>
      <c r="W78" s="316"/>
      <c r="X78" s="316"/>
      <c r="Y78" s="316"/>
      <c r="Z78" s="316"/>
      <c r="AA78" s="316"/>
      <c r="AB78" s="316">
        <v>19503</v>
      </c>
      <c r="AC78" s="316"/>
      <c r="AD78" s="316"/>
      <c r="AE78" s="316"/>
      <c r="AF78" s="316"/>
      <c r="AG78" s="316"/>
      <c r="AH78" s="316"/>
      <c r="AI78" s="316">
        <v>1374</v>
      </c>
      <c r="AJ78" s="316"/>
      <c r="AK78" s="316"/>
      <c r="AL78" s="316"/>
      <c r="AM78" s="316"/>
      <c r="AN78" s="316"/>
      <c r="AO78" s="316"/>
      <c r="AP78" s="316">
        <v>166</v>
      </c>
      <c r="AQ78" s="316"/>
      <c r="AR78" s="316"/>
      <c r="AS78" s="316"/>
      <c r="AT78" s="316"/>
      <c r="AU78" s="316"/>
      <c r="AV78" s="316"/>
      <c r="AW78" s="316">
        <v>122</v>
      </c>
      <c r="AX78" s="316"/>
      <c r="AY78" s="316"/>
      <c r="AZ78" s="316"/>
      <c r="BA78" s="316"/>
      <c r="BB78" s="316"/>
      <c r="BC78" s="316"/>
      <c r="BD78" s="316">
        <v>2568</v>
      </c>
      <c r="BE78" s="316"/>
      <c r="BF78" s="316"/>
      <c r="BG78" s="316"/>
      <c r="BH78" s="316"/>
      <c r="BI78" s="316"/>
      <c r="BJ78" s="316"/>
      <c r="BN78" s="96"/>
    </row>
    <row r="79" spans="2:66" ht="11.1" customHeight="1">
      <c r="G79" s="317">
        <v>25</v>
      </c>
      <c r="H79" s="317"/>
      <c r="M79" s="53"/>
      <c r="N79" s="332">
        <v>15289</v>
      </c>
      <c r="O79" s="318"/>
      <c r="P79" s="318"/>
      <c r="Q79" s="318"/>
      <c r="R79" s="318"/>
      <c r="S79" s="318"/>
      <c r="T79" s="318"/>
      <c r="U79" s="316">
        <v>25</v>
      </c>
      <c r="V79" s="316"/>
      <c r="W79" s="316"/>
      <c r="X79" s="316"/>
      <c r="Y79" s="316"/>
      <c r="Z79" s="316"/>
      <c r="AA79" s="316"/>
      <c r="AB79" s="316">
        <v>15264</v>
      </c>
      <c r="AC79" s="316"/>
      <c r="AD79" s="316"/>
      <c r="AE79" s="316"/>
      <c r="AF79" s="316"/>
      <c r="AG79" s="316"/>
      <c r="AH79" s="316"/>
      <c r="AI79" s="316">
        <v>1433</v>
      </c>
      <c r="AJ79" s="316"/>
      <c r="AK79" s="316"/>
      <c r="AL79" s="316"/>
      <c r="AM79" s="316"/>
      <c r="AN79" s="316"/>
      <c r="AO79" s="316"/>
      <c r="AP79" s="316">
        <v>158</v>
      </c>
      <c r="AQ79" s="316"/>
      <c r="AR79" s="316"/>
      <c r="AS79" s="316"/>
      <c r="AT79" s="316"/>
      <c r="AU79" s="316"/>
      <c r="AV79" s="316"/>
      <c r="AW79" s="316">
        <v>131</v>
      </c>
      <c r="AX79" s="316"/>
      <c r="AY79" s="316"/>
      <c r="AZ79" s="316"/>
      <c r="BA79" s="316"/>
      <c r="BB79" s="316"/>
      <c r="BC79" s="316"/>
      <c r="BD79" s="316">
        <v>2654</v>
      </c>
      <c r="BE79" s="316"/>
      <c r="BF79" s="316"/>
      <c r="BG79" s="316"/>
      <c r="BH79" s="316"/>
      <c r="BI79" s="316"/>
      <c r="BJ79" s="316"/>
      <c r="BM79" s="96"/>
    </row>
    <row r="80" spans="2:66" ht="12.75" customHeight="1">
      <c r="G80" s="314">
        <v>26</v>
      </c>
      <c r="H80" s="314"/>
      <c r="I80" s="154"/>
      <c r="J80" s="154"/>
      <c r="K80" s="154"/>
      <c r="L80" s="154"/>
      <c r="M80" s="105"/>
      <c r="N80" s="315">
        <v>13877</v>
      </c>
      <c r="O80" s="313"/>
      <c r="P80" s="313"/>
      <c r="Q80" s="313"/>
      <c r="R80" s="313"/>
      <c r="S80" s="313"/>
      <c r="T80" s="313"/>
      <c r="U80" s="313">
        <v>20</v>
      </c>
      <c r="V80" s="313"/>
      <c r="W80" s="313"/>
      <c r="X80" s="313"/>
      <c r="Y80" s="313"/>
      <c r="Z80" s="313"/>
      <c r="AA80" s="313"/>
      <c r="AB80" s="313">
        <v>13857</v>
      </c>
      <c r="AC80" s="313"/>
      <c r="AD80" s="313"/>
      <c r="AE80" s="313"/>
      <c r="AF80" s="313"/>
      <c r="AG80" s="313"/>
      <c r="AH80" s="313"/>
      <c r="AI80" s="313">
        <v>1507</v>
      </c>
      <c r="AJ80" s="313"/>
      <c r="AK80" s="313"/>
      <c r="AL80" s="313"/>
      <c r="AM80" s="313"/>
      <c r="AN80" s="313"/>
      <c r="AO80" s="313"/>
      <c r="AP80" s="313">
        <v>188</v>
      </c>
      <c r="AQ80" s="313"/>
      <c r="AR80" s="313"/>
      <c r="AS80" s="313"/>
      <c r="AT80" s="313"/>
      <c r="AU80" s="313"/>
      <c r="AV80" s="313"/>
      <c r="AW80" s="313">
        <v>124</v>
      </c>
      <c r="AX80" s="313"/>
      <c r="AY80" s="313"/>
      <c r="AZ80" s="313"/>
      <c r="BA80" s="313"/>
      <c r="BB80" s="313"/>
      <c r="BC80" s="313"/>
      <c r="BD80" s="313">
        <v>1587</v>
      </c>
      <c r="BE80" s="313"/>
      <c r="BF80" s="313"/>
      <c r="BG80" s="313"/>
      <c r="BH80" s="313"/>
      <c r="BI80" s="313"/>
      <c r="BJ80" s="313"/>
    </row>
    <row r="81" spans="2:62" ht="11.1" customHeight="1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</row>
    <row r="82" spans="2:62" ht="11.1" customHeight="1">
      <c r="B82" s="374" t="s">
        <v>157</v>
      </c>
      <c r="C82" s="374"/>
      <c r="D82" s="374"/>
      <c r="E82" s="134" t="s">
        <v>158</v>
      </c>
      <c r="F82" s="47" t="s">
        <v>194</v>
      </c>
    </row>
    <row r="83" spans="2:62" ht="11.1" customHeight="1"/>
    <row r="84" spans="2:62" ht="11.1" customHeight="1"/>
    <row r="85" spans="2:62">
      <c r="B85" s="96"/>
      <c r="C85" s="96"/>
      <c r="D85" s="96"/>
      <c r="E85" s="96"/>
      <c r="F85" s="232"/>
      <c r="G85" s="232"/>
      <c r="H85" s="2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</row>
    <row r="86" spans="2:62">
      <c r="B86" s="96"/>
      <c r="C86" s="96"/>
      <c r="D86" s="96"/>
      <c r="E86" s="96"/>
      <c r="F86" s="232"/>
      <c r="G86" s="232"/>
      <c r="H86" s="2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</row>
    <row r="87" spans="2:62">
      <c r="B87" s="2"/>
      <c r="C87" s="2"/>
      <c r="D87" s="2"/>
      <c r="E87" s="116"/>
      <c r="F87" s="2"/>
      <c r="G87" s="2"/>
      <c r="H87" s="2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</row>
  </sheetData>
  <mergeCells count="362">
    <mergeCell ref="BC33:BJ33"/>
    <mergeCell ref="O34:V34"/>
    <mergeCell ref="W34:AD34"/>
    <mergeCell ref="AE34:AL34"/>
    <mergeCell ref="AM34:AT34"/>
    <mergeCell ref="AU34:BB34"/>
    <mergeCell ref="BC34:BJ34"/>
    <mergeCell ref="O33:V33"/>
    <mergeCell ref="W33:AD33"/>
    <mergeCell ref="AE33:AL33"/>
    <mergeCell ref="AM33:AT33"/>
    <mergeCell ref="AU33:BB33"/>
    <mergeCell ref="AE28:AL28"/>
    <mergeCell ref="AM28:AT28"/>
    <mergeCell ref="AU28:BB28"/>
    <mergeCell ref="AE30:AL30"/>
    <mergeCell ref="AM30:BJ30"/>
    <mergeCell ref="O32:V32"/>
    <mergeCell ref="W32:AD32"/>
    <mergeCell ref="AE32:AL32"/>
    <mergeCell ref="AM32:AT32"/>
    <mergeCell ref="AU32:BB32"/>
    <mergeCell ref="BC32:BJ32"/>
    <mergeCell ref="BC28:BJ28"/>
    <mergeCell ref="G15:I15"/>
    <mergeCell ref="O15:V15"/>
    <mergeCell ref="O24:V24"/>
    <mergeCell ref="W24:AD24"/>
    <mergeCell ref="AE24:AL24"/>
    <mergeCell ref="AM24:AT24"/>
    <mergeCell ref="AU24:BB24"/>
    <mergeCell ref="B18:N21"/>
    <mergeCell ref="W14:AD14"/>
    <mergeCell ref="AE14:AL14"/>
    <mergeCell ref="AM14:AT14"/>
    <mergeCell ref="AU14:BB14"/>
    <mergeCell ref="G16:I16"/>
    <mergeCell ref="B22:N22"/>
    <mergeCell ref="O22:V22"/>
    <mergeCell ref="W22:AD22"/>
    <mergeCell ref="O21:V21"/>
    <mergeCell ref="O16:V16"/>
    <mergeCell ref="W16:AD16"/>
    <mergeCell ref="AE16:AL16"/>
    <mergeCell ref="AM16:AT16"/>
    <mergeCell ref="AU16:BB16"/>
    <mergeCell ref="W21:AD21"/>
    <mergeCell ref="AE21:AL21"/>
    <mergeCell ref="AS1:BK2"/>
    <mergeCell ref="B4:BJ4"/>
    <mergeCell ref="AM9:AT9"/>
    <mergeCell ref="AU9:BB9"/>
    <mergeCell ref="BC9:BJ9"/>
    <mergeCell ref="BC10:BJ10"/>
    <mergeCell ref="W9:AD9"/>
    <mergeCell ref="AE9:AL9"/>
    <mergeCell ref="W13:AD13"/>
    <mergeCell ref="AE13:AL13"/>
    <mergeCell ref="AM13:AT13"/>
    <mergeCell ref="AU13:BB13"/>
    <mergeCell ref="G12:I12"/>
    <mergeCell ref="O12:V12"/>
    <mergeCell ref="W12:AD12"/>
    <mergeCell ref="AE12:AL12"/>
    <mergeCell ref="AU12:BB12"/>
    <mergeCell ref="BC12:BJ12"/>
    <mergeCell ref="AM12:AT12"/>
    <mergeCell ref="AM10:AT10"/>
    <mergeCell ref="AU10:BB10"/>
    <mergeCell ref="BC13:BJ13"/>
    <mergeCell ref="W10:AD10"/>
    <mergeCell ref="AE10:AL10"/>
    <mergeCell ref="B50:BJ50"/>
    <mergeCell ref="B52:M54"/>
    <mergeCell ref="N52:AZ52"/>
    <mergeCell ref="BA52:BJ52"/>
    <mergeCell ref="N53:AH53"/>
    <mergeCell ref="AI53:AV53"/>
    <mergeCell ref="AW53:BJ53"/>
    <mergeCell ref="N54:T54"/>
    <mergeCell ref="U54:AA54"/>
    <mergeCell ref="AB54:AH54"/>
    <mergeCell ref="AI54:AO54"/>
    <mergeCell ref="AP54:AV54"/>
    <mergeCell ref="AW54:BC54"/>
    <mergeCell ref="BD54:BJ54"/>
    <mergeCell ref="G60:H60"/>
    <mergeCell ref="N60:T60"/>
    <mergeCell ref="U60:AA60"/>
    <mergeCell ref="AB60:AH60"/>
    <mergeCell ref="AI60:AO60"/>
    <mergeCell ref="AP60:AV60"/>
    <mergeCell ref="AW60:BC60"/>
    <mergeCell ref="BD60:BJ60"/>
    <mergeCell ref="G58:H58"/>
    <mergeCell ref="N58:T58"/>
    <mergeCell ref="U58:AA58"/>
    <mergeCell ref="AB58:AH58"/>
    <mergeCell ref="AI58:AO58"/>
    <mergeCell ref="AP58:AV58"/>
    <mergeCell ref="AW58:BC58"/>
    <mergeCell ref="BD58:BJ58"/>
    <mergeCell ref="G59:H59"/>
    <mergeCell ref="N59:T59"/>
    <mergeCell ref="U59:AA59"/>
    <mergeCell ref="AB59:AH59"/>
    <mergeCell ref="AI59:AO59"/>
    <mergeCell ref="AP59:AV59"/>
    <mergeCell ref="BD59:BJ59"/>
    <mergeCell ref="BD80:BJ80"/>
    <mergeCell ref="N76:T76"/>
    <mergeCell ref="U76:AA76"/>
    <mergeCell ref="AB76:AH76"/>
    <mergeCell ref="AI76:AO76"/>
    <mergeCell ref="AP76:AV76"/>
    <mergeCell ref="AW76:BC76"/>
    <mergeCell ref="BD76:BJ76"/>
    <mergeCell ref="C77:F77"/>
    <mergeCell ref="G77:H77"/>
    <mergeCell ref="I77:L77"/>
    <mergeCell ref="N77:T77"/>
    <mergeCell ref="U77:AA77"/>
    <mergeCell ref="AB77:AH77"/>
    <mergeCell ref="AI77:AO77"/>
    <mergeCell ref="AP77:AV77"/>
    <mergeCell ref="AW77:BC77"/>
    <mergeCell ref="BD77:BJ77"/>
    <mergeCell ref="C76:F76"/>
    <mergeCell ref="G76:H76"/>
    <mergeCell ref="I76:L76"/>
    <mergeCell ref="AI78:AO78"/>
    <mergeCell ref="AP78:AV78"/>
    <mergeCell ref="AW78:BC78"/>
    <mergeCell ref="BC38:BJ38"/>
    <mergeCell ref="G39:I39"/>
    <mergeCell ref="O39:V39"/>
    <mergeCell ref="W39:AD39"/>
    <mergeCell ref="AE39:AL39"/>
    <mergeCell ref="AM39:AT39"/>
    <mergeCell ref="AU39:BB39"/>
    <mergeCell ref="F47:G47"/>
    <mergeCell ref="B48:D48"/>
    <mergeCell ref="BC39:BJ39"/>
    <mergeCell ref="O40:V40"/>
    <mergeCell ref="W40:AD40"/>
    <mergeCell ref="AE40:AL40"/>
    <mergeCell ref="AM40:AT40"/>
    <mergeCell ref="AU40:BB40"/>
    <mergeCell ref="BC40:BJ40"/>
    <mergeCell ref="C42:D42"/>
    <mergeCell ref="F42:G42"/>
    <mergeCell ref="F43:G43"/>
    <mergeCell ref="F44:G44"/>
    <mergeCell ref="F45:G45"/>
    <mergeCell ref="G40:I40"/>
    <mergeCell ref="F46:G46"/>
    <mergeCell ref="AE38:AL38"/>
    <mergeCell ref="AM38:AT38"/>
    <mergeCell ref="AU38:BB38"/>
    <mergeCell ref="G38:I38"/>
    <mergeCell ref="O38:V38"/>
    <mergeCell ref="W38:AD38"/>
    <mergeCell ref="AM36:AT36"/>
    <mergeCell ref="AU36:BB36"/>
    <mergeCell ref="AU20:BB20"/>
    <mergeCell ref="BC36:BJ36"/>
    <mergeCell ref="G37:I37"/>
    <mergeCell ref="O37:V37"/>
    <mergeCell ref="W37:AD37"/>
    <mergeCell ref="AE37:AL37"/>
    <mergeCell ref="AM37:AT37"/>
    <mergeCell ref="AU37:BB37"/>
    <mergeCell ref="BC37:BJ37"/>
    <mergeCell ref="AM31:BJ31"/>
    <mergeCell ref="G26:I26"/>
    <mergeCell ref="O26:V26"/>
    <mergeCell ref="W26:AD26"/>
    <mergeCell ref="AE26:AL26"/>
    <mergeCell ref="AM26:AT26"/>
    <mergeCell ref="AU26:BB26"/>
    <mergeCell ref="BC26:BJ26"/>
    <mergeCell ref="BC27:BJ27"/>
    <mergeCell ref="AE27:AL27"/>
    <mergeCell ref="AM27:AT27"/>
    <mergeCell ref="AU27:BB27"/>
    <mergeCell ref="AM21:AT21"/>
    <mergeCell ref="AU21:BB21"/>
    <mergeCell ref="BC21:BJ21"/>
    <mergeCell ref="BC24:BJ24"/>
    <mergeCell ref="AM25:AT25"/>
    <mergeCell ref="AU25:BB25"/>
    <mergeCell ref="BC25:BJ25"/>
    <mergeCell ref="BC20:BJ20"/>
    <mergeCell ref="BC14:BJ14"/>
    <mergeCell ref="W15:AD15"/>
    <mergeCell ref="AE15:AL15"/>
    <mergeCell ref="AM15:AT15"/>
    <mergeCell ref="AU15:BB15"/>
    <mergeCell ref="BC15:BJ15"/>
    <mergeCell ref="AE22:AL22"/>
    <mergeCell ref="AM22:AT22"/>
    <mergeCell ref="AU22:BB22"/>
    <mergeCell ref="BC22:BJ22"/>
    <mergeCell ref="BC16:BJ16"/>
    <mergeCell ref="O18:AT18"/>
    <mergeCell ref="AU18:BJ18"/>
    <mergeCell ref="O19:AT19"/>
    <mergeCell ref="AU19:BJ19"/>
    <mergeCell ref="O20:V20"/>
    <mergeCell ref="W20:AD20"/>
    <mergeCell ref="AE20:AL20"/>
    <mergeCell ref="AM20:AT20"/>
    <mergeCell ref="C12:F12"/>
    <mergeCell ref="J12:M12"/>
    <mergeCell ref="B6:N9"/>
    <mergeCell ref="O6:V10"/>
    <mergeCell ref="W6:AL6"/>
    <mergeCell ref="AM6:BJ6"/>
    <mergeCell ref="W7:AL7"/>
    <mergeCell ref="AM7:BJ7"/>
    <mergeCell ref="W8:AD8"/>
    <mergeCell ref="AE8:AL8"/>
    <mergeCell ref="AM8:AT8"/>
    <mergeCell ref="AU8:BB8"/>
    <mergeCell ref="BC8:BJ8"/>
    <mergeCell ref="B10:N10"/>
    <mergeCell ref="G14:I14"/>
    <mergeCell ref="O14:V14"/>
    <mergeCell ref="G13:I13"/>
    <mergeCell ref="O13:V13"/>
    <mergeCell ref="B82:D82"/>
    <mergeCell ref="G78:H78"/>
    <mergeCell ref="N78:T78"/>
    <mergeCell ref="U78:AA78"/>
    <mergeCell ref="AB78:AH78"/>
    <mergeCell ref="G80:H80"/>
    <mergeCell ref="N80:T80"/>
    <mergeCell ref="U80:AA80"/>
    <mergeCell ref="AB80:AH80"/>
    <mergeCell ref="G69:H69"/>
    <mergeCell ref="N69:T69"/>
    <mergeCell ref="U69:AA69"/>
    <mergeCell ref="AB69:AH69"/>
    <mergeCell ref="G67:H67"/>
    <mergeCell ref="N67:T67"/>
    <mergeCell ref="U67:AA67"/>
    <mergeCell ref="AB67:AH67"/>
    <mergeCell ref="N64:T64"/>
    <mergeCell ref="U64:AA64"/>
    <mergeCell ref="AB64:AH64"/>
    <mergeCell ref="BD78:BJ78"/>
    <mergeCell ref="G79:H79"/>
    <mergeCell ref="N79:T79"/>
    <mergeCell ref="U79:AA79"/>
    <mergeCell ref="AB79:AH79"/>
    <mergeCell ref="AI79:AO79"/>
    <mergeCell ref="AP79:AV79"/>
    <mergeCell ref="AW79:BC79"/>
    <mergeCell ref="BD79:BJ79"/>
    <mergeCell ref="G70:H70"/>
    <mergeCell ref="N70:T70"/>
    <mergeCell ref="U70:AA70"/>
    <mergeCell ref="AB70:AH70"/>
    <mergeCell ref="AI70:AO70"/>
    <mergeCell ref="AP70:AV70"/>
    <mergeCell ref="AW70:BC70"/>
    <mergeCell ref="BD70:BJ70"/>
    <mergeCell ref="AI80:AO80"/>
    <mergeCell ref="AP80:AV80"/>
    <mergeCell ref="AW80:BC80"/>
    <mergeCell ref="B72:M74"/>
    <mergeCell ref="N72:AZ72"/>
    <mergeCell ref="BA72:BJ72"/>
    <mergeCell ref="N73:AH73"/>
    <mergeCell ref="AI73:AV73"/>
    <mergeCell ref="AW73:BJ73"/>
    <mergeCell ref="N74:T74"/>
    <mergeCell ref="U74:AA74"/>
    <mergeCell ref="AB74:AH74"/>
    <mergeCell ref="AI74:AO74"/>
    <mergeCell ref="AP74:AV74"/>
    <mergeCell ref="BD74:BJ74"/>
    <mergeCell ref="AW74:BC74"/>
    <mergeCell ref="G68:H68"/>
    <mergeCell ref="N68:T68"/>
    <mergeCell ref="U68:AA68"/>
    <mergeCell ref="AB68:AH68"/>
    <mergeCell ref="AI68:AO68"/>
    <mergeCell ref="AP68:AV68"/>
    <mergeCell ref="AW68:BC68"/>
    <mergeCell ref="BD68:BJ68"/>
    <mergeCell ref="AI69:AO69"/>
    <mergeCell ref="AP69:AV69"/>
    <mergeCell ref="AW69:BC69"/>
    <mergeCell ref="BD69:BJ69"/>
    <mergeCell ref="U66:AA66"/>
    <mergeCell ref="AB66:AH66"/>
    <mergeCell ref="AI66:AO66"/>
    <mergeCell ref="AP66:AV66"/>
    <mergeCell ref="AW66:BC66"/>
    <mergeCell ref="BD66:BJ66"/>
    <mergeCell ref="AI67:AO67"/>
    <mergeCell ref="AP67:AV67"/>
    <mergeCell ref="AW67:BC67"/>
    <mergeCell ref="BD67:BJ67"/>
    <mergeCell ref="BD56:BJ56"/>
    <mergeCell ref="G57:H57"/>
    <mergeCell ref="U57:AA57"/>
    <mergeCell ref="AB57:AH57"/>
    <mergeCell ref="AI57:AO57"/>
    <mergeCell ref="AP57:AV57"/>
    <mergeCell ref="AW57:BC57"/>
    <mergeCell ref="BD57:BJ57"/>
    <mergeCell ref="N57:T57"/>
    <mergeCell ref="B62:M64"/>
    <mergeCell ref="N62:AZ62"/>
    <mergeCell ref="C66:F66"/>
    <mergeCell ref="G66:H66"/>
    <mergeCell ref="I66:L66"/>
    <mergeCell ref="N66:T66"/>
    <mergeCell ref="C56:F56"/>
    <mergeCell ref="G56:H56"/>
    <mergeCell ref="I56:L56"/>
    <mergeCell ref="N56:T56"/>
    <mergeCell ref="U56:AA56"/>
    <mergeCell ref="AB56:AH56"/>
    <mergeCell ref="AI56:AO56"/>
    <mergeCell ref="AP56:AV56"/>
    <mergeCell ref="AW56:BC56"/>
    <mergeCell ref="AW59:BC59"/>
    <mergeCell ref="BA62:BJ62"/>
    <mergeCell ref="N63:AH63"/>
    <mergeCell ref="AI63:AV63"/>
    <mergeCell ref="AW63:BJ63"/>
    <mergeCell ref="AI64:AO64"/>
    <mergeCell ref="AP64:AV64"/>
    <mergeCell ref="AW64:BC64"/>
    <mergeCell ref="BD64:BJ64"/>
    <mergeCell ref="C24:F24"/>
    <mergeCell ref="G24:I24"/>
    <mergeCell ref="B34:N34"/>
    <mergeCell ref="C36:F36"/>
    <mergeCell ref="G36:I36"/>
    <mergeCell ref="J36:M36"/>
    <mergeCell ref="O36:V36"/>
    <mergeCell ref="W36:AD36"/>
    <mergeCell ref="AE36:AL36"/>
    <mergeCell ref="G25:I25"/>
    <mergeCell ref="O25:V25"/>
    <mergeCell ref="W25:AD25"/>
    <mergeCell ref="AE25:AL25"/>
    <mergeCell ref="O31:AD31"/>
    <mergeCell ref="J24:M24"/>
    <mergeCell ref="B30:N33"/>
    <mergeCell ref="O30:AD30"/>
    <mergeCell ref="AE31:AL31"/>
    <mergeCell ref="G28:I28"/>
    <mergeCell ref="O28:V28"/>
    <mergeCell ref="G27:I27"/>
    <mergeCell ref="O27:V27"/>
    <mergeCell ref="W27:AD27"/>
    <mergeCell ref="W28:AD28"/>
  </mergeCells>
  <phoneticPr fontId="16"/>
  <pageMargins left="0.47244094488188981" right="0.39370078740157483" top="0.31496062992125984" bottom="0.39370078740157483" header="0" footer="0"/>
  <pageSetup paperSize="9" scale="93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0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61" width="1.625" style="97" customWidth="1"/>
    <col min="62" max="62" width="2" style="97" customWidth="1"/>
    <col min="63" max="63" width="1.625" style="97" customWidth="1"/>
    <col min="64" max="16384" width="9" style="97"/>
  </cols>
  <sheetData>
    <row r="1" spans="1:62" ht="10.5" customHeight="1">
      <c r="A1" s="333">
        <f>'181'!AS1+1</f>
        <v>182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5"/>
      <c r="S1" s="335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</row>
    <row r="2" spans="1:62" ht="10.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62" ht="13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</row>
    <row r="4" spans="1:62" ht="13.5" customHeight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</row>
    <row r="5" spans="1:62" ht="18.75" customHeight="1">
      <c r="B5" s="329" t="s">
        <v>677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1:62" ht="12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166" t="s">
        <v>195</v>
      </c>
    </row>
    <row r="7" spans="1:62" ht="11.1" customHeight="1">
      <c r="B7" s="397" t="s">
        <v>154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 t="s">
        <v>422</v>
      </c>
      <c r="N7" s="443"/>
      <c r="O7" s="443"/>
      <c r="P7" s="443"/>
      <c r="Q7" s="443"/>
      <c r="R7" s="443"/>
      <c r="S7" s="447" t="s">
        <v>785</v>
      </c>
      <c r="T7" s="443"/>
      <c r="U7" s="443"/>
      <c r="V7" s="443"/>
      <c r="W7" s="443"/>
      <c r="X7" s="443"/>
      <c r="Y7" s="447" t="s">
        <v>786</v>
      </c>
      <c r="Z7" s="443"/>
      <c r="AA7" s="443"/>
      <c r="AB7" s="443"/>
      <c r="AC7" s="443"/>
      <c r="AD7" s="447" t="s">
        <v>747</v>
      </c>
      <c r="AE7" s="443"/>
      <c r="AF7" s="443"/>
      <c r="AG7" s="443"/>
      <c r="AH7" s="443"/>
      <c r="AI7" s="443"/>
      <c r="AJ7" s="447" t="s">
        <v>748</v>
      </c>
      <c r="AK7" s="443"/>
      <c r="AL7" s="443"/>
      <c r="AM7" s="443"/>
      <c r="AN7" s="443"/>
      <c r="AO7" s="443"/>
      <c r="AP7" s="447" t="s">
        <v>806</v>
      </c>
      <c r="AQ7" s="445"/>
      <c r="AR7" s="445"/>
      <c r="AS7" s="445"/>
      <c r="AT7" s="445"/>
      <c r="AU7" s="447" t="s">
        <v>787</v>
      </c>
      <c r="AV7" s="445"/>
      <c r="AW7" s="445"/>
      <c r="AX7" s="445"/>
      <c r="AY7" s="445"/>
      <c r="AZ7" s="445"/>
      <c r="BA7" s="447" t="s">
        <v>749</v>
      </c>
      <c r="BB7" s="445"/>
      <c r="BC7" s="445"/>
      <c r="BD7" s="445"/>
      <c r="BE7" s="445"/>
      <c r="BF7" s="447" t="s">
        <v>750</v>
      </c>
      <c r="BG7" s="445"/>
      <c r="BH7" s="445"/>
      <c r="BI7" s="445"/>
      <c r="BJ7" s="448"/>
    </row>
    <row r="8" spans="1:62" ht="15" customHeight="1">
      <c r="B8" s="399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9"/>
    </row>
    <row r="9" spans="1:62" ht="11.1" customHeight="1">
      <c r="L9" s="100"/>
    </row>
    <row r="10" spans="1:62" ht="11.1" customHeight="1">
      <c r="C10" s="319" t="s">
        <v>155</v>
      </c>
      <c r="D10" s="319"/>
      <c r="E10" s="319"/>
      <c r="F10" s="317">
        <v>22</v>
      </c>
      <c r="G10" s="317"/>
      <c r="H10" s="317"/>
      <c r="I10" s="319" t="s">
        <v>154</v>
      </c>
      <c r="J10" s="319"/>
      <c r="K10" s="319"/>
      <c r="L10" s="53"/>
      <c r="M10" s="665">
        <v>635349</v>
      </c>
      <c r="N10" s="316"/>
      <c r="O10" s="316"/>
      <c r="P10" s="316"/>
      <c r="Q10" s="316"/>
      <c r="R10" s="316"/>
      <c r="S10" s="665">
        <v>32139</v>
      </c>
      <c r="T10" s="316"/>
      <c r="U10" s="316"/>
      <c r="V10" s="316"/>
      <c r="W10" s="316"/>
      <c r="X10" s="316"/>
      <c r="Y10" s="665">
        <v>32496</v>
      </c>
      <c r="Z10" s="316"/>
      <c r="AA10" s="316"/>
      <c r="AB10" s="316"/>
      <c r="AC10" s="316"/>
      <c r="AD10" s="665">
        <v>32260</v>
      </c>
      <c r="AE10" s="316"/>
      <c r="AF10" s="316"/>
      <c r="AG10" s="316"/>
      <c r="AH10" s="316"/>
      <c r="AI10" s="316"/>
      <c r="AJ10" s="665">
        <v>24320</v>
      </c>
      <c r="AK10" s="316"/>
      <c r="AL10" s="316"/>
      <c r="AM10" s="316"/>
      <c r="AN10" s="316"/>
      <c r="AO10" s="316"/>
      <c r="AP10" s="665">
        <v>31179</v>
      </c>
      <c r="AQ10" s="316"/>
      <c r="AR10" s="316"/>
      <c r="AS10" s="316"/>
      <c r="AT10" s="316"/>
      <c r="AU10" s="665">
        <v>31487</v>
      </c>
      <c r="AV10" s="316"/>
      <c r="AW10" s="316"/>
      <c r="AX10" s="316"/>
      <c r="AY10" s="316"/>
      <c r="AZ10" s="316"/>
      <c r="BA10" s="694">
        <v>32120</v>
      </c>
      <c r="BB10" s="669"/>
      <c r="BC10" s="669"/>
      <c r="BD10" s="669"/>
      <c r="BE10" s="669"/>
      <c r="BF10" s="665">
        <v>33464</v>
      </c>
      <c r="BG10" s="667"/>
      <c r="BH10" s="667"/>
      <c r="BI10" s="667"/>
      <c r="BJ10" s="667"/>
    </row>
    <row r="11" spans="1:62" ht="11.1" customHeight="1">
      <c r="F11" s="317">
        <v>23</v>
      </c>
      <c r="G11" s="317"/>
      <c r="H11" s="317"/>
      <c r="L11" s="53"/>
      <c r="M11" s="665">
        <v>662265</v>
      </c>
      <c r="N11" s="316"/>
      <c r="O11" s="316"/>
      <c r="P11" s="316"/>
      <c r="Q11" s="316"/>
      <c r="R11" s="316"/>
      <c r="S11" s="665">
        <v>36427</v>
      </c>
      <c r="T11" s="316"/>
      <c r="U11" s="316"/>
      <c r="V11" s="316"/>
      <c r="W11" s="316"/>
      <c r="X11" s="316"/>
      <c r="Y11" s="665">
        <v>30037</v>
      </c>
      <c r="Z11" s="316"/>
      <c r="AA11" s="316"/>
      <c r="AB11" s="316"/>
      <c r="AC11" s="316"/>
      <c r="AD11" s="665">
        <v>28886</v>
      </c>
      <c r="AE11" s="316"/>
      <c r="AF11" s="316"/>
      <c r="AG11" s="316"/>
      <c r="AH11" s="316"/>
      <c r="AI11" s="316"/>
      <c r="AJ11" s="665">
        <v>30146</v>
      </c>
      <c r="AK11" s="316"/>
      <c r="AL11" s="316"/>
      <c r="AM11" s="316"/>
      <c r="AN11" s="316"/>
      <c r="AO11" s="316"/>
      <c r="AP11" s="665">
        <v>41079</v>
      </c>
      <c r="AQ11" s="316"/>
      <c r="AR11" s="316"/>
      <c r="AS11" s="316"/>
      <c r="AT11" s="316"/>
      <c r="AU11" s="665">
        <v>31262</v>
      </c>
      <c r="AV11" s="316"/>
      <c r="AW11" s="316"/>
      <c r="AX11" s="316"/>
      <c r="AY11" s="316"/>
      <c r="AZ11" s="316"/>
      <c r="BA11" s="694">
        <v>36678</v>
      </c>
      <c r="BB11" s="669"/>
      <c r="BC11" s="669"/>
      <c r="BD11" s="669"/>
      <c r="BE11" s="669"/>
      <c r="BF11" s="665">
        <v>30781</v>
      </c>
      <c r="BG11" s="667"/>
      <c r="BH11" s="667"/>
      <c r="BI11" s="667"/>
      <c r="BJ11" s="667"/>
    </row>
    <row r="12" spans="1:62" ht="11.1" customHeight="1">
      <c r="F12" s="317">
        <v>24</v>
      </c>
      <c r="G12" s="317"/>
      <c r="H12" s="317"/>
      <c r="L12" s="53"/>
      <c r="M12" s="665">
        <v>644094</v>
      </c>
      <c r="N12" s="316"/>
      <c r="O12" s="316"/>
      <c r="P12" s="316"/>
      <c r="Q12" s="316"/>
      <c r="R12" s="316"/>
      <c r="S12" s="665">
        <v>32103</v>
      </c>
      <c r="T12" s="316"/>
      <c r="U12" s="316"/>
      <c r="V12" s="316"/>
      <c r="W12" s="316"/>
      <c r="X12" s="316"/>
      <c r="Y12" s="665">
        <v>28539</v>
      </c>
      <c r="Z12" s="316"/>
      <c r="AA12" s="316"/>
      <c r="AB12" s="316"/>
      <c r="AC12" s="316"/>
      <c r="AD12" s="665">
        <v>31692</v>
      </c>
      <c r="AE12" s="316"/>
      <c r="AF12" s="316"/>
      <c r="AG12" s="316"/>
      <c r="AH12" s="316"/>
      <c r="AI12" s="316"/>
      <c r="AJ12" s="665">
        <v>30641</v>
      </c>
      <c r="AK12" s="316"/>
      <c r="AL12" s="316"/>
      <c r="AM12" s="316"/>
      <c r="AN12" s="316"/>
      <c r="AO12" s="316"/>
      <c r="AP12" s="665">
        <v>37545</v>
      </c>
      <c r="AQ12" s="316"/>
      <c r="AR12" s="316"/>
      <c r="AS12" s="316"/>
      <c r="AT12" s="316"/>
      <c r="AU12" s="665">
        <v>32486</v>
      </c>
      <c r="AV12" s="316"/>
      <c r="AW12" s="316"/>
      <c r="AX12" s="316"/>
      <c r="AY12" s="316"/>
      <c r="AZ12" s="316"/>
      <c r="BA12" s="694">
        <v>32266</v>
      </c>
      <c r="BB12" s="669"/>
      <c r="BC12" s="669"/>
      <c r="BD12" s="669"/>
      <c r="BE12" s="669"/>
      <c r="BF12" s="665">
        <v>31583</v>
      </c>
      <c r="BG12" s="667"/>
      <c r="BH12" s="667"/>
      <c r="BI12" s="667"/>
      <c r="BJ12" s="667"/>
    </row>
    <row r="13" spans="1:62" ht="11.1" customHeight="1">
      <c r="F13" s="317">
        <v>25</v>
      </c>
      <c r="G13" s="317"/>
      <c r="H13" s="317"/>
      <c r="L13" s="53"/>
      <c r="M13" s="665">
        <v>656974</v>
      </c>
      <c r="N13" s="316"/>
      <c r="O13" s="316"/>
      <c r="P13" s="316"/>
      <c r="Q13" s="316"/>
      <c r="R13" s="316"/>
      <c r="S13" s="665">
        <v>39333</v>
      </c>
      <c r="T13" s="316"/>
      <c r="U13" s="316"/>
      <c r="V13" s="316"/>
      <c r="W13" s="316"/>
      <c r="X13" s="316"/>
      <c r="Y13" s="665">
        <v>32191</v>
      </c>
      <c r="Z13" s="316"/>
      <c r="AA13" s="316"/>
      <c r="AB13" s="316"/>
      <c r="AC13" s="316"/>
      <c r="AD13" s="665">
        <v>32011</v>
      </c>
      <c r="AE13" s="316"/>
      <c r="AF13" s="316"/>
      <c r="AG13" s="316"/>
      <c r="AH13" s="316"/>
      <c r="AI13" s="316"/>
      <c r="AJ13" s="665">
        <v>30237</v>
      </c>
      <c r="AK13" s="316"/>
      <c r="AL13" s="316"/>
      <c r="AM13" s="316"/>
      <c r="AN13" s="316"/>
      <c r="AO13" s="316"/>
      <c r="AP13" s="665">
        <v>43897</v>
      </c>
      <c r="AQ13" s="316"/>
      <c r="AR13" s="316"/>
      <c r="AS13" s="316"/>
      <c r="AT13" s="316"/>
      <c r="AU13" s="665">
        <v>33787</v>
      </c>
      <c r="AV13" s="316"/>
      <c r="AW13" s="316"/>
      <c r="AX13" s="316"/>
      <c r="AY13" s="316"/>
      <c r="AZ13" s="316"/>
      <c r="BA13" s="694">
        <v>31589</v>
      </c>
      <c r="BB13" s="669"/>
      <c r="BC13" s="669"/>
      <c r="BD13" s="669"/>
      <c r="BE13" s="669"/>
      <c r="BF13" s="665">
        <v>27847</v>
      </c>
      <c r="BG13" s="667"/>
      <c r="BH13" s="667"/>
      <c r="BI13" s="667"/>
      <c r="BJ13" s="667"/>
    </row>
    <row r="14" spans="1:62" ht="11.1" customHeight="1">
      <c r="F14" s="314">
        <v>26</v>
      </c>
      <c r="G14" s="314"/>
      <c r="H14" s="314"/>
      <c r="I14" s="154"/>
      <c r="J14" s="154"/>
      <c r="K14" s="154"/>
      <c r="L14" s="105"/>
      <c r="M14" s="313">
        <f>SUM(S14:BJ14,M23:BJ23)</f>
        <v>676100</v>
      </c>
      <c r="N14" s="313"/>
      <c r="O14" s="313"/>
      <c r="P14" s="313"/>
      <c r="Q14" s="313"/>
      <c r="R14" s="313"/>
      <c r="S14" s="330">
        <v>34438</v>
      </c>
      <c r="T14" s="330"/>
      <c r="U14" s="330"/>
      <c r="V14" s="330"/>
      <c r="W14" s="330"/>
      <c r="X14" s="330"/>
      <c r="Y14" s="330">
        <v>30747</v>
      </c>
      <c r="Z14" s="330"/>
      <c r="AA14" s="330"/>
      <c r="AB14" s="330"/>
      <c r="AC14" s="330"/>
      <c r="AD14" s="330">
        <v>31642</v>
      </c>
      <c r="AE14" s="330"/>
      <c r="AF14" s="330"/>
      <c r="AG14" s="330"/>
      <c r="AH14" s="330"/>
      <c r="AI14" s="330"/>
      <c r="AJ14" s="330">
        <v>30098</v>
      </c>
      <c r="AK14" s="330"/>
      <c r="AL14" s="330"/>
      <c r="AM14" s="330"/>
      <c r="AN14" s="330"/>
      <c r="AO14" s="330"/>
      <c r="AP14" s="330">
        <v>50567</v>
      </c>
      <c r="AQ14" s="330"/>
      <c r="AR14" s="330"/>
      <c r="AS14" s="330"/>
      <c r="AT14" s="330"/>
      <c r="AU14" s="330">
        <v>36396</v>
      </c>
      <c r="AV14" s="330"/>
      <c r="AW14" s="330"/>
      <c r="AX14" s="330"/>
      <c r="AY14" s="330"/>
      <c r="AZ14" s="330"/>
      <c r="BA14" s="330">
        <v>31238</v>
      </c>
      <c r="BB14" s="330"/>
      <c r="BC14" s="330"/>
      <c r="BD14" s="330"/>
      <c r="BE14" s="330"/>
      <c r="BF14" s="330">
        <v>26446</v>
      </c>
      <c r="BG14" s="330"/>
      <c r="BH14" s="330"/>
      <c r="BI14" s="330"/>
      <c r="BJ14" s="330"/>
    </row>
    <row r="15" spans="1:62" ht="11.1" customHeight="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</row>
    <row r="16" spans="1:62" ht="11.1" customHeight="1">
      <c r="B16" s="397" t="s">
        <v>154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7" t="s">
        <v>801</v>
      </c>
      <c r="N16" s="443"/>
      <c r="O16" s="443"/>
      <c r="P16" s="443"/>
      <c r="Q16" s="443"/>
      <c r="R16" s="447" t="s">
        <v>751</v>
      </c>
      <c r="S16" s="443"/>
      <c r="T16" s="443"/>
      <c r="U16" s="443"/>
      <c r="V16" s="443"/>
      <c r="W16" s="443"/>
      <c r="X16" s="447" t="s">
        <v>802</v>
      </c>
      <c r="Y16" s="443"/>
      <c r="Z16" s="443"/>
      <c r="AA16" s="443"/>
      <c r="AB16" s="443"/>
      <c r="AC16" s="447" t="s">
        <v>803</v>
      </c>
      <c r="AD16" s="443"/>
      <c r="AE16" s="443"/>
      <c r="AF16" s="443"/>
      <c r="AG16" s="443"/>
      <c r="AH16" s="447" t="s">
        <v>788</v>
      </c>
      <c r="AI16" s="443"/>
      <c r="AJ16" s="443"/>
      <c r="AK16" s="443"/>
      <c r="AL16" s="443"/>
      <c r="AM16" s="443"/>
      <c r="AN16" s="447" t="s">
        <v>789</v>
      </c>
      <c r="AO16" s="443"/>
      <c r="AP16" s="443"/>
      <c r="AQ16" s="443"/>
      <c r="AR16" s="443"/>
      <c r="AS16" s="443"/>
      <c r="AT16" s="447" t="s">
        <v>804</v>
      </c>
      <c r="AU16" s="443"/>
      <c r="AV16" s="443"/>
      <c r="AW16" s="443"/>
      <c r="AX16" s="443"/>
      <c r="AY16" s="447" t="s">
        <v>805</v>
      </c>
      <c r="AZ16" s="443"/>
      <c r="BA16" s="443"/>
      <c r="BB16" s="443"/>
      <c r="BC16" s="443"/>
      <c r="BD16" s="594" t="s">
        <v>790</v>
      </c>
      <c r="BE16" s="670"/>
      <c r="BF16" s="670"/>
      <c r="BG16" s="670"/>
      <c r="BH16" s="670"/>
      <c r="BI16" s="670"/>
      <c r="BJ16" s="671"/>
    </row>
    <row r="17" spans="2:62" ht="14.25" customHeight="1">
      <c r="B17" s="399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672"/>
      <c r="BE17" s="672"/>
      <c r="BF17" s="672"/>
      <c r="BG17" s="672"/>
      <c r="BH17" s="672"/>
      <c r="BI17" s="672"/>
      <c r="BJ17" s="673"/>
    </row>
    <row r="18" spans="2:62" ht="11.1" customHeight="1">
      <c r="L18" s="100"/>
    </row>
    <row r="19" spans="2:62" ht="11.1" customHeight="1">
      <c r="C19" s="319" t="s">
        <v>155</v>
      </c>
      <c r="D19" s="319"/>
      <c r="E19" s="319"/>
      <c r="F19" s="317">
        <v>22</v>
      </c>
      <c r="G19" s="317"/>
      <c r="H19" s="317"/>
      <c r="I19" s="319" t="s">
        <v>154</v>
      </c>
      <c r="J19" s="319"/>
      <c r="K19" s="319"/>
      <c r="L19" s="53"/>
      <c r="M19" s="685">
        <v>57948</v>
      </c>
      <c r="N19" s="685"/>
      <c r="O19" s="685"/>
      <c r="P19" s="685"/>
      <c r="Q19" s="685"/>
      <c r="R19" s="665">
        <v>45115</v>
      </c>
      <c r="S19" s="667"/>
      <c r="T19" s="667"/>
      <c r="U19" s="667"/>
      <c r="V19" s="667"/>
      <c r="W19" s="667"/>
      <c r="X19" s="665">
        <v>23366</v>
      </c>
      <c r="Y19" s="667"/>
      <c r="Z19" s="667"/>
      <c r="AA19" s="667"/>
      <c r="AB19" s="667"/>
      <c r="AC19" s="665">
        <v>27604</v>
      </c>
      <c r="AD19" s="316"/>
      <c r="AE19" s="316"/>
      <c r="AF19" s="316"/>
      <c r="AG19" s="316"/>
      <c r="AH19" s="665">
        <v>46251</v>
      </c>
      <c r="AI19" s="316"/>
      <c r="AJ19" s="316"/>
      <c r="AK19" s="316"/>
      <c r="AL19" s="316"/>
      <c r="AM19" s="316"/>
      <c r="AN19" s="665">
        <v>40523</v>
      </c>
      <c r="AO19" s="316"/>
      <c r="AP19" s="316"/>
      <c r="AQ19" s="316"/>
      <c r="AR19" s="316"/>
      <c r="AS19" s="316"/>
      <c r="AT19" s="665">
        <v>27355</v>
      </c>
      <c r="AU19" s="316"/>
      <c r="AV19" s="316"/>
      <c r="AW19" s="316"/>
      <c r="AX19" s="316"/>
      <c r="AY19" s="665">
        <v>37377</v>
      </c>
      <c r="AZ19" s="316"/>
      <c r="BA19" s="316"/>
      <c r="BB19" s="316"/>
      <c r="BC19" s="316"/>
      <c r="BD19" s="665">
        <v>80345</v>
      </c>
      <c r="BE19" s="316"/>
      <c r="BF19" s="316"/>
      <c r="BG19" s="316"/>
      <c r="BH19" s="316"/>
      <c r="BI19" s="316"/>
      <c r="BJ19" s="316"/>
    </row>
    <row r="20" spans="2:62" ht="11.1" customHeight="1">
      <c r="F20" s="317">
        <v>23</v>
      </c>
      <c r="G20" s="317"/>
      <c r="H20" s="317"/>
      <c r="L20" s="53"/>
      <c r="M20" s="685">
        <v>60359</v>
      </c>
      <c r="N20" s="685"/>
      <c r="O20" s="685"/>
      <c r="P20" s="685"/>
      <c r="Q20" s="685"/>
      <c r="R20" s="665">
        <v>43491</v>
      </c>
      <c r="S20" s="667"/>
      <c r="T20" s="667"/>
      <c r="U20" s="667"/>
      <c r="V20" s="667"/>
      <c r="W20" s="667"/>
      <c r="X20" s="665">
        <v>30181</v>
      </c>
      <c r="Y20" s="667"/>
      <c r="Z20" s="667"/>
      <c r="AA20" s="667"/>
      <c r="AB20" s="667"/>
      <c r="AC20" s="665">
        <v>30585</v>
      </c>
      <c r="AD20" s="316"/>
      <c r="AE20" s="316"/>
      <c r="AF20" s="316"/>
      <c r="AG20" s="316"/>
      <c r="AH20" s="665">
        <v>43722</v>
      </c>
      <c r="AI20" s="316"/>
      <c r="AJ20" s="316"/>
      <c r="AK20" s="316"/>
      <c r="AL20" s="316"/>
      <c r="AM20" s="316"/>
      <c r="AN20" s="665">
        <v>41354</v>
      </c>
      <c r="AO20" s="316"/>
      <c r="AP20" s="316"/>
      <c r="AQ20" s="316"/>
      <c r="AR20" s="316"/>
      <c r="AS20" s="316"/>
      <c r="AT20" s="665">
        <v>28392</v>
      </c>
      <c r="AU20" s="316"/>
      <c r="AV20" s="316"/>
      <c r="AW20" s="316"/>
      <c r="AX20" s="316"/>
      <c r="AY20" s="665">
        <v>40037</v>
      </c>
      <c r="AZ20" s="316"/>
      <c r="BA20" s="316"/>
      <c r="BB20" s="316"/>
      <c r="BC20" s="316"/>
      <c r="BD20" s="665">
        <v>78848</v>
      </c>
      <c r="BE20" s="316"/>
      <c r="BF20" s="316"/>
      <c r="BG20" s="316"/>
      <c r="BH20" s="316"/>
      <c r="BI20" s="316"/>
      <c r="BJ20" s="316"/>
    </row>
    <row r="21" spans="2:62" ht="11.1" customHeight="1">
      <c r="F21" s="317">
        <v>24</v>
      </c>
      <c r="G21" s="317"/>
      <c r="H21" s="317"/>
      <c r="L21" s="53"/>
      <c r="M21" s="685">
        <v>61920</v>
      </c>
      <c r="N21" s="685"/>
      <c r="O21" s="685"/>
      <c r="P21" s="685"/>
      <c r="Q21" s="685"/>
      <c r="R21" s="665">
        <v>40619</v>
      </c>
      <c r="S21" s="667"/>
      <c r="T21" s="667"/>
      <c r="U21" s="667"/>
      <c r="V21" s="667"/>
      <c r="W21" s="667"/>
      <c r="X21" s="665">
        <v>28919</v>
      </c>
      <c r="Y21" s="667"/>
      <c r="Z21" s="667"/>
      <c r="AA21" s="667"/>
      <c r="AB21" s="667"/>
      <c r="AC21" s="665">
        <v>34074</v>
      </c>
      <c r="AD21" s="316"/>
      <c r="AE21" s="316"/>
      <c r="AF21" s="316"/>
      <c r="AG21" s="316"/>
      <c r="AH21" s="665">
        <v>42037</v>
      </c>
      <c r="AI21" s="316"/>
      <c r="AJ21" s="316"/>
      <c r="AK21" s="316"/>
      <c r="AL21" s="316"/>
      <c r="AM21" s="316"/>
      <c r="AN21" s="665">
        <v>42431</v>
      </c>
      <c r="AO21" s="316"/>
      <c r="AP21" s="316"/>
      <c r="AQ21" s="316"/>
      <c r="AR21" s="316"/>
      <c r="AS21" s="316"/>
      <c r="AT21" s="665">
        <v>31360</v>
      </c>
      <c r="AU21" s="316"/>
      <c r="AV21" s="316"/>
      <c r="AW21" s="316"/>
      <c r="AX21" s="316"/>
      <c r="AY21" s="665">
        <v>30751</v>
      </c>
      <c r="AZ21" s="316"/>
      <c r="BA21" s="316"/>
      <c r="BB21" s="316"/>
      <c r="BC21" s="316"/>
      <c r="BD21" s="665">
        <v>75128</v>
      </c>
      <c r="BE21" s="316"/>
      <c r="BF21" s="316"/>
      <c r="BG21" s="316"/>
      <c r="BH21" s="316"/>
      <c r="BI21" s="316"/>
      <c r="BJ21" s="316"/>
    </row>
    <row r="22" spans="2:62" ht="11.1" customHeight="1">
      <c r="F22" s="317">
        <v>25</v>
      </c>
      <c r="G22" s="317"/>
      <c r="H22" s="317"/>
      <c r="L22" s="53"/>
      <c r="M22" s="340">
        <v>62080</v>
      </c>
      <c r="N22" s="340"/>
      <c r="O22" s="340"/>
      <c r="P22" s="340"/>
      <c r="Q22" s="340"/>
      <c r="R22" s="665">
        <v>35673</v>
      </c>
      <c r="S22" s="667"/>
      <c r="T22" s="667"/>
      <c r="U22" s="667"/>
      <c r="V22" s="667"/>
      <c r="W22" s="667"/>
      <c r="X22" s="665">
        <v>23272</v>
      </c>
      <c r="Y22" s="667"/>
      <c r="Z22" s="667"/>
      <c r="AA22" s="667"/>
      <c r="AB22" s="667"/>
      <c r="AC22" s="665">
        <v>38452</v>
      </c>
      <c r="AD22" s="316"/>
      <c r="AE22" s="316"/>
      <c r="AF22" s="316"/>
      <c r="AG22" s="316"/>
      <c r="AH22" s="665">
        <v>39732</v>
      </c>
      <c r="AI22" s="316"/>
      <c r="AJ22" s="316"/>
      <c r="AK22" s="316"/>
      <c r="AL22" s="316"/>
      <c r="AM22" s="316"/>
      <c r="AN22" s="665">
        <v>45164</v>
      </c>
      <c r="AO22" s="316"/>
      <c r="AP22" s="316"/>
      <c r="AQ22" s="316"/>
      <c r="AR22" s="316"/>
      <c r="AS22" s="316"/>
      <c r="AT22" s="665">
        <v>31875</v>
      </c>
      <c r="AU22" s="316"/>
      <c r="AV22" s="316"/>
      <c r="AW22" s="316"/>
      <c r="AX22" s="316"/>
      <c r="AY22" s="665">
        <v>30764</v>
      </c>
      <c r="AZ22" s="316"/>
      <c r="BA22" s="316"/>
      <c r="BB22" s="316"/>
      <c r="BC22" s="316"/>
      <c r="BD22" s="665">
        <v>79070</v>
      </c>
      <c r="BE22" s="316"/>
      <c r="BF22" s="316"/>
      <c r="BG22" s="316"/>
      <c r="BH22" s="316"/>
      <c r="BI22" s="316"/>
      <c r="BJ22" s="316"/>
    </row>
    <row r="23" spans="2:62" ht="11.1" customHeight="1">
      <c r="F23" s="314">
        <v>26</v>
      </c>
      <c r="G23" s="314"/>
      <c r="H23" s="314"/>
      <c r="I23" s="154"/>
      <c r="J23" s="154"/>
      <c r="K23" s="154"/>
      <c r="L23" s="155"/>
      <c r="M23" s="331">
        <v>63193</v>
      </c>
      <c r="N23" s="330"/>
      <c r="O23" s="330"/>
      <c r="P23" s="330"/>
      <c r="Q23" s="330"/>
      <c r="R23" s="330">
        <v>47889</v>
      </c>
      <c r="S23" s="330"/>
      <c r="T23" s="330"/>
      <c r="U23" s="330"/>
      <c r="V23" s="330"/>
      <c r="W23" s="330"/>
      <c r="X23" s="330">
        <v>30024</v>
      </c>
      <c r="Y23" s="330"/>
      <c r="Z23" s="330"/>
      <c r="AA23" s="330"/>
      <c r="AB23" s="330"/>
      <c r="AC23" s="330">
        <v>38172</v>
      </c>
      <c r="AD23" s="330"/>
      <c r="AE23" s="330"/>
      <c r="AF23" s="330"/>
      <c r="AG23" s="330"/>
      <c r="AH23" s="330">
        <v>41243</v>
      </c>
      <c r="AI23" s="330"/>
      <c r="AJ23" s="330"/>
      <c r="AK23" s="330"/>
      <c r="AL23" s="330"/>
      <c r="AM23" s="330"/>
      <c r="AN23" s="330">
        <v>41151</v>
      </c>
      <c r="AO23" s="330"/>
      <c r="AP23" s="330"/>
      <c r="AQ23" s="330"/>
      <c r="AR23" s="330"/>
      <c r="AS23" s="330"/>
      <c r="AT23" s="330">
        <v>30501</v>
      </c>
      <c r="AU23" s="330"/>
      <c r="AV23" s="330"/>
      <c r="AW23" s="330"/>
      <c r="AX23" s="330"/>
      <c r="AY23" s="330">
        <v>32429</v>
      </c>
      <c r="AZ23" s="330"/>
      <c r="BA23" s="330"/>
      <c r="BB23" s="330"/>
      <c r="BC23" s="330"/>
      <c r="BD23" s="330">
        <v>79926</v>
      </c>
      <c r="BE23" s="330"/>
      <c r="BF23" s="330"/>
      <c r="BG23" s="330"/>
      <c r="BH23" s="330"/>
      <c r="BI23" s="330"/>
      <c r="BJ23" s="330"/>
    </row>
    <row r="24" spans="2:62" ht="11.1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</row>
    <row r="25" spans="2:62" ht="11.1" customHeight="1">
      <c r="C25" s="328" t="s">
        <v>156</v>
      </c>
      <c r="D25" s="328"/>
      <c r="E25" s="134" t="s">
        <v>158</v>
      </c>
      <c r="F25" s="47" t="s">
        <v>770</v>
      </c>
    </row>
    <row r="26" spans="2:62" ht="11.1" customHeight="1">
      <c r="B26" s="312" t="s">
        <v>157</v>
      </c>
      <c r="C26" s="312"/>
      <c r="D26" s="312"/>
      <c r="E26" s="134" t="s">
        <v>158</v>
      </c>
      <c r="F26" s="47" t="s">
        <v>399</v>
      </c>
    </row>
    <row r="27" spans="2:62" ht="13.5" customHeight="1">
      <c r="B27" s="271"/>
      <c r="C27" s="271"/>
      <c r="D27" s="271"/>
      <c r="E27" s="272"/>
      <c r="F27" s="47"/>
    </row>
    <row r="28" spans="2:62" ht="13.5" customHeight="1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2"/>
      <c r="S28" s="132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</row>
    <row r="29" spans="2:62" ht="13.5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  <c r="S29" s="132"/>
    </row>
    <row r="30" spans="2:62" ht="18" customHeight="1">
      <c r="B30" s="329" t="s">
        <v>678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</row>
    <row r="31" spans="2:62" ht="12" customHeight="1"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166" t="s">
        <v>195</v>
      </c>
    </row>
    <row r="32" spans="2:62" ht="11.1" customHeight="1">
      <c r="B32" s="320" t="s">
        <v>1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674" t="s">
        <v>625</v>
      </c>
      <c r="N32" s="675"/>
      <c r="O32" s="675"/>
      <c r="P32" s="675"/>
      <c r="Q32" s="675"/>
      <c r="R32" s="678" t="s">
        <v>627</v>
      </c>
      <c r="S32" s="679"/>
      <c r="T32" s="679"/>
      <c r="U32" s="679"/>
      <c r="V32" s="679"/>
      <c r="W32" s="679"/>
      <c r="X32" s="679"/>
      <c r="Y32" s="679"/>
      <c r="Z32" s="679"/>
      <c r="AA32" s="679"/>
      <c r="AB32" s="679"/>
      <c r="AC32" s="679"/>
      <c r="AD32" s="679"/>
      <c r="AE32" s="679"/>
      <c r="AF32" s="679"/>
      <c r="AG32" s="679"/>
      <c r="AH32" s="679"/>
      <c r="AI32" s="679"/>
      <c r="AJ32" s="679"/>
      <c r="AK32" s="679"/>
      <c r="AL32" s="679"/>
      <c r="AM32" s="679"/>
      <c r="AN32" s="679"/>
      <c r="AO32" s="679"/>
      <c r="AP32" s="679"/>
      <c r="AQ32" s="679"/>
      <c r="AR32" s="679"/>
      <c r="AS32" s="679"/>
      <c r="AT32" s="679"/>
      <c r="AU32" s="679"/>
      <c r="AV32" s="679"/>
      <c r="AW32" s="679"/>
      <c r="AX32" s="679"/>
      <c r="AY32" s="679"/>
      <c r="AZ32" s="679"/>
      <c r="BA32" s="679"/>
      <c r="BB32" s="679"/>
      <c r="BC32" s="679"/>
      <c r="BD32" s="679"/>
      <c r="BE32" s="679"/>
      <c r="BF32" s="679"/>
      <c r="BG32" s="679"/>
      <c r="BH32" s="679"/>
      <c r="BI32" s="679"/>
      <c r="BJ32" s="679"/>
    </row>
    <row r="33" spans="2:64" ht="11.1" customHeight="1"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676"/>
      <c r="N33" s="677"/>
      <c r="O33" s="677"/>
      <c r="P33" s="677"/>
      <c r="Q33" s="677"/>
      <c r="R33" s="578" t="s">
        <v>63</v>
      </c>
      <c r="S33" s="680"/>
      <c r="T33" s="680"/>
      <c r="U33" s="680"/>
      <c r="V33" s="680"/>
      <c r="W33" s="666" t="s">
        <v>752</v>
      </c>
      <c r="X33" s="323"/>
      <c r="Y33" s="323"/>
      <c r="Z33" s="323"/>
      <c r="AA33" s="323"/>
      <c r="AB33" s="323"/>
      <c r="AC33" s="666" t="s">
        <v>791</v>
      </c>
      <c r="AD33" s="323"/>
      <c r="AE33" s="323"/>
      <c r="AF33" s="323"/>
      <c r="AG33" s="323"/>
      <c r="AH33" s="323"/>
      <c r="AI33" s="681" t="s">
        <v>807</v>
      </c>
      <c r="AJ33" s="682"/>
      <c r="AK33" s="682"/>
      <c r="AL33" s="682"/>
      <c r="AM33" s="682"/>
      <c r="AN33" s="666" t="s">
        <v>753</v>
      </c>
      <c r="AO33" s="323"/>
      <c r="AP33" s="323"/>
      <c r="AQ33" s="323"/>
      <c r="AR33" s="323"/>
      <c r="AS33" s="323"/>
      <c r="AT33" s="666" t="s">
        <v>792</v>
      </c>
      <c r="AU33" s="323"/>
      <c r="AV33" s="323"/>
      <c r="AW33" s="323"/>
      <c r="AX33" s="323"/>
      <c r="AY33" s="323"/>
      <c r="AZ33" s="666" t="s">
        <v>754</v>
      </c>
      <c r="BA33" s="323"/>
      <c r="BB33" s="323"/>
      <c r="BC33" s="323"/>
      <c r="BD33" s="323"/>
      <c r="BE33" s="325"/>
      <c r="BF33" s="666" t="s">
        <v>793</v>
      </c>
      <c r="BG33" s="323"/>
      <c r="BH33" s="323"/>
      <c r="BI33" s="323"/>
      <c r="BJ33" s="325"/>
      <c r="BL33" s="96"/>
    </row>
    <row r="34" spans="2:64" ht="15" customHeight="1"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678"/>
      <c r="N34" s="679"/>
      <c r="O34" s="679"/>
      <c r="P34" s="679"/>
      <c r="Q34" s="679"/>
      <c r="R34" s="562"/>
      <c r="S34" s="574"/>
      <c r="T34" s="574"/>
      <c r="U34" s="574"/>
      <c r="V34" s="574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683"/>
      <c r="AJ34" s="684"/>
      <c r="AK34" s="684"/>
      <c r="AL34" s="684"/>
      <c r="AM34" s="684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5"/>
      <c r="BF34" s="323"/>
      <c r="BG34" s="323"/>
      <c r="BH34" s="323"/>
      <c r="BI34" s="323"/>
      <c r="BJ34" s="325"/>
    </row>
    <row r="35" spans="2:64" ht="11.1" customHeight="1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5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</row>
    <row r="36" spans="2:64" ht="11.1" customHeight="1">
      <c r="B36" s="234"/>
      <c r="C36" s="693" t="s">
        <v>9</v>
      </c>
      <c r="D36" s="693"/>
      <c r="E36" s="693"/>
      <c r="F36" s="686">
        <v>22</v>
      </c>
      <c r="G36" s="686"/>
      <c r="H36" s="686"/>
      <c r="I36" s="693" t="s">
        <v>1</v>
      </c>
      <c r="J36" s="693"/>
      <c r="K36" s="693"/>
      <c r="L36" s="236"/>
      <c r="M36" s="687">
        <f>(R36+AP46)</f>
        <v>348068</v>
      </c>
      <c r="N36" s="688"/>
      <c r="O36" s="688"/>
      <c r="P36" s="688"/>
      <c r="Q36" s="688"/>
      <c r="R36" s="688">
        <f>SUM(W36:BJ36,M46:AI46)</f>
        <v>200706</v>
      </c>
      <c r="S36" s="688"/>
      <c r="T36" s="688"/>
      <c r="U36" s="688"/>
      <c r="V36" s="688"/>
      <c r="W36" s="664">
        <v>16925</v>
      </c>
      <c r="X36" s="664"/>
      <c r="Y36" s="664"/>
      <c r="Z36" s="664"/>
      <c r="AA36" s="664"/>
      <c r="AB36" s="664"/>
      <c r="AC36" s="664">
        <v>12352</v>
      </c>
      <c r="AD36" s="664"/>
      <c r="AE36" s="664"/>
      <c r="AF36" s="664"/>
      <c r="AG36" s="664"/>
      <c r="AH36" s="664"/>
      <c r="AI36" s="664">
        <v>14066</v>
      </c>
      <c r="AJ36" s="664"/>
      <c r="AK36" s="664"/>
      <c r="AL36" s="664"/>
      <c r="AM36" s="664"/>
      <c r="AN36" s="664">
        <v>14010</v>
      </c>
      <c r="AO36" s="664"/>
      <c r="AP36" s="664"/>
      <c r="AQ36" s="664"/>
      <c r="AR36" s="664"/>
      <c r="AS36" s="664"/>
      <c r="AT36" s="664">
        <v>19109</v>
      </c>
      <c r="AU36" s="664"/>
      <c r="AV36" s="664"/>
      <c r="AW36" s="664"/>
      <c r="AX36" s="664"/>
      <c r="AY36" s="664"/>
      <c r="AZ36" s="664">
        <v>19898</v>
      </c>
      <c r="BA36" s="664"/>
      <c r="BB36" s="664"/>
      <c r="BC36" s="664"/>
      <c r="BD36" s="664"/>
      <c r="BE36" s="664"/>
      <c r="BF36" s="668">
        <v>25319</v>
      </c>
      <c r="BG36" s="669"/>
      <c r="BH36" s="669"/>
      <c r="BI36" s="669"/>
      <c r="BJ36" s="669"/>
    </row>
    <row r="37" spans="2:64" ht="11.1" customHeight="1">
      <c r="B37" s="234"/>
      <c r="C37" s="234"/>
      <c r="D37" s="234"/>
      <c r="E37" s="234"/>
      <c r="F37" s="686">
        <v>23</v>
      </c>
      <c r="G37" s="686"/>
      <c r="H37" s="686"/>
      <c r="I37" s="234"/>
      <c r="J37" s="234"/>
      <c r="K37" s="234"/>
      <c r="L37" s="236"/>
      <c r="M37" s="687">
        <f>(R37+AP47)</f>
        <v>354892</v>
      </c>
      <c r="N37" s="688"/>
      <c r="O37" s="688"/>
      <c r="P37" s="688"/>
      <c r="Q37" s="688"/>
      <c r="R37" s="688">
        <f>SUM(W37:BJ37,M47:AI47)</f>
        <v>211396</v>
      </c>
      <c r="S37" s="688"/>
      <c r="T37" s="688"/>
      <c r="U37" s="688"/>
      <c r="V37" s="688"/>
      <c r="W37" s="664">
        <v>19228</v>
      </c>
      <c r="X37" s="664"/>
      <c r="Y37" s="664"/>
      <c r="Z37" s="664"/>
      <c r="AA37" s="664"/>
      <c r="AB37" s="664"/>
      <c r="AC37" s="664">
        <v>12692</v>
      </c>
      <c r="AD37" s="664"/>
      <c r="AE37" s="664"/>
      <c r="AF37" s="664"/>
      <c r="AG37" s="664"/>
      <c r="AH37" s="664"/>
      <c r="AI37" s="664">
        <v>14849</v>
      </c>
      <c r="AJ37" s="664"/>
      <c r="AK37" s="664"/>
      <c r="AL37" s="664"/>
      <c r="AM37" s="664"/>
      <c r="AN37" s="664">
        <v>14891</v>
      </c>
      <c r="AO37" s="664"/>
      <c r="AP37" s="664"/>
      <c r="AQ37" s="664"/>
      <c r="AR37" s="664"/>
      <c r="AS37" s="664"/>
      <c r="AT37" s="664">
        <v>21810</v>
      </c>
      <c r="AU37" s="664"/>
      <c r="AV37" s="664"/>
      <c r="AW37" s="664"/>
      <c r="AX37" s="664"/>
      <c r="AY37" s="664"/>
      <c r="AZ37" s="664">
        <v>19604</v>
      </c>
      <c r="BA37" s="664"/>
      <c r="BB37" s="664"/>
      <c r="BC37" s="664"/>
      <c r="BD37" s="664"/>
      <c r="BE37" s="664"/>
      <c r="BF37" s="668">
        <v>25209</v>
      </c>
      <c r="BG37" s="669"/>
      <c r="BH37" s="669"/>
      <c r="BI37" s="669"/>
      <c r="BJ37" s="669"/>
    </row>
    <row r="38" spans="2:64" ht="11.1" customHeight="1">
      <c r="B38" s="234"/>
      <c r="C38" s="234"/>
      <c r="D38" s="234"/>
      <c r="E38" s="234"/>
      <c r="F38" s="686">
        <v>24</v>
      </c>
      <c r="G38" s="686"/>
      <c r="H38" s="686"/>
      <c r="I38" s="234"/>
      <c r="J38" s="234"/>
      <c r="K38" s="234"/>
      <c r="L38" s="236"/>
      <c r="M38" s="687">
        <f>(R38+AP48)</f>
        <v>372937</v>
      </c>
      <c r="N38" s="688"/>
      <c r="O38" s="688"/>
      <c r="P38" s="688"/>
      <c r="Q38" s="688"/>
      <c r="R38" s="688">
        <f>SUM(W38:BJ38,M48:AI48)</f>
        <v>217238</v>
      </c>
      <c r="S38" s="688"/>
      <c r="T38" s="688"/>
      <c r="U38" s="688"/>
      <c r="V38" s="688"/>
      <c r="W38" s="664">
        <v>17835</v>
      </c>
      <c r="X38" s="664"/>
      <c r="Y38" s="664"/>
      <c r="Z38" s="664"/>
      <c r="AA38" s="664"/>
      <c r="AB38" s="664"/>
      <c r="AC38" s="664">
        <v>13860</v>
      </c>
      <c r="AD38" s="664"/>
      <c r="AE38" s="664"/>
      <c r="AF38" s="664"/>
      <c r="AG38" s="664"/>
      <c r="AH38" s="664"/>
      <c r="AI38" s="664">
        <v>14392</v>
      </c>
      <c r="AJ38" s="664"/>
      <c r="AK38" s="664"/>
      <c r="AL38" s="664"/>
      <c r="AM38" s="664"/>
      <c r="AN38" s="664">
        <v>15188</v>
      </c>
      <c r="AO38" s="664"/>
      <c r="AP38" s="664"/>
      <c r="AQ38" s="664"/>
      <c r="AR38" s="664"/>
      <c r="AS38" s="664"/>
      <c r="AT38" s="664">
        <v>24305</v>
      </c>
      <c r="AU38" s="664"/>
      <c r="AV38" s="664"/>
      <c r="AW38" s="664"/>
      <c r="AX38" s="664"/>
      <c r="AY38" s="664"/>
      <c r="AZ38" s="664">
        <v>18705</v>
      </c>
      <c r="BA38" s="664"/>
      <c r="BB38" s="664"/>
      <c r="BC38" s="664"/>
      <c r="BD38" s="664"/>
      <c r="BE38" s="664"/>
      <c r="BF38" s="668">
        <v>24967</v>
      </c>
      <c r="BG38" s="669"/>
      <c r="BH38" s="669"/>
      <c r="BI38" s="669"/>
      <c r="BJ38" s="669"/>
    </row>
    <row r="39" spans="2:64" ht="11.1" customHeight="1">
      <c r="B39" s="234"/>
      <c r="C39" s="234"/>
      <c r="D39" s="234"/>
      <c r="E39" s="234"/>
      <c r="F39" s="686">
        <v>25</v>
      </c>
      <c r="G39" s="686"/>
      <c r="H39" s="686"/>
      <c r="I39" s="234"/>
      <c r="J39" s="234"/>
      <c r="K39" s="234"/>
      <c r="L39" s="236"/>
      <c r="M39" s="687">
        <f>SUM(R39,AP49)</f>
        <v>367421</v>
      </c>
      <c r="N39" s="688"/>
      <c r="O39" s="688"/>
      <c r="P39" s="688"/>
      <c r="Q39" s="688"/>
      <c r="R39" s="688">
        <f>SUM(W39:BJ39,M49:AI49)</f>
        <v>210084</v>
      </c>
      <c r="S39" s="688"/>
      <c r="T39" s="688"/>
      <c r="U39" s="688"/>
      <c r="V39" s="688"/>
      <c r="W39" s="668">
        <v>17486</v>
      </c>
      <c r="X39" s="668"/>
      <c r="Y39" s="668"/>
      <c r="Z39" s="668"/>
      <c r="AA39" s="668"/>
      <c r="AB39" s="668"/>
      <c r="AC39" s="668">
        <v>15906</v>
      </c>
      <c r="AD39" s="668"/>
      <c r="AE39" s="668"/>
      <c r="AF39" s="668"/>
      <c r="AG39" s="668"/>
      <c r="AH39" s="668"/>
      <c r="AI39" s="664">
        <v>17354</v>
      </c>
      <c r="AJ39" s="664"/>
      <c r="AK39" s="664"/>
      <c r="AL39" s="664"/>
      <c r="AM39" s="664"/>
      <c r="AN39" s="668">
        <v>12330</v>
      </c>
      <c r="AO39" s="668"/>
      <c r="AP39" s="668"/>
      <c r="AQ39" s="668"/>
      <c r="AR39" s="668"/>
      <c r="AS39" s="668"/>
      <c r="AT39" s="668">
        <v>19468</v>
      </c>
      <c r="AU39" s="668"/>
      <c r="AV39" s="668"/>
      <c r="AW39" s="668"/>
      <c r="AX39" s="668"/>
      <c r="AY39" s="668"/>
      <c r="AZ39" s="668">
        <v>17780</v>
      </c>
      <c r="BA39" s="668"/>
      <c r="BB39" s="668"/>
      <c r="BC39" s="668"/>
      <c r="BD39" s="668"/>
      <c r="BE39" s="668"/>
      <c r="BF39" s="668">
        <v>23859</v>
      </c>
      <c r="BG39" s="698"/>
      <c r="BH39" s="698"/>
      <c r="BI39" s="698"/>
      <c r="BJ39" s="698"/>
    </row>
    <row r="40" spans="2:64" ht="11.1" customHeight="1">
      <c r="B40" s="234"/>
      <c r="C40" s="234"/>
      <c r="D40" s="234"/>
      <c r="E40" s="234"/>
      <c r="F40" s="659">
        <v>26</v>
      </c>
      <c r="G40" s="659"/>
      <c r="H40" s="659"/>
      <c r="I40" s="237"/>
      <c r="J40" s="237"/>
      <c r="K40" s="237"/>
      <c r="L40" s="238"/>
      <c r="M40" s="695">
        <f>SUM(R40,AP50)</f>
        <v>376279</v>
      </c>
      <c r="N40" s="662"/>
      <c r="O40" s="662"/>
      <c r="P40" s="662"/>
      <c r="Q40" s="662"/>
      <c r="R40" s="662">
        <f>SUM(W40:BJ40,M50:AO50)</f>
        <v>209458</v>
      </c>
      <c r="S40" s="662"/>
      <c r="T40" s="662"/>
      <c r="U40" s="662"/>
      <c r="V40" s="662"/>
      <c r="W40" s="330">
        <v>5671</v>
      </c>
      <c r="X40" s="330"/>
      <c r="Y40" s="330"/>
      <c r="Z40" s="330"/>
      <c r="AA40" s="330"/>
      <c r="AB40" s="330"/>
      <c r="AC40" s="330">
        <v>15696</v>
      </c>
      <c r="AD40" s="330"/>
      <c r="AE40" s="330"/>
      <c r="AF40" s="330"/>
      <c r="AG40" s="330"/>
      <c r="AH40" s="330"/>
      <c r="AI40" s="660">
        <v>18676</v>
      </c>
      <c r="AJ40" s="660"/>
      <c r="AK40" s="660"/>
      <c r="AL40" s="660"/>
      <c r="AM40" s="660"/>
      <c r="AN40" s="330">
        <v>13035</v>
      </c>
      <c r="AO40" s="330"/>
      <c r="AP40" s="330"/>
      <c r="AQ40" s="330"/>
      <c r="AR40" s="330"/>
      <c r="AS40" s="330"/>
      <c r="AT40" s="330">
        <v>24091</v>
      </c>
      <c r="AU40" s="330"/>
      <c r="AV40" s="330"/>
      <c r="AW40" s="330"/>
      <c r="AX40" s="330"/>
      <c r="AY40" s="330"/>
      <c r="AZ40" s="330">
        <v>14926</v>
      </c>
      <c r="BA40" s="330"/>
      <c r="BB40" s="330"/>
      <c r="BC40" s="330"/>
      <c r="BD40" s="330"/>
      <c r="BE40" s="330"/>
      <c r="BF40" s="330">
        <v>22602</v>
      </c>
      <c r="BG40" s="330"/>
      <c r="BH40" s="330"/>
      <c r="BI40" s="330"/>
      <c r="BJ40" s="330"/>
    </row>
    <row r="41" spans="2:64" ht="11.1" customHeight="1"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40"/>
      <c r="M41" s="241"/>
      <c r="N41" s="241"/>
      <c r="O41" s="241"/>
      <c r="P41" s="241"/>
      <c r="Q41" s="241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</row>
    <row r="42" spans="2:64" ht="11.1" customHeight="1">
      <c r="B42" s="320" t="s">
        <v>1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90" t="s">
        <v>626</v>
      </c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2"/>
      <c r="AP42" s="391" t="s">
        <v>628</v>
      </c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</row>
    <row r="43" spans="2:64" ht="11.1" customHeight="1">
      <c r="B43" s="322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666" t="s">
        <v>794</v>
      </c>
      <c r="N43" s="323"/>
      <c r="O43" s="323"/>
      <c r="P43" s="323"/>
      <c r="Q43" s="323"/>
      <c r="R43" s="323"/>
      <c r="S43" s="666" t="s">
        <v>808</v>
      </c>
      <c r="T43" s="323"/>
      <c r="U43" s="323"/>
      <c r="V43" s="323"/>
      <c r="W43" s="323"/>
      <c r="X43" s="666" t="s">
        <v>795</v>
      </c>
      <c r="Y43" s="323"/>
      <c r="Z43" s="323"/>
      <c r="AA43" s="323"/>
      <c r="AB43" s="323"/>
      <c r="AC43" s="323"/>
      <c r="AD43" s="666" t="s">
        <v>796</v>
      </c>
      <c r="AE43" s="323"/>
      <c r="AF43" s="323"/>
      <c r="AG43" s="323"/>
      <c r="AH43" s="323"/>
      <c r="AI43" s="323"/>
      <c r="AJ43" s="666" t="s">
        <v>755</v>
      </c>
      <c r="AK43" s="323"/>
      <c r="AL43" s="323"/>
      <c r="AM43" s="323"/>
      <c r="AN43" s="323"/>
      <c r="AO43" s="323"/>
      <c r="AP43" s="692" t="s">
        <v>63</v>
      </c>
      <c r="AQ43" s="692"/>
      <c r="AR43" s="692"/>
      <c r="AS43" s="692"/>
      <c r="AT43" s="692"/>
      <c r="AU43" s="666" t="s">
        <v>797</v>
      </c>
      <c r="AV43" s="323"/>
      <c r="AW43" s="323"/>
      <c r="AX43" s="323"/>
      <c r="AY43" s="323"/>
      <c r="AZ43" s="323"/>
      <c r="BA43" s="666" t="s">
        <v>756</v>
      </c>
      <c r="BB43" s="323"/>
      <c r="BC43" s="323"/>
      <c r="BD43" s="323"/>
      <c r="BE43" s="323"/>
      <c r="BF43" s="666" t="s">
        <v>757</v>
      </c>
      <c r="BG43" s="323"/>
      <c r="BH43" s="323"/>
      <c r="BI43" s="323"/>
      <c r="BJ43" s="325"/>
      <c r="BK43" s="279"/>
    </row>
    <row r="44" spans="2:64" ht="15" customHeight="1">
      <c r="B44" s="322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679"/>
      <c r="AQ44" s="679"/>
      <c r="AR44" s="679"/>
      <c r="AS44" s="679"/>
      <c r="AT44" s="679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5"/>
      <c r="BK44" s="279"/>
    </row>
    <row r="45" spans="2:64" ht="11.1" customHeight="1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5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6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</row>
    <row r="46" spans="2:64" ht="11.1" customHeight="1">
      <c r="B46" s="234"/>
      <c r="C46" s="693" t="s">
        <v>9</v>
      </c>
      <c r="D46" s="693"/>
      <c r="E46" s="693"/>
      <c r="F46" s="686">
        <v>22</v>
      </c>
      <c r="G46" s="686"/>
      <c r="H46" s="686"/>
      <c r="I46" s="693" t="s">
        <v>1</v>
      </c>
      <c r="J46" s="693"/>
      <c r="K46" s="693"/>
      <c r="L46" s="236"/>
      <c r="M46" s="668">
        <v>13255</v>
      </c>
      <c r="N46" s="316"/>
      <c r="O46" s="316"/>
      <c r="P46" s="316"/>
      <c r="Q46" s="316"/>
      <c r="R46" s="316"/>
      <c r="S46" s="668">
        <v>14420</v>
      </c>
      <c r="T46" s="316"/>
      <c r="U46" s="316"/>
      <c r="V46" s="316"/>
      <c r="W46" s="316"/>
      <c r="X46" s="689">
        <v>28259</v>
      </c>
      <c r="Y46" s="690"/>
      <c r="Z46" s="690"/>
      <c r="AA46" s="690"/>
      <c r="AB46" s="690"/>
      <c r="AC46" s="690"/>
      <c r="AD46" s="668">
        <v>23093</v>
      </c>
      <c r="AE46" s="316"/>
      <c r="AF46" s="316"/>
      <c r="AG46" s="316"/>
      <c r="AH46" s="316"/>
      <c r="AI46" s="316"/>
      <c r="AJ46" s="664">
        <v>0</v>
      </c>
      <c r="AK46" s="477"/>
      <c r="AL46" s="477"/>
      <c r="AM46" s="477"/>
      <c r="AN46" s="477"/>
      <c r="AO46" s="691"/>
      <c r="AP46" s="688">
        <f>SUM(AU46:BJ46)</f>
        <v>147362</v>
      </c>
      <c r="AQ46" s="688"/>
      <c r="AR46" s="688"/>
      <c r="AS46" s="688"/>
      <c r="AT46" s="688"/>
      <c r="AU46" s="668">
        <v>74452</v>
      </c>
      <c r="AV46" s="316"/>
      <c r="AW46" s="316"/>
      <c r="AX46" s="316"/>
      <c r="AY46" s="316"/>
      <c r="AZ46" s="316"/>
      <c r="BA46" s="668">
        <v>36247</v>
      </c>
      <c r="BB46" s="669"/>
      <c r="BC46" s="669"/>
      <c r="BD46" s="669"/>
      <c r="BE46" s="669"/>
      <c r="BF46" s="664">
        <v>36663</v>
      </c>
      <c r="BG46" s="664"/>
      <c r="BH46" s="664"/>
      <c r="BI46" s="664"/>
      <c r="BJ46" s="664"/>
    </row>
    <row r="47" spans="2:64" ht="11.1" customHeight="1">
      <c r="B47" s="234"/>
      <c r="C47" s="234"/>
      <c r="D47" s="234"/>
      <c r="E47" s="234"/>
      <c r="F47" s="686">
        <v>23</v>
      </c>
      <c r="G47" s="686"/>
      <c r="H47" s="686"/>
      <c r="I47" s="234"/>
      <c r="J47" s="234"/>
      <c r="K47" s="234"/>
      <c r="L47" s="236"/>
      <c r="M47" s="668">
        <v>15091</v>
      </c>
      <c r="N47" s="316"/>
      <c r="O47" s="316"/>
      <c r="P47" s="316"/>
      <c r="Q47" s="316"/>
      <c r="R47" s="316"/>
      <c r="S47" s="668">
        <v>17115</v>
      </c>
      <c r="T47" s="316"/>
      <c r="U47" s="316"/>
      <c r="V47" s="316"/>
      <c r="W47" s="316"/>
      <c r="X47" s="689">
        <v>28366</v>
      </c>
      <c r="Y47" s="690"/>
      <c r="Z47" s="690"/>
      <c r="AA47" s="690"/>
      <c r="AB47" s="690"/>
      <c r="AC47" s="690"/>
      <c r="AD47" s="668">
        <v>22541</v>
      </c>
      <c r="AE47" s="316"/>
      <c r="AF47" s="316"/>
      <c r="AG47" s="316"/>
      <c r="AH47" s="316"/>
      <c r="AI47" s="316"/>
      <c r="AJ47" s="664">
        <v>0</v>
      </c>
      <c r="AK47" s="477"/>
      <c r="AL47" s="477"/>
      <c r="AM47" s="477"/>
      <c r="AN47" s="477"/>
      <c r="AO47" s="691"/>
      <c r="AP47" s="688">
        <f>SUM(AU47:BJ47)</f>
        <v>143496</v>
      </c>
      <c r="AQ47" s="688"/>
      <c r="AR47" s="688"/>
      <c r="AS47" s="688"/>
      <c r="AT47" s="688"/>
      <c r="AU47" s="668">
        <v>75142</v>
      </c>
      <c r="AV47" s="316"/>
      <c r="AW47" s="316"/>
      <c r="AX47" s="316"/>
      <c r="AY47" s="316"/>
      <c r="AZ47" s="316"/>
      <c r="BA47" s="668">
        <v>32940</v>
      </c>
      <c r="BB47" s="669"/>
      <c r="BC47" s="669"/>
      <c r="BD47" s="669"/>
      <c r="BE47" s="669"/>
      <c r="BF47" s="664">
        <v>35414</v>
      </c>
      <c r="BG47" s="664"/>
      <c r="BH47" s="664"/>
      <c r="BI47" s="664"/>
      <c r="BJ47" s="664"/>
    </row>
    <row r="48" spans="2:64" ht="11.1" customHeight="1">
      <c r="B48" s="234"/>
      <c r="C48" s="234"/>
      <c r="D48" s="234"/>
      <c r="E48" s="234"/>
      <c r="F48" s="686">
        <v>24</v>
      </c>
      <c r="G48" s="686"/>
      <c r="H48" s="686"/>
      <c r="I48" s="234"/>
      <c r="J48" s="234"/>
      <c r="K48" s="234"/>
      <c r="L48" s="236"/>
      <c r="M48" s="668">
        <v>15903</v>
      </c>
      <c r="N48" s="316"/>
      <c r="O48" s="316"/>
      <c r="P48" s="316"/>
      <c r="Q48" s="316"/>
      <c r="R48" s="316"/>
      <c r="S48" s="668">
        <v>21378</v>
      </c>
      <c r="T48" s="316"/>
      <c r="U48" s="316"/>
      <c r="V48" s="316"/>
      <c r="W48" s="316"/>
      <c r="X48" s="689">
        <v>28833</v>
      </c>
      <c r="Y48" s="690"/>
      <c r="Z48" s="690"/>
      <c r="AA48" s="690"/>
      <c r="AB48" s="690"/>
      <c r="AC48" s="690"/>
      <c r="AD48" s="668">
        <v>21872</v>
      </c>
      <c r="AE48" s="316"/>
      <c r="AF48" s="316"/>
      <c r="AG48" s="316"/>
      <c r="AH48" s="316"/>
      <c r="AI48" s="316"/>
      <c r="AJ48" s="664">
        <v>0</v>
      </c>
      <c r="AK48" s="477"/>
      <c r="AL48" s="477"/>
      <c r="AM48" s="477"/>
      <c r="AN48" s="477"/>
      <c r="AO48" s="691"/>
      <c r="AP48" s="688">
        <f>SUM(AU48:BJ48)</f>
        <v>155699</v>
      </c>
      <c r="AQ48" s="688"/>
      <c r="AR48" s="688"/>
      <c r="AS48" s="688"/>
      <c r="AT48" s="688"/>
      <c r="AU48" s="668">
        <v>79980</v>
      </c>
      <c r="AV48" s="316"/>
      <c r="AW48" s="316"/>
      <c r="AX48" s="316"/>
      <c r="AY48" s="316"/>
      <c r="AZ48" s="316"/>
      <c r="BA48" s="668">
        <v>35249</v>
      </c>
      <c r="BB48" s="669"/>
      <c r="BC48" s="669"/>
      <c r="BD48" s="669"/>
      <c r="BE48" s="669"/>
      <c r="BF48" s="664">
        <v>40470</v>
      </c>
      <c r="BG48" s="664"/>
      <c r="BH48" s="664"/>
      <c r="BI48" s="664"/>
      <c r="BJ48" s="664"/>
    </row>
    <row r="49" spans="2:69" ht="11.1" customHeight="1">
      <c r="B49" s="234"/>
      <c r="C49" s="234"/>
      <c r="D49" s="234"/>
      <c r="E49" s="234"/>
      <c r="F49" s="686">
        <v>25</v>
      </c>
      <c r="G49" s="686"/>
      <c r="H49" s="686"/>
      <c r="I49" s="234"/>
      <c r="J49" s="234"/>
      <c r="K49" s="234"/>
      <c r="L49" s="236"/>
      <c r="M49" s="668">
        <v>15336</v>
      </c>
      <c r="N49" s="668"/>
      <c r="O49" s="668"/>
      <c r="P49" s="668"/>
      <c r="Q49" s="668"/>
      <c r="R49" s="668"/>
      <c r="S49" s="668">
        <v>20174</v>
      </c>
      <c r="T49" s="668"/>
      <c r="U49" s="668"/>
      <c r="V49" s="668"/>
      <c r="W49" s="668"/>
      <c r="X49" s="689">
        <v>29971</v>
      </c>
      <c r="Y49" s="690"/>
      <c r="Z49" s="690"/>
      <c r="AA49" s="690"/>
      <c r="AB49" s="690"/>
      <c r="AC49" s="690"/>
      <c r="AD49" s="668">
        <v>20420</v>
      </c>
      <c r="AE49" s="668"/>
      <c r="AF49" s="668"/>
      <c r="AG49" s="668"/>
      <c r="AH49" s="668"/>
      <c r="AI49" s="668"/>
      <c r="AJ49" s="664">
        <v>0</v>
      </c>
      <c r="AK49" s="664"/>
      <c r="AL49" s="664"/>
      <c r="AM49" s="664"/>
      <c r="AN49" s="664"/>
      <c r="AO49" s="696"/>
      <c r="AP49" s="688">
        <f>SUM(AU49:BJ49)</f>
        <v>157337</v>
      </c>
      <c r="AQ49" s="688"/>
      <c r="AR49" s="688"/>
      <c r="AS49" s="688"/>
      <c r="AT49" s="688"/>
      <c r="AU49" s="689">
        <v>82413</v>
      </c>
      <c r="AV49" s="689"/>
      <c r="AW49" s="689"/>
      <c r="AX49" s="689"/>
      <c r="AY49" s="689"/>
      <c r="AZ49" s="689"/>
      <c r="BA49" s="689">
        <v>37260</v>
      </c>
      <c r="BB49" s="697"/>
      <c r="BC49" s="697"/>
      <c r="BD49" s="697"/>
      <c r="BE49" s="697"/>
      <c r="BF49" s="688">
        <v>37664</v>
      </c>
      <c r="BG49" s="688"/>
      <c r="BH49" s="688"/>
      <c r="BI49" s="688"/>
      <c r="BJ49" s="688"/>
    </row>
    <row r="50" spans="2:69" ht="11.1" customHeight="1">
      <c r="B50" s="234"/>
      <c r="C50" s="234"/>
      <c r="D50" s="234"/>
      <c r="E50" s="234"/>
      <c r="F50" s="659">
        <v>26</v>
      </c>
      <c r="G50" s="659"/>
      <c r="H50" s="659"/>
      <c r="I50" s="234"/>
      <c r="J50" s="234"/>
      <c r="K50" s="234"/>
      <c r="L50" s="236"/>
      <c r="M50" s="330">
        <v>16129</v>
      </c>
      <c r="N50" s="330"/>
      <c r="O50" s="330"/>
      <c r="P50" s="330"/>
      <c r="Q50" s="330"/>
      <c r="R50" s="330"/>
      <c r="S50" s="330">
        <v>22524</v>
      </c>
      <c r="T50" s="330"/>
      <c r="U50" s="330"/>
      <c r="V50" s="330"/>
      <c r="W50" s="330"/>
      <c r="X50" s="330">
        <v>28941</v>
      </c>
      <c r="Y50" s="330"/>
      <c r="Z50" s="330"/>
      <c r="AA50" s="330"/>
      <c r="AB50" s="330"/>
      <c r="AC50" s="330"/>
      <c r="AD50" s="330">
        <v>20030</v>
      </c>
      <c r="AE50" s="330"/>
      <c r="AF50" s="330"/>
      <c r="AG50" s="330"/>
      <c r="AH50" s="330"/>
      <c r="AI50" s="330"/>
      <c r="AJ50" s="660">
        <v>7137</v>
      </c>
      <c r="AK50" s="660"/>
      <c r="AL50" s="660"/>
      <c r="AM50" s="660"/>
      <c r="AN50" s="660"/>
      <c r="AO50" s="661"/>
      <c r="AP50" s="662">
        <f>SUM(AU50:BJ50)</f>
        <v>166821</v>
      </c>
      <c r="AQ50" s="662"/>
      <c r="AR50" s="662"/>
      <c r="AS50" s="662"/>
      <c r="AT50" s="662"/>
      <c r="AU50" s="658">
        <v>88624</v>
      </c>
      <c r="AV50" s="658"/>
      <c r="AW50" s="658"/>
      <c r="AX50" s="658"/>
      <c r="AY50" s="658"/>
      <c r="AZ50" s="658"/>
      <c r="BA50" s="658">
        <v>41411</v>
      </c>
      <c r="BB50" s="658"/>
      <c r="BC50" s="658"/>
      <c r="BD50" s="658"/>
      <c r="BE50" s="658"/>
      <c r="BF50" s="658">
        <v>36786</v>
      </c>
      <c r="BG50" s="658"/>
      <c r="BH50" s="658"/>
      <c r="BI50" s="658"/>
      <c r="BJ50" s="658"/>
    </row>
    <row r="51" spans="2:69" ht="11.1" customHeight="1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40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40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</row>
    <row r="52" spans="2:69" ht="11.1" customHeight="1">
      <c r="C52" s="328" t="s">
        <v>156</v>
      </c>
      <c r="D52" s="328"/>
      <c r="E52" s="134" t="s">
        <v>158</v>
      </c>
      <c r="F52" s="346">
        <v>-1</v>
      </c>
      <c r="G52" s="346"/>
      <c r="H52" s="51" t="s">
        <v>771</v>
      </c>
    </row>
    <row r="53" spans="2:69" ht="11.1" customHeight="1">
      <c r="F53" s="346">
        <v>-2</v>
      </c>
      <c r="G53" s="346"/>
      <c r="H53" s="51" t="s">
        <v>798</v>
      </c>
      <c r="BK53" s="147"/>
      <c r="BL53" s="147"/>
      <c r="BM53" s="147"/>
      <c r="BN53" s="147"/>
      <c r="BO53" s="147"/>
    </row>
    <row r="54" spans="2:69" ht="11.1" customHeight="1">
      <c r="F54" s="346">
        <v>-3</v>
      </c>
      <c r="G54" s="346"/>
      <c r="H54" s="51" t="s">
        <v>799</v>
      </c>
      <c r="BK54" s="147"/>
      <c r="BL54" s="147"/>
      <c r="BM54" s="147"/>
      <c r="BN54" s="147"/>
      <c r="BO54" s="147"/>
    </row>
    <row r="55" spans="2:69" ht="11.1" customHeight="1">
      <c r="F55" s="346">
        <v>-4</v>
      </c>
      <c r="G55" s="346"/>
      <c r="H55" s="51" t="s">
        <v>800</v>
      </c>
      <c r="BK55" s="129"/>
      <c r="BL55" s="129"/>
      <c r="BM55" s="129"/>
      <c r="BN55" s="129"/>
      <c r="BO55" s="129"/>
    </row>
    <row r="56" spans="2:69" ht="11.1" customHeight="1">
      <c r="F56" s="346">
        <v>-5</v>
      </c>
      <c r="G56" s="346"/>
      <c r="H56" s="51" t="s">
        <v>629</v>
      </c>
      <c r="BK56" s="96"/>
      <c r="BL56" s="96"/>
      <c r="BM56" s="96"/>
      <c r="BN56" s="96"/>
      <c r="BO56" s="96"/>
    </row>
    <row r="57" spans="2:69" ht="11.1" customHeight="1">
      <c r="F57" s="346">
        <v>-6</v>
      </c>
      <c r="G57" s="346"/>
      <c r="H57" s="51" t="s">
        <v>758</v>
      </c>
    </row>
    <row r="58" spans="2:69" ht="11.1" customHeight="1">
      <c r="B58" s="312" t="s">
        <v>18</v>
      </c>
      <c r="C58" s="312"/>
      <c r="D58" s="312"/>
      <c r="E58" s="134" t="s">
        <v>17</v>
      </c>
      <c r="F58" s="47" t="s">
        <v>759</v>
      </c>
    </row>
    <row r="59" spans="2:69" ht="13.5" customHeight="1">
      <c r="B59" s="271"/>
      <c r="C59" s="271"/>
      <c r="D59" s="271"/>
      <c r="E59" s="272"/>
      <c r="F59" s="47"/>
    </row>
    <row r="60" spans="2:69" ht="13.5" customHeight="1">
      <c r="B60" s="271"/>
      <c r="C60" s="271"/>
      <c r="D60" s="271"/>
      <c r="E60" s="272"/>
      <c r="F60" s="47"/>
    </row>
    <row r="61" spans="2:69" ht="13.5" customHeight="1">
      <c r="C61" s="227"/>
      <c r="D61" s="227"/>
      <c r="E61" s="227"/>
      <c r="F61" s="134"/>
      <c r="G61" s="47"/>
    </row>
    <row r="62" spans="2:69" ht="18" customHeight="1">
      <c r="B62" s="329" t="s">
        <v>760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</row>
    <row r="63" spans="2:69" ht="12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6"/>
      <c r="BL63" s="96"/>
      <c r="BM63" s="96"/>
      <c r="BN63" s="96"/>
      <c r="BO63" s="96"/>
      <c r="BP63" s="96"/>
      <c r="BQ63" s="96"/>
    </row>
    <row r="64" spans="2:69" ht="11.1" customHeight="1">
      <c r="B64" s="320" t="s">
        <v>1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457" t="s">
        <v>504</v>
      </c>
      <c r="P64" s="396"/>
      <c r="Q64" s="396"/>
      <c r="R64" s="396"/>
      <c r="S64" s="396"/>
      <c r="T64" s="396"/>
      <c r="U64" s="396"/>
      <c r="V64" s="396"/>
      <c r="W64" s="397"/>
      <c r="X64" s="457" t="s">
        <v>505</v>
      </c>
      <c r="Y64" s="396"/>
      <c r="Z64" s="396"/>
      <c r="AA64" s="396"/>
      <c r="AB64" s="396"/>
      <c r="AC64" s="396"/>
      <c r="AD64" s="396"/>
      <c r="AE64" s="397"/>
      <c r="AF64" s="457" t="s">
        <v>506</v>
      </c>
      <c r="AG64" s="396"/>
      <c r="AH64" s="396"/>
      <c r="AI64" s="396"/>
      <c r="AJ64" s="396"/>
      <c r="AK64" s="396"/>
      <c r="AL64" s="396"/>
      <c r="AM64" s="396"/>
      <c r="AN64" s="396"/>
      <c r="AO64" s="396"/>
      <c r="AP64" s="396"/>
      <c r="AQ64" s="396"/>
      <c r="AR64" s="396"/>
      <c r="AS64" s="396"/>
      <c r="AT64" s="396"/>
      <c r="AU64" s="397"/>
      <c r="AV64" s="324" t="s">
        <v>507</v>
      </c>
      <c r="AW64" s="384"/>
      <c r="AX64" s="384"/>
      <c r="AY64" s="384"/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198"/>
      <c r="BL64" s="198"/>
    </row>
    <row r="65" spans="2:69" ht="11.1" customHeight="1">
      <c r="B65" s="322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458"/>
      <c r="P65" s="398"/>
      <c r="Q65" s="398"/>
      <c r="R65" s="398"/>
      <c r="S65" s="398"/>
      <c r="T65" s="398"/>
      <c r="U65" s="398"/>
      <c r="V65" s="398"/>
      <c r="W65" s="399"/>
      <c r="X65" s="458"/>
      <c r="Y65" s="398"/>
      <c r="Z65" s="398"/>
      <c r="AA65" s="398"/>
      <c r="AB65" s="398"/>
      <c r="AC65" s="398"/>
      <c r="AD65" s="398"/>
      <c r="AE65" s="399"/>
      <c r="AF65" s="325" t="s">
        <v>508</v>
      </c>
      <c r="AG65" s="385"/>
      <c r="AH65" s="385"/>
      <c r="AI65" s="385"/>
      <c r="AJ65" s="385"/>
      <c r="AK65" s="385"/>
      <c r="AL65" s="385"/>
      <c r="AM65" s="322"/>
      <c r="AN65" s="325" t="s">
        <v>509</v>
      </c>
      <c r="AO65" s="385"/>
      <c r="AP65" s="385"/>
      <c r="AQ65" s="385"/>
      <c r="AR65" s="385"/>
      <c r="AS65" s="385"/>
      <c r="AT65" s="385"/>
      <c r="AU65" s="322"/>
      <c r="AV65" s="325" t="s">
        <v>508</v>
      </c>
      <c r="AW65" s="385"/>
      <c r="AX65" s="385"/>
      <c r="AY65" s="385"/>
      <c r="AZ65" s="385"/>
      <c r="BA65" s="385"/>
      <c r="BB65" s="322"/>
      <c r="BC65" s="325" t="s">
        <v>509</v>
      </c>
      <c r="BD65" s="385"/>
      <c r="BE65" s="385"/>
      <c r="BF65" s="385"/>
      <c r="BG65" s="385"/>
      <c r="BH65" s="385"/>
      <c r="BI65" s="385"/>
      <c r="BJ65" s="385"/>
    </row>
    <row r="66" spans="2:69" ht="11.1" customHeight="1">
      <c r="N66" s="100"/>
    </row>
    <row r="67" spans="2:69" ht="11.1" customHeight="1">
      <c r="C67" s="319" t="s">
        <v>9</v>
      </c>
      <c r="D67" s="319"/>
      <c r="E67" s="319"/>
      <c r="F67" s="319"/>
      <c r="G67" s="317">
        <v>22</v>
      </c>
      <c r="H67" s="317"/>
      <c r="I67" s="317"/>
      <c r="J67" s="319" t="s">
        <v>1</v>
      </c>
      <c r="K67" s="319"/>
      <c r="L67" s="319"/>
      <c r="M67" s="319"/>
      <c r="N67" s="53"/>
      <c r="O67" s="316">
        <v>3421</v>
      </c>
      <c r="P67" s="316"/>
      <c r="Q67" s="316"/>
      <c r="R67" s="316"/>
      <c r="S67" s="663">
        <v>-1534</v>
      </c>
      <c r="T67" s="663"/>
      <c r="U67" s="663"/>
      <c r="V67" s="663"/>
      <c r="W67" s="663"/>
      <c r="X67" s="472">
        <v>33</v>
      </c>
      <c r="Y67" s="472"/>
      <c r="Z67" s="472"/>
      <c r="AA67" s="472"/>
      <c r="AB67" s="472"/>
      <c r="AC67" s="472"/>
      <c r="AD67" s="472"/>
      <c r="AE67" s="472"/>
      <c r="AF67" s="472">
        <v>23</v>
      </c>
      <c r="AG67" s="472"/>
      <c r="AH67" s="472"/>
      <c r="AI67" s="472"/>
      <c r="AJ67" s="472"/>
      <c r="AK67" s="472"/>
      <c r="AL67" s="472"/>
      <c r="AM67" s="472"/>
      <c r="AN67" s="472">
        <v>449</v>
      </c>
      <c r="AO67" s="472"/>
      <c r="AP67" s="472"/>
      <c r="AQ67" s="472"/>
      <c r="AR67" s="472"/>
      <c r="AS67" s="472"/>
      <c r="AT67" s="472"/>
      <c r="AU67" s="472"/>
      <c r="AV67" s="472">
        <v>38</v>
      </c>
      <c r="AW67" s="472"/>
      <c r="AX67" s="472"/>
      <c r="AY67" s="472"/>
      <c r="AZ67" s="472"/>
      <c r="BA67" s="472"/>
      <c r="BB67" s="472"/>
      <c r="BC67" s="316">
        <v>634</v>
      </c>
      <c r="BD67" s="316"/>
      <c r="BE67" s="316"/>
      <c r="BF67" s="316"/>
      <c r="BG67" s="316"/>
      <c r="BH67" s="316"/>
      <c r="BI67" s="316"/>
      <c r="BJ67" s="316"/>
    </row>
    <row r="68" spans="2:69" ht="11.1" customHeight="1">
      <c r="G68" s="317">
        <v>23</v>
      </c>
      <c r="H68" s="317"/>
      <c r="I68" s="317"/>
      <c r="N68" s="53"/>
      <c r="O68" s="316">
        <v>3417</v>
      </c>
      <c r="P68" s="316"/>
      <c r="Q68" s="316"/>
      <c r="R68" s="316"/>
      <c r="S68" s="663">
        <v>-1488</v>
      </c>
      <c r="T68" s="663"/>
      <c r="U68" s="663"/>
      <c r="V68" s="663"/>
      <c r="W68" s="663"/>
      <c r="X68" s="472">
        <v>35</v>
      </c>
      <c r="Y68" s="472"/>
      <c r="Z68" s="472"/>
      <c r="AA68" s="472"/>
      <c r="AB68" s="472"/>
      <c r="AC68" s="472"/>
      <c r="AD68" s="472"/>
      <c r="AE68" s="472"/>
      <c r="AF68" s="472">
        <v>13</v>
      </c>
      <c r="AG68" s="472"/>
      <c r="AH68" s="472"/>
      <c r="AI68" s="472"/>
      <c r="AJ68" s="472"/>
      <c r="AK68" s="472"/>
      <c r="AL68" s="472"/>
      <c r="AM68" s="472"/>
      <c r="AN68" s="472">
        <v>280</v>
      </c>
      <c r="AO68" s="472"/>
      <c r="AP68" s="472"/>
      <c r="AQ68" s="472"/>
      <c r="AR68" s="472"/>
      <c r="AS68" s="472"/>
      <c r="AT68" s="472"/>
      <c r="AU68" s="472"/>
      <c r="AV68" s="472">
        <v>43</v>
      </c>
      <c r="AW68" s="472"/>
      <c r="AX68" s="472"/>
      <c r="AY68" s="472"/>
      <c r="AZ68" s="472"/>
      <c r="BA68" s="472"/>
      <c r="BB68" s="472"/>
      <c r="BC68" s="316">
        <v>773</v>
      </c>
      <c r="BD68" s="316"/>
      <c r="BE68" s="316"/>
      <c r="BF68" s="316"/>
      <c r="BG68" s="316"/>
      <c r="BH68" s="316"/>
      <c r="BI68" s="316"/>
      <c r="BJ68" s="316"/>
    </row>
    <row r="69" spans="2:69" ht="11.1" customHeight="1">
      <c r="G69" s="317">
        <v>24</v>
      </c>
      <c r="H69" s="317"/>
      <c r="I69" s="317"/>
      <c r="N69" s="53"/>
      <c r="O69" s="316">
        <v>3407</v>
      </c>
      <c r="P69" s="316"/>
      <c r="Q69" s="316"/>
      <c r="R69" s="316"/>
      <c r="S69" s="663">
        <v>-1522</v>
      </c>
      <c r="T69" s="663"/>
      <c r="U69" s="663"/>
      <c r="V69" s="663"/>
      <c r="W69" s="663"/>
      <c r="X69" s="472">
        <v>34</v>
      </c>
      <c r="Y69" s="472"/>
      <c r="Z69" s="472"/>
      <c r="AA69" s="472"/>
      <c r="AB69" s="472"/>
      <c r="AC69" s="472"/>
      <c r="AD69" s="472"/>
      <c r="AE69" s="472"/>
      <c r="AF69" s="472">
        <v>15</v>
      </c>
      <c r="AG69" s="472"/>
      <c r="AH69" s="472"/>
      <c r="AI69" s="472"/>
      <c r="AJ69" s="472"/>
      <c r="AK69" s="472"/>
      <c r="AL69" s="472"/>
      <c r="AM69" s="472"/>
      <c r="AN69" s="472">
        <v>321</v>
      </c>
      <c r="AO69" s="472"/>
      <c r="AP69" s="472"/>
      <c r="AQ69" s="472"/>
      <c r="AR69" s="472"/>
      <c r="AS69" s="472"/>
      <c r="AT69" s="472"/>
      <c r="AU69" s="472"/>
      <c r="AV69" s="472">
        <v>41</v>
      </c>
      <c r="AW69" s="472"/>
      <c r="AX69" s="472"/>
      <c r="AY69" s="472"/>
      <c r="AZ69" s="472"/>
      <c r="BA69" s="472"/>
      <c r="BB69" s="472"/>
      <c r="BC69" s="316">
        <v>687</v>
      </c>
      <c r="BD69" s="316"/>
      <c r="BE69" s="316"/>
      <c r="BF69" s="316"/>
      <c r="BG69" s="316"/>
      <c r="BH69" s="316"/>
      <c r="BI69" s="316"/>
      <c r="BJ69" s="316"/>
    </row>
    <row r="70" spans="2:69" ht="11.1" customHeight="1">
      <c r="G70" s="317">
        <v>25</v>
      </c>
      <c r="H70" s="317"/>
      <c r="I70" s="317"/>
      <c r="N70" s="53"/>
      <c r="O70" s="316">
        <v>3364</v>
      </c>
      <c r="P70" s="316"/>
      <c r="Q70" s="316"/>
      <c r="R70" s="316"/>
      <c r="S70" s="663">
        <v>-1427</v>
      </c>
      <c r="T70" s="663"/>
      <c r="U70" s="663"/>
      <c r="V70" s="663"/>
      <c r="W70" s="663"/>
      <c r="X70" s="472">
        <v>30</v>
      </c>
      <c r="Y70" s="472"/>
      <c r="Z70" s="472"/>
      <c r="AA70" s="472"/>
      <c r="AB70" s="472"/>
      <c r="AC70" s="472"/>
      <c r="AD70" s="472"/>
      <c r="AE70" s="472"/>
      <c r="AF70" s="472">
        <v>15</v>
      </c>
      <c r="AG70" s="472"/>
      <c r="AH70" s="472"/>
      <c r="AI70" s="472"/>
      <c r="AJ70" s="472"/>
      <c r="AK70" s="472"/>
      <c r="AL70" s="472"/>
      <c r="AM70" s="472"/>
      <c r="AN70" s="472">
        <v>352</v>
      </c>
      <c r="AO70" s="472"/>
      <c r="AP70" s="472"/>
      <c r="AQ70" s="472"/>
      <c r="AR70" s="472"/>
      <c r="AS70" s="472"/>
      <c r="AT70" s="472"/>
      <c r="AU70" s="472"/>
      <c r="AV70" s="472">
        <v>36</v>
      </c>
      <c r="AW70" s="472"/>
      <c r="AX70" s="472"/>
      <c r="AY70" s="472"/>
      <c r="AZ70" s="472"/>
      <c r="BA70" s="472"/>
      <c r="BB70" s="472"/>
      <c r="BC70" s="316">
        <v>686</v>
      </c>
      <c r="BD70" s="316"/>
      <c r="BE70" s="316"/>
      <c r="BF70" s="316"/>
      <c r="BG70" s="316"/>
      <c r="BH70" s="316"/>
      <c r="BI70" s="316"/>
      <c r="BJ70" s="316"/>
    </row>
    <row r="71" spans="2:69" ht="11.1" customHeight="1">
      <c r="G71" s="314">
        <v>26</v>
      </c>
      <c r="H71" s="314"/>
      <c r="I71" s="314"/>
      <c r="J71" s="154"/>
      <c r="K71" s="154"/>
      <c r="L71" s="154"/>
      <c r="M71" s="154"/>
      <c r="N71" s="105"/>
      <c r="O71" s="330">
        <v>3393</v>
      </c>
      <c r="P71" s="330"/>
      <c r="Q71" s="330"/>
      <c r="R71" s="330"/>
      <c r="S71" s="518">
        <v>-1439</v>
      </c>
      <c r="T71" s="518"/>
      <c r="U71" s="518"/>
      <c r="V71" s="518"/>
      <c r="W71" s="518"/>
      <c r="X71" s="660">
        <v>31</v>
      </c>
      <c r="Y71" s="660"/>
      <c r="Z71" s="660"/>
      <c r="AA71" s="660"/>
      <c r="AB71" s="660"/>
      <c r="AC71" s="660"/>
      <c r="AD71" s="660"/>
      <c r="AE71" s="660"/>
      <c r="AF71" s="660">
        <v>14</v>
      </c>
      <c r="AG71" s="660"/>
      <c r="AH71" s="660"/>
      <c r="AI71" s="660"/>
      <c r="AJ71" s="660"/>
      <c r="AK71" s="660"/>
      <c r="AL71" s="660"/>
      <c r="AM71" s="660"/>
      <c r="AN71" s="660">
        <v>306</v>
      </c>
      <c r="AO71" s="660"/>
      <c r="AP71" s="660"/>
      <c r="AQ71" s="660"/>
      <c r="AR71" s="660"/>
      <c r="AS71" s="660"/>
      <c r="AT71" s="660"/>
      <c r="AU71" s="660"/>
      <c r="AV71" s="660">
        <v>37</v>
      </c>
      <c r="AW71" s="660"/>
      <c r="AX71" s="660"/>
      <c r="AY71" s="660"/>
      <c r="AZ71" s="660"/>
      <c r="BA71" s="660"/>
      <c r="BB71" s="660"/>
      <c r="BC71" s="330">
        <v>696</v>
      </c>
      <c r="BD71" s="330"/>
      <c r="BE71" s="330"/>
      <c r="BF71" s="330"/>
      <c r="BG71" s="330"/>
      <c r="BH71" s="330"/>
      <c r="BI71" s="330"/>
      <c r="BJ71" s="330"/>
    </row>
    <row r="72" spans="2:69" ht="11.1" customHeight="1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9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</row>
    <row r="73" spans="2:69" ht="11.1" customHeight="1">
      <c r="C73" s="328" t="s">
        <v>16</v>
      </c>
      <c r="D73" s="328"/>
      <c r="E73" s="134" t="s">
        <v>17</v>
      </c>
      <c r="F73" s="47" t="s">
        <v>511</v>
      </c>
      <c r="G73" s="151"/>
      <c r="BK73" s="242"/>
      <c r="BL73" s="242"/>
      <c r="BM73" s="242"/>
      <c r="BN73" s="242"/>
      <c r="BO73" s="242"/>
      <c r="BP73" s="242"/>
    </row>
    <row r="74" spans="2:69" ht="11.1" customHeight="1">
      <c r="B74" s="312" t="s">
        <v>18</v>
      </c>
      <c r="C74" s="312"/>
      <c r="D74" s="312"/>
      <c r="E74" s="134" t="s">
        <v>17</v>
      </c>
      <c r="F74" s="47" t="s">
        <v>510</v>
      </c>
      <c r="AM74" s="96"/>
      <c r="BK74" s="96"/>
      <c r="BL74" s="96"/>
      <c r="BM74" s="96"/>
      <c r="BN74" s="96"/>
      <c r="BO74" s="96"/>
      <c r="BP74" s="96"/>
      <c r="BQ74" s="96"/>
    </row>
    <row r="75" spans="2:69" ht="11.1" customHeight="1"/>
    <row r="76" spans="2:69" ht="11.1" customHeight="1"/>
    <row r="77" spans="2:69" ht="11.1" customHeight="1"/>
    <row r="78" spans="2:69" ht="11.1" customHeight="1"/>
    <row r="79" spans="2:69" ht="11.1" customHeight="1"/>
    <row r="80" spans="2:69" ht="11.1" customHeight="1"/>
    <row r="81" spans="2:68" ht="11.1" customHeight="1"/>
    <row r="82" spans="2:68" ht="11.1" customHeight="1"/>
    <row r="83" spans="2:68" ht="11.1" customHeight="1">
      <c r="BK83" s="242"/>
      <c r="BL83" s="242"/>
      <c r="BM83" s="242"/>
      <c r="BN83" s="242"/>
      <c r="BO83" s="242"/>
      <c r="BP83" s="242"/>
    </row>
    <row r="84" spans="2:68" ht="11.1" customHeight="1"/>
    <row r="85" spans="2:68" ht="11.1" customHeight="1">
      <c r="BL85" s="96"/>
    </row>
    <row r="86" spans="2:68" ht="11.1" customHeight="1"/>
    <row r="87" spans="2:68" ht="11.1" customHeight="1"/>
    <row r="88" spans="2:68" ht="11.1" customHeight="1"/>
    <row r="89" spans="2:68" ht="11.1" customHeight="1"/>
    <row r="90" spans="2:68">
      <c r="B90" s="49"/>
      <c r="C90" s="49"/>
      <c r="D90" s="49"/>
      <c r="E90" s="48"/>
      <c r="F90" s="49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</row>
  </sheetData>
  <mergeCells count="318">
    <mergeCell ref="W40:AB40"/>
    <mergeCell ref="AC40:AH40"/>
    <mergeCell ref="AI40:AM40"/>
    <mergeCell ref="W38:AB38"/>
    <mergeCell ref="AC38:AH38"/>
    <mergeCell ref="AI38:AM38"/>
    <mergeCell ref="AT40:AY40"/>
    <mergeCell ref="AZ40:BE40"/>
    <mergeCell ref="BF40:BJ40"/>
    <mergeCell ref="AN40:AS40"/>
    <mergeCell ref="A1:S2"/>
    <mergeCell ref="B5:BJ5"/>
    <mergeCell ref="C36:E36"/>
    <mergeCell ref="F36:H36"/>
    <mergeCell ref="I36:K36"/>
    <mergeCell ref="M36:Q36"/>
    <mergeCell ref="R36:V36"/>
    <mergeCell ref="W36:AB36"/>
    <mergeCell ref="AC36:AH36"/>
    <mergeCell ref="AI36:AM36"/>
    <mergeCell ref="AN36:AS36"/>
    <mergeCell ref="F13:H13"/>
    <mergeCell ref="M13:R13"/>
    <mergeCell ref="S13:X13"/>
    <mergeCell ref="Y13:AC13"/>
    <mergeCell ref="AD13:AI13"/>
    <mergeCell ref="AJ13:AO13"/>
    <mergeCell ref="AP13:AT13"/>
    <mergeCell ref="AU13:AZ13"/>
    <mergeCell ref="BA13:BE13"/>
    <mergeCell ref="B16:L17"/>
    <mergeCell ref="M16:Q17"/>
    <mergeCell ref="R16:W17"/>
    <mergeCell ref="X16:AB17"/>
    <mergeCell ref="AH16:AM17"/>
    <mergeCell ref="AN16:AS17"/>
    <mergeCell ref="AT16:AX17"/>
    <mergeCell ref="AY16:BC17"/>
    <mergeCell ref="F39:H39"/>
    <mergeCell ref="M39:Q39"/>
    <mergeCell ref="R39:V39"/>
    <mergeCell ref="W39:AB39"/>
    <mergeCell ref="AC39:AH39"/>
    <mergeCell ref="AI39:AM39"/>
    <mergeCell ref="AN39:AS39"/>
    <mergeCell ref="AT39:AY39"/>
    <mergeCell ref="AZ39:BE39"/>
    <mergeCell ref="F21:H21"/>
    <mergeCell ref="F20:H20"/>
    <mergeCell ref="M20:Q20"/>
    <mergeCell ref="R20:W20"/>
    <mergeCell ref="X20:AB20"/>
    <mergeCell ref="AC20:AG20"/>
    <mergeCell ref="AH20:AM20"/>
    <mergeCell ref="F37:H37"/>
    <mergeCell ref="M37:Q37"/>
    <mergeCell ref="R37:V37"/>
    <mergeCell ref="W37:AB37"/>
    <mergeCell ref="BF48:BJ48"/>
    <mergeCell ref="AJ49:AO49"/>
    <mergeCell ref="AP49:AT49"/>
    <mergeCell ref="AU49:AZ49"/>
    <mergeCell ref="BA49:BE49"/>
    <mergeCell ref="BF49:BJ49"/>
    <mergeCell ref="AJ48:AO48"/>
    <mergeCell ref="AP48:AT48"/>
    <mergeCell ref="BF38:BJ38"/>
    <mergeCell ref="BF39:BJ39"/>
    <mergeCell ref="AU48:AZ48"/>
    <mergeCell ref="BA48:BE48"/>
    <mergeCell ref="AU46:AZ46"/>
    <mergeCell ref="BA46:BE46"/>
    <mergeCell ref="AP42:BJ42"/>
    <mergeCell ref="AN38:AS38"/>
    <mergeCell ref="AT38:AY38"/>
    <mergeCell ref="AZ38:BE38"/>
    <mergeCell ref="BF46:BJ46"/>
    <mergeCell ref="BF47:BJ47"/>
    <mergeCell ref="BA43:BE44"/>
    <mergeCell ref="BF43:BJ44"/>
    <mergeCell ref="C25:D25"/>
    <mergeCell ref="B26:D26"/>
    <mergeCell ref="F23:H23"/>
    <mergeCell ref="M23:Q23"/>
    <mergeCell ref="R23:W23"/>
    <mergeCell ref="X23:AB23"/>
    <mergeCell ref="AC23:AG23"/>
    <mergeCell ref="AH23:AM23"/>
    <mergeCell ref="F22:H22"/>
    <mergeCell ref="C19:E19"/>
    <mergeCell ref="F19:H19"/>
    <mergeCell ref="I19:K19"/>
    <mergeCell ref="M19:Q19"/>
    <mergeCell ref="R19:W19"/>
    <mergeCell ref="X19:AB19"/>
    <mergeCell ref="AC19:AG19"/>
    <mergeCell ref="AH19:AM19"/>
    <mergeCell ref="AN19:AS19"/>
    <mergeCell ref="S14:X14"/>
    <mergeCell ref="Y14:AC14"/>
    <mergeCell ref="AD14:AI14"/>
    <mergeCell ref="AJ14:AO14"/>
    <mergeCell ref="AP14:AT14"/>
    <mergeCell ref="AU14:AZ14"/>
    <mergeCell ref="BA14:BE14"/>
    <mergeCell ref="M22:Q22"/>
    <mergeCell ref="R22:W22"/>
    <mergeCell ref="X22:AB22"/>
    <mergeCell ref="AC22:AG22"/>
    <mergeCell ref="AH22:AM22"/>
    <mergeCell ref="AN22:AS22"/>
    <mergeCell ref="AT22:AX22"/>
    <mergeCell ref="AY22:BC22"/>
    <mergeCell ref="AN20:AS20"/>
    <mergeCell ref="AT20:AX20"/>
    <mergeCell ref="AY20:BC20"/>
    <mergeCell ref="AC21:AG21"/>
    <mergeCell ref="AH21:AM21"/>
    <mergeCell ref="AN21:AS21"/>
    <mergeCell ref="AT21:AX21"/>
    <mergeCell ref="AY21:BC21"/>
    <mergeCell ref="AC16:AG17"/>
    <mergeCell ref="BF11:BJ11"/>
    <mergeCell ref="F12:H12"/>
    <mergeCell ref="M12:R12"/>
    <mergeCell ref="S12:X12"/>
    <mergeCell ref="Y12:AC12"/>
    <mergeCell ref="AD12:AI12"/>
    <mergeCell ref="AJ12:AO12"/>
    <mergeCell ref="AP12:AT12"/>
    <mergeCell ref="AU12:AZ12"/>
    <mergeCell ref="BA12:BE12"/>
    <mergeCell ref="F11:H11"/>
    <mergeCell ref="M11:R11"/>
    <mergeCell ref="S11:X11"/>
    <mergeCell ref="Y11:AC11"/>
    <mergeCell ref="AD11:AI11"/>
    <mergeCell ref="AJ11:AO11"/>
    <mergeCell ref="AP11:AT11"/>
    <mergeCell ref="AU11:AZ11"/>
    <mergeCell ref="BA11:BE11"/>
    <mergeCell ref="F55:G55"/>
    <mergeCell ref="F56:G56"/>
    <mergeCell ref="F57:G57"/>
    <mergeCell ref="B58:D58"/>
    <mergeCell ref="B7:L8"/>
    <mergeCell ref="M7:R8"/>
    <mergeCell ref="S7:X8"/>
    <mergeCell ref="Y7:AC8"/>
    <mergeCell ref="AD7:AI8"/>
    <mergeCell ref="F49:H49"/>
    <mergeCell ref="M49:R49"/>
    <mergeCell ref="S49:W49"/>
    <mergeCell ref="X49:AC49"/>
    <mergeCell ref="AD49:AI49"/>
    <mergeCell ref="F48:H48"/>
    <mergeCell ref="M48:R48"/>
    <mergeCell ref="S48:W48"/>
    <mergeCell ref="X48:AC48"/>
    <mergeCell ref="AD48:AI48"/>
    <mergeCell ref="B42:L44"/>
    <mergeCell ref="M42:AO42"/>
    <mergeCell ref="F40:H40"/>
    <mergeCell ref="M40:Q40"/>
    <mergeCell ref="R40:V40"/>
    <mergeCell ref="AJ7:AO8"/>
    <mergeCell ref="AP7:AT8"/>
    <mergeCell ref="AU7:AZ8"/>
    <mergeCell ref="BA7:BE8"/>
    <mergeCell ref="BF7:BJ8"/>
    <mergeCell ref="C10:E10"/>
    <mergeCell ref="F10:H10"/>
    <mergeCell ref="I10:K10"/>
    <mergeCell ref="M10:R10"/>
    <mergeCell ref="S10:X10"/>
    <mergeCell ref="Y10:AC10"/>
    <mergeCell ref="AD10:AI10"/>
    <mergeCell ref="AJ10:AO10"/>
    <mergeCell ref="BA10:BE10"/>
    <mergeCell ref="BF10:BJ10"/>
    <mergeCell ref="AP10:AT10"/>
    <mergeCell ref="AU10:AZ10"/>
    <mergeCell ref="C46:E46"/>
    <mergeCell ref="F46:H46"/>
    <mergeCell ref="I46:K46"/>
    <mergeCell ref="M46:R46"/>
    <mergeCell ref="S46:W46"/>
    <mergeCell ref="X46:AC46"/>
    <mergeCell ref="AD46:AI46"/>
    <mergeCell ref="AJ46:AO46"/>
    <mergeCell ref="AP46:AT46"/>
    <mergeCell ref="AC37:AH37"/>
    <mergeCell ref="AI37:AM37"/>
    <mergeCell ref="AN37:AS37"/>
    <mergeCell ref="AT37:AY37"/>
    <mergeCell ref="AZ37:BE37"/>
    <mergeCell ref="F38:H38"/>
    <mergeCell ref="M38:Q38"/>
    <mergeCell ref="R38:V38"/>
    <mergeCell ref="F47:H47"/>
    <mergeCell ref="M47:R47"/>
    <mergeCell ref="S47:W47"/>
    <mergeCell ref="X47:AC47"/>
    <mergeCell ref="AD47:AI47"/>
    <mergeCell ref="AJ47:AO47"/>
    <mergeCell ref="AP47:AT47"/>
    <mergeCell ref="AU47:AZ47"/>
    <mergeCell ref="BA47:BE47"/>
    <mergeCell ref="M43:R44"/>
    <mergeCell ref="S43:W44"/>
    <mergeCell ref="X43:AC44"/>
    <mergeCell ref="AD43:AI44"/>
    <mergeCell ref="AJ43:AO44"/>
    <mergeCell ref="AP43:AT44"/>
    <mergeCell ref="AU43:AZ44"/>
    <mergeCell ref="BF37:BJ37"/>
    <mergeCell ref="BF13:BJ13"/>
    <mergeCell ref="BF14:BJ14"/>
    <mergeCell ref="BD16:BJ17"/>
    <mergeCell ref="AT19:AX19"/>
    <mergeCell ref="AY19:BC19"/>
    <mergeCell ref="BD19:BJ19"/>
    <mergeCell ref="BF36:BJ36"/>
    <mergeCell ref="BD20:BJ20"/>
    <mergeCell ref="B30:BJ30"/>
    <mergeCell ref="B32:L34"/>
    <mergeCell ref="M32:Q34"/>
    <mergeCell ref="R32:BJ32"/>
    <mergeCell ref="R33:V34"/>
    <mergeCell ref="W33:AB34"/>
    <mergeCell ref="AC33:AH34"/>
    <mergeCell ref="AI33:AM34"/>
    <mergeCell ref="AN33:AS34"/>
    <mergeCell ref="AT33:AY34"/>
    <mergeCell ref="F14:H14"/>
    <mergeCell ref="M14:R14"/>
    <mergeCell ref="M21:Q21"/>
    <mergeCell ref="R21:W21"/>
    <mergeCell ref="X21:AB21"/>
    <mergeCell ref="AT36:AY36"/>
    <mergeCell ref="AZ36:BE36"/>
    <mergeCell ref="BD22:BJ22"/>
    <mergeCell ref="AZ33:BE34"/>
    <mergeCell ref="BF33:BJ34"/>
    <mergeCell ref="AT23:AX23"/>
    <mergeCell ref="AY23:BC23"/>
    <mergeCell ref="AN23:AS23"/>
    <mergeCell ref="BF12:BJ12"/>
    <mergeCell ref="BD21:BJ21"/>
    <mergeCell ref="BD23:BJ23"/>
    <mergeCell ref="B74:D74"/>
    <mergeCell ref="G71:I71"/>
    <mergeCell ref="O71:R71"/>
    <mergeCell ref="S71:W71"/>
    <mergeCell ref="X71:AE71"/>
    <mergeCell ref="AF71:AM71"/>
    <mergeCell ref="AN71:AU71"/>
    <mergeCell ref="AV71:BB71"/>
    <mergeCell ref="BC71:BJ71"/>
    <mergeCell ref="C73:D73"/>
    <mergeCell ref="G69:I69"/>
    <mergeCell ref="O69:R69"/>
    <mergeCell ref="S69:W69"/>
    <mergeCell ref="X69:AE69"/>
    <mergeCell ref="AF69:AM69"/>
    <mergeCell ref="AN69:AU69"/>
    <mergeCell ref="AV69:BB69"/>
    <mergeCell ref="BC69:BJ69"/>
    <mergeCell ref="G70:I70"/>
    <mergeCell ref="O70:R70"/>
    <mergeCell ref="S70:W70"/>
    <mergeCell ref="AV70:BB70"/>
    <mergeCell ref="BC70:BJ70"/>
    <mergeCell ref="X70:AE70"/>
    <mergeCell ref="AF70:AM70"/>
    <mergeCell ref="AN70:AU70"/>
    <mergeCell ref="BC67:BJ67"/>
    <mergeCell ref="G68:I68"/>
    <mergeCell ref="O68:R68"/>
    <mergeCell ref="S68:W68"/>
    <mergeCell ref="X68:AE68"/>
    <mergeCell ref="AF68:AM68"/>
    <mergeCell ref="AN68:AU68"/>
    <mergeCell ref="AV68:BB68"/>
    <mergeCell ref="BC68:BJ68"/>
    <mergeCell ref="C67:F67"/>
    <mergeCell ref="G67:I67"/>
    <mergeCell ref="J67:M67"/>
    <mergeCell ref="O67:R67"/>
    <mergeCell ref="S67:W67"/>
    <mergeCell ref="X67:AE67"/>
    <mergeCell ref="AF67:AM67"/>
    <mergeCell ref="AN67:AU67"/>
    <mergeCell ref="AV67:BB67"/>
    <mergeCell ref="BF50:BJ50"/>
    <mergeCell ref="B62:BJ62"/>
    <mergeCell ref="B64:N65"/>
    <mergeCell ref="O64:W65"/>
    <mergeCell ref="X64:AE65"/>
    <mergeCell ref="AF64:AU64"/>
    <mergeCell ref="AV64:BJ64"/>
    <mergeCell ref="AF65:AM65"/>
    <mergeCell ref="AN65:AU65"/>
    <mergeCell ref="AV65:BB65"/>
    <mergeCell ref="BC65:BJ65"/>
    <mergeCell ref="F50:H50"/>
    <mergeCell ref="M50:R50"/>
    <mergeCell ref="S50:W50"/>
    <mergeCell ref="X50:AC50"/>
    <mergeCell ref="AD50:AI50"/>
    <mergeCell ref="AJ50:AO50"/>
    <mergeCell ref="AP50:AT50"/>
    <mergeCell ref="AU50:AZ50"/>
    <mergeCell ref="BA50:BE50"/>
    <mergeCell ref="C52:D52"/>
    <mergeCell ref="F52:G52"/>
    <mergeCell ref="F53:G53"/>
    <mergeCell ref="F54:G54"/>
  </mergeCells>
  <phoneticPr fontId="10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view="pageBreakPreview" zoomScaleNormal="100" zoomScaleSheetLayoutView="100" workbookViewId="0"/>
  </sheetViews>
  <sheetFormatPr defaultRowHeight="13.5"/>
  <cols>
    <col min="1" max="63" width="1.625" style="97" customWidth="1"/>
    <col min="64" max="16384" width="9" style="97"/>
  </cols>
  <sheetData>
    <row r="1" spans="1:63" ht="11.1" customHeight="1">
      <c r="A1" s="243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AS1" s="310">
        <v>183</v>
      </c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</row>
    <row r="2" spans="1:63" ht="11.1" customHeight="1">
      <c r="A2" s="243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</row>
    <row r="3" spans="1:63" ht="13.5" customHeight="1">
      <c r="A3" s="24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4"/>
      <c r="S3" s="274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</row>
    <row r="4" spans="1:63" ht="13.5" customHeight="1">
      <c r="A4" s="24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4"/>
      <c r="S4" s="274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</row>
    <row r="5" spans="1:63" ht="18" customHeight="1">
      <c r="A5" s="243"/>
      <c r="B5" s="329" t="s">
        <v>761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157"/>
    </row>
    <row r="6" spans="1:63" ht="12" customHeight="1">
      <c r="A6" s="243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58"/>
    </row>
    <row r="7" spans="1:63" ht="11.1" customHeight="1">
      <c r="A7" s="243"/>
      <c r="B7" s="320" t="s">
        <v>1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457" t="s">
        <v>504</v>
      </c>
      <c r="P7" s="396"/>
      <c r="Q7" s="396"/>
      <c r="R7" s="396"/>
      <c r="S7" s="396"/>
      <c r="T7" s="396"/>
      <c r="U7" s="396"/>
      <c r="V7" s="396"/>
      <c r="W7" s="397"/>
      <c r="X7" s="457" t="s">
        <v>512</v>
      </c>
      <c r="Y7" s="396"/>
      <c r="Z7" s="396"/>
      <c r="AA7" s="396"/>
      <c r="AB7" s="396"/>
      <c r="AC7" s="396"/>
      <c r="AD7" s="396"/>
      <c r="AE7" s="397"/>
      <c r="AF7" s="457" t="s">
        <v>513</v>
      </c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7"/>
      <c r="AV7" s="324" t="s">
        <v>507</v>
      </c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158"/>
    </row>
    <row r="8" spans="1:63" ht="11.1" customHeight="1">
      <c r="A8" s="243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458"/>
      <c r="P8" s="398"/>
      <c r="Q8" s="398"/>
      <c r="R8" s="398"/>
      <c r="S8" s="398"/>
      <c r="T8" s="398"/>
      <c r="U8" s="398"/>
      <c r="V8" s="398"/>
      <c r="W8" s="399"/>
      <c r="X8" s="458"/>
      <c r="Y8" s="398"/>
      <c r="Z8" s="398"/>
      <c r="AA8" s="398"/>
      <c r="AB8" s="398"/>
      <c r="AC8" s="398"/>
      <c r="AD8" s="398"/>
      <c r="AE8" s="399"/>
      <c r="AF8" s="325" t="s">
        <v>508</v>
      </c>
      <c r="AG8" s="385"/>
      <c r="AH8" s="385"/>
      <c r="AI8" s="385"/>
      <c r="AJ8" s="385"/>
      <c r="AK8" s="385"/>
      <c r="AL8" s="385"/>
      <c r="AM8" s="322"/>
      <c r="AN8" s="325" t="s">
        <v>509</v>
      </c>
      <c r="AO8" s="385"/>
      <c r="AP8" s="385"/>
      <c r="AQ8" s="385"/>
      <c r="AR8" s="385"/>
      <c r="AS8" s="385"/>
      <c r="AT8" s="385"/>
      <c r="AU8" s="322"/>
      <c r="AV8" s="325" t="s">
        <v>508</v>
      </c>
      <c r="AW8" s="385"/>
      <c r="AX8" s="385"/>
      <c r="AY8" s="385"/>
      <c r="AZ8" s="385"/>
      <c r="BA8" s="385"/>
      <c r="BB8" s="322"/>
      <c r="BC8" s="323" t="s">
        <v>509</v>
      </c>
      <c r="BD8" s="323"/>
      <c r="BE8" s="323"/>
      <c r="BF8" s="323"/>
      <c r="BG8" s="323"/>
      <c r="BH8" s="323"/>
      <c r="BI8" s="323"/>
      <c r="BJ8" s="325"/>
      <c r="BK8" s="158"/>
    </row>
    <row r="9" spans="1:63" ht="11.1" customHeight="1">
      <c r="A9" s="243"/>
      <c r="N9" s="100"/>
      <c r="BK9" s="158"/>
    </row>
    <row r="10" spans="1:63" ht="11.1" customHeight="1">
      <c r="A10" s="243"/>
      <c r="C10" s="319" t="s">
        <v>9</v>
      </c>
      <c r="D10" s="319"/>
      <c r="E10" s="319"/>
      <c r="F10" s="319"/>
      <c r="G10" s="317">
        <v>22</v>
      </c>
      <c r="H10" s="317"/>
      <c r="I10" s="317"/>
      <c r="J10" s="319" t="s">
        <v>1</v>
      </c>
      <c r="K10" s="319"/>
      <c r="L10" s="319"/>
      <c r="M10" s="319"/>
      <c r="N10" s="53"/>
      <c r="O10" s="490">
        <v>375</v>
      </c>
      <c r="P10" s="477"/>
      <c r="Q10" s="477"/>
      <c r="R10" s="477"/>
      <c r="S10" s="477"/>
      <c r="T10" s="663">
        <v>-49</v>
      </c>
      <c r="U10" s="663"/>
      <c r="V10" s="663"/>
      <c r="W10" s="663"/>
      <c r="X10" s="472">
        <v>15324</v>
      </c>
      <c r="Y10" s="472"/>
      <c r="Z10" s="472"/>
      <c r="AA10" s="472"/>
      <c r="AB10" s="472"/>
      <c r="AC10" s="472"/>
      <c r="AD10" s="472"/>
      <c r="AE10" s="472"/>
      <c r="AF10" s="472">
        <v>23</v>
      </c>
      <c r="AG10" s="472"/>
      <c r="AH10" s="472"/>
      <c r="AI10" s="472"/>
      <c r="AJ10" s="472"/>
      <c r="AK10" s="472"/>
      <c r="AL10" s="472"/>
      <c r="AM10" s="472"/>
      <c r="AN10" s="472">
        <v>499</v>
      </c>
      <c r="AO10" s="472"/>
      <c r="AP10" s="472"/>
      <c r="AQ10" s="472"/>
      <c r="AR10" s="472"/>
      <c r="AS10" s="472"/>
      <c r="AT10" s="472"/>
      <c r="AU10" s="472"/>
      <c r="AV10" s="472">
        <v>2</v>
      </c>
      <c r="AW10" s="472"/>
      <c r="AX10" s="472"/>
      <c r="AY10" s="472"/>
      <c r="AZ10" s="472"/>
      <c r="BA10" s="472"/>
      <c r="BB10" s="472"/>
      <c r="BC10" s="316">
        <v>26</v>
      </c>
      <c r="BD10" s="316"/>
      <c r="BE10" s="316"/>
      <c r="BF10" s="316"/>
      <c r="BG10" s="316"/>
      <c r="BH10" s="316"/>
      <c r="BI10" s="316"/>
      <c r="BJ10" s="316"/>
      <c r="BK10" s="158"/>
    </row>
    <row r="11" spans="1:63" ht="11.1" customHeight="1">
      <c r="A11" s="243"/>
      <c r="G11" s="317">
        <v>23</v>
      </c>
      <c r="H11" s="317"/>
      <c r="I11" s="317"/>
      <c r="N11" s="53"/>
      <c r="O11" s="490">
        <v>672</v>
      </c>
      <c r="P11" s="477"/>
      <c r="Q11" s="477"/>
      <c r="R11" s="477"/>
      <c r="S11" s="477"/>
      <c r="T11" s="663">
        <v>-60</v>
      </c>
      <c r="U11" s="663"/>
      <c r="V11" s="663"/>
      <c r="W11" s="663"/>
      <c r="X11" s="472">
        <v>23096</v>
      </c>
      <c r="Y11" s="472"/>
      <c r="Z11" s="472"/>
      <c r="AA11" s="472"/>
      <c r="AB11" s="472"/>
      <c r="AC11" s="472"/>
      <c r="AD11" s="472"/>
      <c r="AE11" s="472"/>
      <c r="AF11" s="472">
        <v>38</v>
      </c>
      <c r="AG11" s="472"/>
      <c r="AH11" s="472"/>
      <c r="AI11" s="472"/>
      <c r="AJ11" s="472"/>
      <c r="AK11" s="472"/>
      <c r="AL11" s="472"/>
      <c r="AM11" s="472"/>
      <c r="AN11" s="472">
        <v>1447</v>
      </c>
      <c r="AO11" s="472"/>
      <c r="AP11" s="472"/>
      <c r="AQ11" s="472"/>
      <c r="AR11" s="472"/>
      <c r="AS11" s="472"/>
      <c r="AT11" s="472"/>
      <c r="AU11" s="472"/>
      <c r="AV11" s="472">
        <v>4</v>
      </c>
      <c r="AW11" s="472"/>
      <c r="AX11" s="472"/>
      <c r="AY11" s="472"/>
      <c r="AZ11" s="472"/>
      <c r="BA11" s="472"/>
      <c r="BB11" s="472"/>
      <c r="BC11" s="316">
        <v>45</v>
      </c>
      <c r="BD11" s="316"/>
      <c r="BE11" s="316"/>
      <c r="BF11" s="316"/>
      <c r="BG11" s="316"/>
      <c r="BH11" s="316"/>
      <c r="BI11" s="316"/>
      <c r="BJ11" s="316"/>
      <c r="BK11" s="158"/>
    </row>
    <row r="12" spans="1:63" ht="11.1" customHeight="1">
      <c r="A12" s="243"/>
      <c r="G12" s="317">
        <v>24</v>
      </c>
      <c r="H12" s="317"/>
      <c r="I12" s="317"/>
      <c r="N12" s="53"/>
      <c r="O12" s="490">
        <v>574</v>
      </c>
      <c r="P12" s="477"/>
      <c r="Q12" s="477"/>
      <c r="R12" s="477"/>
      <c r="S12" s="477"/>
      <c r="T12" s="663">
        <v>-56</v>
      </c>
      <c r="U12" s="663"/>
      <c r="V12" s="663"/>
      <c r="W12" s="663"/>
      <c r="X12" s="472">
        <v>24982</v>
      </c>
      <c r="Y12" s="472"/>
      <c r="Z12" s="472"/>
      <c r="AA12" s="472"/>
      <c r="AB12" s="472"/>
      <c r="AC12" s="472"/>
      <c r="AD12" s="472"/>
      <c r="AE12" s="472"/>
      <c r="AF12" s="472">
        <v>15</v>
      </c>
      <c r="AG12" s="472"/>
      <c r="AH12" s="472"/>
      <c r="AI12" s="472"/>
      <c r="AJ12" s="472"/>
      <c r="AK12" s="472"/>
      <c r="AL12" s="472"/>
      <c r="AM12" s="472"/>
      <c r="AN12" s="472">
        <v>803</v>
      </c>
      <c r="AO12" s="472"/>
      <c r="AP12" s="472"/>
      <c r="AQ12" s="472"/>
      <c r="AR12" s="472"/>
      <c r="AS12" s="472"/>
      <c r="AT12" s="472"/>
      <c r="AU12" s="472"/>
      <c r="AV12" s="472">
        <v>18</v>
      </c>
      <c r="AW12" s="472"/>
      <c r="AX12" s="472"/>
      <c r="AY12" s="472"/>
      <c r="AZ12" s="472"/>
      <c r="BA12" s="472"/>
      <c r="BB12" s="472"/>
      <c r="BC12" s="316">
        <v>198</v>
      </c>
      <c r="BD12" s="316"/>
      <c r="BE12" s="316"/>
      <c r="BF12" s="316"/>
      <c r="BG12" s="316"/>
      <c r="BH12" s="316"/>
      <c r="BI12" s="316"/>
      <c r="BJ12" s="316"/>
      <c r="BK12" s="158"/>
    </row>
    <row r="13" spans="1:63" ht="11.1" customHeight="1">
      <c r="A13" s="243"/>
      <c r="G13" s="317">
        <v>25</v>
      </c>
      <c r="H13" s="317"/>
      <c r="I13" s="317"/>
      <c r="N13" s="53"/>
      <c r="O13" s="490">
        <v>535</v>
      </c>
      <c r="P13" s="477"/>
      <c r="Q13" s="477"/>
      <c r="R13" s="477"/>
      <c r="S13" s="477"/>
      <c r="T13" s="663">
        <v>-39</v>
      </c>
      <c r="U13" s="663"/>
      <c r="V13" s="663"/>
      <c r="W13" s="663"/>
      <c r="X13" s="472">
        <v>20116</v>
      </c>
      <c r="Y13" s="472"/>
      <c r="Z13" s="472"/>
      <c r="AA13" s="472"/>
      <c r="AB13" s="472"/>
      <c r="AC13" s="472"/>
      <c r="AD13" s="472"/>
      <c r="AE13" s="472"/>
      <c r="AF13" s="472">
        <v>11</v>
      </c>
      <c r="AG13" s="472"/>
      <c r="AH13" s="472"/>
      <c r="AI13" s="472"/>
      <c r="AJ13" s="472"/>
      <c r="AK13" s="472"/>
      <c r="AL13" s="472"/>
      <c r="AM13" s="472"/>
      <c r="AN13" s="472">
        <v>275</v>
      </c>
      <c r="AO13" s="472"/>
      <c r="AP13" s="472"/>
      <c r="AQ13" s="472"/>
      <c r="AR13" s="472"/>
      <c r="AS13" s="472"/>
      <c r="AT13" s="472"/>
      <c r="AU13" s="472"/>
      <c r="AV13" s="472">
        <v>13</v>
      </c>
      <c r="AW13" s="472"/>
      <c r="AX13" s="472"/>
      <c r="AY13" s="472"/>
      <c r="AZ13" s="472"/>
      <c r="BA13" s="472"/>
      <c r="BB13" s="472"/>
      <c r="BC13" s="316">
        <v>147</v>
      </c>
      <c r="BD13" s="316"/>
      <c r="BE13" s="316"/>
      <c r="BF13" s="316"/>
      <c r="BG13" s="316"/>
      <c r="BH13" s="316"/>
      <c r="BI13" s="316"/>
      <c r="BJ13" s="316"/>
      <c r="BK13" s="158"/>
    </row>
    <row r="14" spans="1:63" ht="11.1" customHeight="1">
      <c r="A14" s="243"/>
      <c r="G14" s="314">
        <v>26</v>
      </c>
      <c r="H14" s="314"/>
      <c r="I14" s="314"/>
      <c r="J14" s="154"/>
      <c r="K14" s="154"/>
      <c r="L14" s="154"/>
      <c r="M14" s="154"/>
      <c r="N14" s="105"/>
      <c r="O14" s="489">
        <v>794</v>
      </c>
      <c r="P14" s="482"/>
      <c r="Q14" s="482"/>
      <c r="R14" s="482"/>
      <c r="S14" s="482"/>
      <c r="T14" s="714">
        <v>-38</v>
      </c>
      <c r="U14" s="714"/>
      <c r="V14" s="714"/>
      <c r="W14" s="714"/>
      <c r="X14" s="473">
        <v>18993</v>
      </c>
      <c r="Y14" s="473"/>
      <c r="Z14" s="473"/>
      <c r="AA14" s="473"/>
      <c r="AB14" s="473"/>
      <c r="AC14" s="473"/>
      <c r="AD14" s="473"/>
      <c r="AE14" s="473"/>
      <c r="AF14" s="473">
        <v>5</v>
      </c>
      <c r="AG14" s="473"/>
      <c r="AH14" s="473"/>
      <c r="AI14" s="473"/>
      <c r="AJ14" s="473"/>
      <c r="AK14" s="473"/>
      <c r="AL14" s="473"/>
      <c r="AM14" s="473"/>
      <c r="AN14" s="473">
        <v>350</v>
      </c>
      <c r="AO14" s="473"/>
      <c r="AP14" s="473"/>
      <c r="AQ14" s="473"/>
      <c r="AR14" s="473"/>
      <c r="AS14" s="473"/>
      <c r="AT14" s="473"/>
      <c r="AU14" s="473"/>
      <c r="AV14" s="473">
        <v>13</v>
      </c>
      <c r="AW14" s="473"/>
      <c r="AX14" s="473"/>
      <c r="AY14" s="473"/>
      <c r="AZ14" s="473"/>
      <c r="BA14" s="473"/>
      <c r="BB14" s="473"/>
      <c r="BC14" s="330">
        <v>156</v>
      </c>
      <c r="BD14" s="330"/>
      <c r="BE14" s="330"/>
      <c r="BF14" s="330"/>
      <c r="BG14" s="330"/>
      <c r="BH14" s="330"/>
      <c r="BI14" s="330"/>
      <c r="BJ14" s="330"/>
      <c r="BK14" s="158"/>
    </row>
    <row r="15" spans="1:63" ht="11.1" customHeight="1">
      <c r="A15" s="243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158"/>
    </row>
    <row r="16" spans="1:63" ht="11.1" customHeight="1">
      <c r="A16" s="243"/>
      <c r="C16" s="328" t="s">
        <v>16</v>
      </c>
      <c r="D16" s="328"/>
      <c r="E16" s="134" t="s">
        <v>17</v>
      </c>
      <c r="F16" s="47" t="s">
        <v>511</v>
      </c>
      <c r="G16" s="151"/>
      <c r="BK16" s="158"/>
    </row>
    <row r="17" spans="1:63" ht="11.1" customHeight="1">
      <c r="A17" s="243"/>
      <c r="B17" s="312" t="s">
        <v>18</v>
      </c>
      <c r="C17" s="312"/>
      <c r="D17" s="312"/>
      <c r="E17" s="134" t="s">
        <v>17</v>
      </c>
      <c r="F17" s="47" t="s">
        <v>510</v>
      </c>
      <c r="BK17" s="158"/>
    </row>
    <row r="18" spans="1:63" ht="13.5" customHeight="1">
      <c r="A18" s="243"/>
      <c r="BK18" s="158"/>
    </row>
    <row r="19" spans="1:63" ht="13.5" customHeight="1">
      <c r="A19" s="243"/>
      <c r="BK19" s="158"/>
    </row>
    <row r="20" spans="1:63" ht="13.5" customHeight="1">
      <c r="A20" s="131"/>
      <c r="BK20" s="158"/>
    </row>
    <row r="21" spans="1:63" ht="18.75" customHeight="1">
      <c r="A21" s="131"/>
      <c r="B21" s="329" t="s">
        <v>679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158"/>
    </row>
    <row r="22" spans="1:63" ht="12" customHeight="1">
      <c r="A22" s="131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187" t="s">
        <v>496</v>
      </c>
      <c r="BK22" s="158"/>
    </row>
    <row r="23" spans="1:63" ht="11.1" customHeight="1">
      <c r="A23" s="131"/>
      <c r="B23" s="320" t="s">
        <v>1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558" t="s">
        <v>159</v>
      </c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 t="s">
        <v>160</v>
      </c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  <c r="AL23" s="558"/>
      <c r="AM23" s="558" t="s">
        <v>161</v>
      </c>
      <c r="AN23" s="558"/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 t="s">
        <v>162</v>
      </c>
      <c r="AZ23" s="558"/>
      <c r="BA23" s="558"/>
      <c r="BB23" s="558"/>
      <c r="BC23" s="558"/>
      <c r="BD23" s="558"/>
      <c r="BE23" s="558"/>
      <c r="BF23" s="558"/>
      <c r="BG23" s="558"/>
      <c r="BH23" s="558"/>
      <c r="BI23" s="558"/>
      <c r="BJ23" s="561"/>
      <c r="BK23" s="158"/>
    </row>
    <row r="24" spans="1:63" ht="11.1" customHeight="1">
      <c r="A24" s="131"/>
      <c r="B24" s="617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637"/>
      <c r="P24" s="637"/>
      <c r="Q24" s="637"/>
      <c r="R24" s="637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637"/>
      <c r="AI24" s="637"/>
      <c r="AJ24" s="637"/>
      <c r="AK24" s="637"/>
      <c r="AL24" s="637"/>
      <c r="AM24" s="637"/>
      <c r="AN24" s="637"/>
      <c r="AO24" s="637"/>
      <c r="AP24" s="637"/>
      <c r="AQ24" s="637"/>
      <c r="AR24" s="637"/>
      <c r="AS24" s="637"/>
      <c r="AT24" s="637"/>
      <c r="AU24" s="637"/>
      <c r="AV24" s="637"/>
      <c r="AW24" s="637"/>
      <c r="AX24" s="637"/>
      <c r="AY24" s="637"/>
      <c r="AZ24" s="637"/>
      <c r="BA24" s="637"/>
      <c r="BB24" s="637"/>
      <c r="BC24" s="637"/>
      <c r="BD24" s="637"/>
      <c r="BE24" s="637"/>
      <c r="BF24" s="637"/>
      <c r="BG24" s="637"/>
      <c r="BH24" s="637"/>
      <c r="BI24" s="637"/>
      <c r="BJ24" s="699"/>
      <c r="BK24" s="158"/>
    </row>
    <row r="25" spans="1:63" ht="12.95" customHeight="1">
      <c r="A25" s="131"/>
      <c r="B25" s="399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700" t="s">
        <v>593</v>
      </c>
      <c r="P25" s="701"/>
      <c r="Q25" s="701"/>
      <c r="R25" s="701"/>
      <c r="S25" s="701"/>
      <c r="T25" s="701"/>
      <c r="U25" s="701"/>
      <c r="V25" s="701"/>
      <c r="W25" s="701"/>
      <c r="X25" s="701"/>
      <c r="Y25" s="701"/>
      <c r="Z25" s="702"/>
      <c r="AA25" s="700" t="s">
        <v>603</v>
      </c>
      <c r="AB25" s="701"/>
      <c r="AC25" s="701"/>
      <c r="AD25" s="701"/>
      <c r="AE25" s="701"/>
      <c r="AF25" s="701"/>
      <c r="AG25" s="701"/>
      <c r="AH25" s="701"/>
      <c r="AI25" s="701"/>
      <c r="AJ25" s="701"/>
      <c r="AK25" s="701"/>
      <c r="AL25" s="702"/>
      <c r="AM25" s="703" t="s">
        <v>607</v>
      </c>
      <c r="AN25" s="701"/>
      <c r="AO25" s="701"/>
      <c r="AP25" s="701"/>
      <c r="AQ25" s="701"/>
      <c r="AR25" s="701"/>
      <c r="AS25" s="701"/>
      <c r="AT25" s="701"/>
      <c r="AU25" s="701"/>
      <c r="AV25" s="701"/>
      <c r="AW25" s="701"/>
      <c r="AX25" s="702"/>
      <c r="AY25" s="700" t="s">
        <v>594</v>
      </c>
      <c r="AZ25" s="701"/>
      <c r="BA25" s="701"/>
      <c r="BB25" s="701"/>
      <c r="BC25" s="701"/>
      <c r="BD25" s="701"/>
      <c r="BE25" s="701"/>
      <c r="BF25" s="701"/>
      <c r="BG25" s="701"/>
      <c r="BH25" s="701"/>
      <c r="BI25" s="701"/>
      <c r="BJ25" s="701"/>
      <c r="BK25" s="158"/>
    </row>
    <row r="26" spans="1:63" ht="12.95" customHeight="1">
      <c r="A26" s="131"/>
      <c r="B26" s="322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623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5"/>
      <c r="AA26" s="623"/>
      <c r="AB26" s="624"/>
      <c r="AC26" s="624"/>
      <c r="AD26" s="624"/>
      <c r="AE26" s="624"/>
      <c r="AF26" s="624"/>
      <c r="AG26" s="624"/>
      <c r="AH26" s="624"/>
      <c r="AI26" s="624"/>
      <c r="AJ26" s="624"/>
      <c r="AK26" s="624"/>
      <c r="AL26" s="625"/>
      <c r="AM26" s="623"/>
      <c r="AN26" s="624"/>
      <c r="AO26" s="624"/>
      <c r="AP26" s="624"/>
      <c r="AQ26" s="624"/>
      <c r="AR26" s="624"/>
      <c r="AS26" s="624"/>
      <c r="AT26" s="624"/>
      <c r="AU26" s="624"/>
      <c r="AV26" s="624"/>
      <c r="AW26" s="624"/>
      <c r="AX26" s="625"/>
      <c r="AY26" s="623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158"/>
    </row>
    <row r="27" spans="1:63" ht="11.1" customHeight="1">
      <c r="A27" s="131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158"/>
    </row>
    <row r="28" spans="1:63" ht="11.1" customHeight="1">
      <c r="A28" s="131"/>
      <c r="C28" s="319" t="s">
        <v>155</v>
      </c>
      <c r="D28" s="319"/>
      <c r="E28" s="319"/>
      <c r="F28" s="319"/>
      <c r="G28" s="317">
        <v>22</v>
      </c>
      <c r="H28" s="317"/>
      <c r="I28" s="317"/>
      <c r="J28" s="319" t="s">
        <v>154</v>
      </c>
      <c r="K28" s="319"/>
      <c r="L28" s="319"/>
      <c r="M28" s="319"/>
      <c r="N28" s="53"/>
      <c r="O28" s="316">
        <v>33933</v>
      </c>
      <c r="P28" s="316"/>
      <c r="Q28" s="316"/>
      <c r="R28" s="316"/>
      <c r="S28" s="316"/>
      <c r="T28" s="316"/>
      <c r="U28" s="704">
        <v>-18084</v>
      </c>
      <c r="V28" s="704"/>
      <c r="W28" s="704"/>
      <c r="X28" s="704"/>
      <c r="Y28" s="704"/>
      <c r="Z28" s="704"/>
      <c r="AA28" s="316">
        <v>14381</v>
      </c>
      <c r="AB28" s="316"/>
      <c r="AC28" s="316"/>
      <c r="AD28" s="316"/>
      <c r="AE28" s="316"/>
      <c r="AF28" s="316"/>
      <c r="AG28" s="704">
        <v>-13009</v>
      </c>
      <c r="AH28" s="704"/>
      <c r="AI28" s="704"/>
      <c r="AJ28" s="704"/>
      <c r="AK28" s="704"/>
      <c r="AL28" s="704"/>
      <c r="AM28" s="316">
        <v>26724</v>
      </c>
      <c r="AN28" s="316"/>
      <c r="AO28" s="316"/>
      <c r="AP28" s="316"/>
      <c r="AQ28" s="316"/>
      <c r="AR28" s="316"/>
      <c r="AS28" s="704">
        <v>-15276</v>
      </c>
      <c r="AT28" s="704"/>
      <c r="AU28" s="704"/>
      <c r="AV28" s="704"/>
      <c r="AW28" s="704"/>
      <c r="AX28" s="704"/>
      <c r="AY28" s="316">
        <v>17534</v>
      </c>
      <c r="AZ28" s="316"/>
      <c r="BA28" s="316"/>
      <c r="BB28" s="316"/>
      <c r="BC28" s="316"/>
      <c r="BD28" s="316"/>
      <c r="BE28" s="704">
        <v>-15041</v>
      </c>
      <c r="BF28" s="704"/>
      <c r="BG28" s="704"/>
      <c r="BH28" s="704"/>
      <c r="BI28" s="704"/>
      <c r="BJ28" s="704"/>
    </row>
    <row r="29" spans="1:63" ht="11.1" customHeight="1">
      <c r="A29" s="131"/>
      <c r="G29" s="317">
        <v>23</v>
      </c>
      <c r="H29" s="317"/>
      <c r="I29" s="317"/>
      <c r="N29" s="53"/>
      <c r="O29" s="316">
        <v>36361</v>
      </c>
      <c r="P29" s="316"/>
      <c r="Q29" s="316"/>
      <c r="R29" s="316"/>
      <c r="S29" s="316"/>
      <c r="T29" s="316"/>
      <c r="U29" s="704">
        <v>-21054</v>
      </c>
      <c r="V29" s="704"/>
      <c r="W29" s="704"/>
      <c r="X29" s="704"/>
      <c r="Y29" s="704"/>
      <c r="Z29" s="704"/>
      <c r="AA29" s="316">
        <v>4960</v>
      </c>
      <c r="AB29" s="316"/>
      <c r="AC29" s="316"/>
      <c r="AD29" s="316"/>
      <c r="AE29" s="316"/>
      <c r="AF29" s="316"/>
      <c r="AG29" s="704">
        <v>-3209</v>
      </c>
      <c r="AH29" s="704"/>
      <c r="AI29" s="704"/>
      <c r="AJ29" s="704"/>
      <c r="AK29" s="704"/>
      <c r="AL29" s="704"/>
      <c r="AM29" s="316">
        <v>26858</v>
      </c>
      <c r="AN29" s="316"/>
      <c r="AO29" s="316"/>
      <c r="AP29" s="316"/>
      <c r="AQ29" s="316"/>
      <c r="AR29" s="316"/>
      <c r="AS29" s="704">
        <v>-16146</v>
      </c>
      <c r="AT29" s="704"/>
      <c r="AU29" s="704"/>
      <c r="AV29" s="704"/>
      <c r="AW29" s="704"/>
      <c r="AX29" s="704"/>
      <c r="AY29" s="316">
        <v>6645</v>
      </c>
      <c r="AZ29" s="316"/>
      <c r="BA29" s="316"/>
      <c r="BB29" s="316"/>
      <c r="BC29" s="316"/>
      <c r="BD29" s="316"/>
      <c r="BE29" s="704">
        <v>-3659</v>
      </c>
      <c r="BF29" s="704"/>
      <c r="BG29" s="704"/>
      <c r="BH29" s="704"/>
      <c r="BI29" s="704"/>
      <c r="BJ29" s="704"/>
      <c r="BK29" s="247"/>
    </row>
    <row r="30" spans="1:63" ht="11.1" customHeight="1">
      <c r="G30" s="317">
        <v>24</v>
      </c>
      <c r="H30" s="317"/>
      <c r="I30" s="317"/>
      <c r="N30" s="53"/>
      <c r="O30" s="316">
        <v>34924</v>
      </c>
      <c r="P30" s="316"/>
      <c r="Q30" s="316"/>
      <c r="R30" s="316"/>
      <c r="S30" s="316"/>
      <c r="T30" s="316"/>
      <c r="U30" s="704">
        <v>-18166</v>
      </c>
      <c r="V30" s="704"/>
      <c r="W30" s="704"/>
      <c r="X30" s="704"/>
      <c r="Y30" s="704"/>
      <c r="Z30" s="704"/>
      <c r="AA30" s="316">
        <v>14402</v>
      </c>
      <c r="AB30" s="316"/>
      <c r="AC30" s="316"/>
      <c r="AD30" s="316"/>
      <c r="AE30" s="316"/>
      <c r="AF30" s="316"/>
      <c r="AG30" s="704">
        <v>-12418</v>
      </c>
      <c r="AH30" s="704"/>
      <c r="AI30" s="704"/>
      <c r="AJ30" s="704"/>
      <c r="AK30" s="704"/>
      <c r="AL30" s="704"/>
      <c r="AM30" s="316">
        <v>27849</v>
      </c>
      <c r="AN30" s="316"/>
      <c r="AO30" s="316"/>
      <c r="AP30" s="316"/>
      <c r="AQ30" s="316"/>
      <c r="AR30" s="316"/>
      <c r="AS30" s="704">
        <v>-16293</v>
      </c>
      <c r="AT30" s="704"/>
      <c r="AU30" s="704"/>
      <c r="AV30" s="704"/>
      <c r="AW30" s="704"/>
      <c r="AX30" s="704"/>
      <c r="AY30" s="316">
        <v>16804</v>
      </c>
      <c r="AZ30" s="316"/>
      <c r="BA30" s="316"/>
      <c r="BB30" s="316"/>
      <c r="BC30" s="316"/>
      <c r="BD30" s="316"/>
      <c r="BE30" s="704">
        <v>-14825</v>
      </c>
      <c r="BF30" s="704"/>
      <c r="BG30" s="704"/>
      <c r="BH30" s="704"/>
      <c r="BI30" s="704"/>
      <c r="BJ30" s="704"/>
      <c r="BK30" s="141"/>
    </row>
    <row r="31" spans="1:63" ht="11.1" customHeight="1">
      <c r="G31" s="317">
        <v>25</v>
      </c>
      <c r="H31" s="317"/>
      <c r="I31" s="317"/>
      <c r="N31" s="53"/>
      <c r="O31" s="316">
        <v>34277</v>
      </c>
      <c r="P31" s="316"/>
      <c r="Q31" s="316"/>
      <c r="R31" s="316"/>
      <c r="S31" s="316"/>
      <c r="T31" s="316"/>
      <c r="U31" s="704">
        <v>-18507</v>
      </c>
      <c r="V31" s="704"/>
      <c r="W31" s="704"/>
      <c r="X31" s="704"/>
      <c r="Y31" s="704"/>
      <c r="Z31" s="704"/>
      <c r="AA31" s="316">
        <v>15315</v>
      </c>
      <c r="AB31" s="316"/>
      <c r="AC31" s="316"/>
      <c r="AD31" s="316"/>
      <c r="AE31" s="316"/>
      <c r="AF31" s="316"/>
      <c r="AG31" s="704">
        <v>-13429</v>
      </c>
      <c r="AH31" s="704"/>
      <c r="AI31" s="704"/>
      <c r="AJ31" s="704"/>
      <c r="AK31" s="704"/>
      <c r="AL31" s="704"/>
      <c r="AM31" s="316">
        <v>26279</v>
      </c>
      <c r="AN31" s="316"/>
      <c r="AO31" s="316"/>
      <c r="AP31" s="316"/>
      <c r="AQ31" s="316"/>
      <c r="AR31" s="316"/>
      <c r="AS31" s="704">
        <v>-15093</v>
      </c>
      <c r="AT31" s="704"/>
      <c r="AU31" s="704"/>
      <c r="AV31" s="704"/>
      <c r="AW31" s="704"/>
      <c r="AX31" s="704"/>
      <c r="AY31" s="316">
        <v>18006</v>
      </c>
      <c r="AZ31" s="316"/>
      <c r="BA31" s="316"/>
      <c r="BB31" s="316"/>
      <c r="BC31" s="316"/>
      <c r="BD31" s="316"/>
      <c r="BE31" s="704">
        <v>-15561</v>
      </c>
      <c r="BF31" s="704"/>
      <c r="BG31" s="704"/>
      <c r="BH31" s="704"/>
      <c r="BI31" s="704"/>
      <c r="BJ31" s="704"/>
      <c r="BK31" s="213"/>
    </row>
    <row r="32" spans="1:63" ht="11.1" customHeight="1">
      <c r="G32" s="314">
        <v>26</v>
      </c>
      <c r="H32" s="314"/>
      <c r="I32" s="314"/>
      <c r="J32" s="154"/>
      <c r="K32" s="154"/>
      <c r="L32" s="154"/>
      <c r="M32" s="154"/>
      <c r="N32" s="105"/>
      <c r="O32" s="313">
        <v>33329</v>
      </c>
      <c r="P32" s="313"/>
      <c r="Q32" s="313"/>
      <c r="R32" s="313"/>
      <c r="S32" s="313"/>
      <c r="T32" s="313"/>
      <c r="U32" s="705">
        <v>-17628</v>
      </c>
      <c r="V32" s="705"/>
      <c r="W32" s="705"/>
      <c r="X32" s="705"/>
      <c r="Y32" s="705"/>
      <c r="Z32" s="705"/>
      <c r="AA32" s="313">
        <v>14054</v>
      </c>
      <c r="AB32" s="313"/>
      <c r="AC32" s="313"/>
      <c r="AD32" s="313"/>
      <c r="AE32" s="313"/>
      <c r="AF32" s="313"/>
      <c r="AG32" s="705">
        <v>-12128</v>
      </c>
      <c r="AH32" s="705"/>
      <c r="AI32" s="705"/>
      <c r="AJ32" s="705"/>
      <c r="AK32" s="705"/>
      <c r="AL32" s="705"/>
      <c r="AM32" s="313">
        <v>26381</v>
      </c>
      <c r="AN32" s="313"/>
      <c r="AO32" s="313"/>
      <c r="AP32" s="313"/>
      <c r="AQ32" s="313"/>
      <c r="AR32" s="313"/>
      <c r="AS32" s="705">
        <v>-15236</v>
      </c>
      <c r="AT32" s="705"/>
      <c r="AU32" s="705"/>
      <c r="AV32" s="705"/>
      <c r="AW32" s="705"/>
      <c r="AX32" s="705"/>
      <c r="AY32" s="313">
        <v>14577</v>
      </c>
      <c r="AZ32" s="313"/>
      <c r="BA32" s="313"/>
      <c r="BB32" s="313"/>
      <c r="BC32" s="313"/>
      <c r="BD32" s="313"/>
      <c r="BE32" s="705">
        <v>-12327</v>
      </c>
      <c r="BF32" s="705"/>
      <c r="BG32" s="705"/>
      <c r="BH32" s="705"/>
      <c r="BI32" s="705"/>
      <c r="BJ32" s="705"/>
      <c r="BK32" s="213"/>
    </row>
    <row r="33" spans="2:65" ht="11.1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6"/>
    </row>
    <row r="34" spans="2:65" ht="11.1" customHeight="1">
      <c r="C34" s="328" t="s">
        <v>156</v>
      </c>
      <c r="D34" s="328"/>
      <c r="E34" s="134" t="s">
        <v>158</v>
      </c>
      <c r="F34" s="47" t="s">
        <v>516</v>
      </c>
      <c r="BK34" s="231"/>
    </row>
    <row r="35" spans="2:65" ht="11.1" customHeight="1">
      <c r="B35" s="312" t="s">
        <v>157</v>
      </c>
      <c r="C35" s="312"/>
      <c r="D35" s="312"/>
      <c r="E35" s="134" t="s">
        <v>158</v>
      </c>
      <c r="F35" s="47" t="s">
        <v>597</v>
      </c>
      <c r="BK35" s="231"/>
    </row>
    <row r="36" spans="2:65" ht="13.5" customHeight="1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31"/>
    </row>
    <row r="37" spans="2:65" ht="13.5" customHeight="1">
      <c r="B37" s="96"/>
      <c r="C37" s="96"/>
      <c r="D37" s="96"/>
      <c r="E37" s="96"/>
      <c r="F37" s="96"/>
      <c r="G37" s="123"/>
      <c r="H37" s="123"/>
      <c r="I37" s="123"/>
      <c r="J37" s="248"/>
      <c r="K37" s="248"/>
      <c r="L37" s="248"/>
      <c r="M37" s="248"/>
      <c r="N37" s="248"/>
      <c r="O37" s="249"/>
      <c r="P37" s="249"/>
      <c r="Q37" s="249"/>
      <c r="R37" s="249"/>
      <c r="S37" s="249"/>
      <c r="T37" s="249"/>
      <c r="U37" s="249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50"/>
      <c r="AY37" s="250"/>
      <c r="AZ37" s="250"/>
      <c r="BA37" s="250"/>
      <c r="BB37" s="250"/>
      <c r="BC37" s="250"/>
      <c r="BD37" s="250"/>
      <c r="BE37" s="208"/>
      <c r="BF37" s="208"/>
      <c r="BG37" s="208"/>
      <c r="BH37" s="208"/>
      <c r="BI37" s="208"/>
      <c r="BJ37" s="208"/>
      <c r="BK37" s="231"/>
    </row>
    <row r="38" spans="2:65" ht="13.5" customHeight="1">
      <c r="B38" s="96"/>
      <c r="C38" s="96"/>
      <c r="D38" s="96"/>
      <c r="E38" s="96"/>
      <c r="F38" s="96"/>
      <c r="G38" s="123"/>
      <c r="H38" s="123"/>
      <c r="I38" s="123"/>
      <c r="J38" s="248"/>
      <c r="K38" s="248"/>
      <c r="L38" s="248"/>
      <c r="M38" s="248"/>
      <c r="N38" s="248"/>
      <c r="O38" s="249"/>
      <c r="P38" s="249"/>
      <c r="Q38" s="249"/>
      <c r="R38" s="249"/>
      <c r="S38" s="249"/>
      <c r="T38" s="249"/>
      <c r="U38" s="249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50"/>
      <c r="AY38" s="250"/>
      <c r="AZ38" s="250"/>
      <c r="BA38" s="250"/>
      <c r="BB38" s="250"/>
      <c r="BC38" s="250"/>
      <c r="BD38" s="250"/>
      <c r="BE38" s="208"/>
      <c r="BF38" s="208"/>
      <c r="BG38" s="208"/>
      <c r="BH38" s="208"/>
      <c r="BI38" s="208"/>
      <c r="BJ38" s="208"/>
      <c r="BK38" s="144"/>
    </row>
    <row r="39" spans="2:65" ht="18" customHeight="1">
      <c r="B39" s="329" t="s">
        <v>680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96"/>
    </row>
    <row r="40" spans="2:65" ht="12" customHeight="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283" t="s">
        <v>766</v>
      </c>
      <c r="BE40" s="98"/>
      <c r="BF40" s="98"/>
      <c r="BG40" s="98"/>
      <c r="BH40" s="98"/>
      <c r="BI40" s="98"/>
      <c r="BJ40" s="98"/>
      <c r="BK40" s="251"/>
    </row>
    <row r="41" spans="2:65" ht="11.1" customHeight="1">
      <c r="B41" s="397" t="s">
        <v>163</v>
      </c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 t="s">
        <v>164</v>
      </c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 t="s">
        <v>165</v>
      </c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 t="s">
        <v>166</v>
      </c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57"/>
      <c r="BK41" s="251"/>
    </row>
    <row r="42" spans="2:65" ht="11.1" customHeight="1">
      <c r="B42" s="399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58"/>
      <c r="BK42" s="96"/>
    </row>
    <row r="43" spans="2:65" ht="11.1" customHeight="1">
      <c r="Q43" s="100"/>
      <c r="BK43" s="208"/>
    </row>
    <row r="44" spans="2:65" ht="11.1" customHeight="1">
      <c r="C44" s="319" t="s">
        <v>155</v>
      </c>
      <c r="D44" s="319"/>
      <c r="E44" s="319"/>
      <c r="F44" s="319"/>
      <c r="G44" s="317">
        <v>22</v>
      </c>
      <c r="H44" s="317"/>
      <c r="I44" s="317"/>
      <c r="J44" s="319" t="s">
        <v>154</v>
      </c>
      <c r="K44" s="319"/>
      <c r="L44" s="319"/>
      <c r="M44" s="319"/>
      <c r="N44" s="706">
        <v>-24</v>
      </c>
      <c r="O44" s="706"/>
      <c r="P44" s="706"/>
      <c r="Q44" s="53"/>
      <c r="R44" s="318">
        <v>27386</v>
      </c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>
        <v>25156</v>
      </c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>
        <v>2230</v>
      </c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208"/>
    </row>
    <row r="45" spans="2:65" ht="11.1" customHeight="1">
      <c r="G45" s="317">
        <v>23</v>
      </c>
      <c r="H45" s="317"/>
      <c r="I45" s="317"/>
      <c r="N45" s="706">
        <v>-24</v>
      </c>
      <c r="O45" s="706"/>
      <c r="P45" s="706"/>
      <c r="Q45" s="53"/>
      <c r="R45" s="318">
        <v>28306</v>
      </c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>
        <v>26000</v>
      </c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>
        <v>2306</v>
      </c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208"/>
    </row>
    <row r="46" spans="2:65" ht="11.1" customHeight="1">
      <c r="G46" s="317">
        <v>24</v>
      </c>
      <c r="H46" s="317"/>
      <c r="I46" s="317"/>
      <c r="N46" s="706">
        <v>-23</v>
      </c>
      <c r="O46" s="706"/>
      <c r="P46" s="706"/>
      <c r="Q46" s="53"/>
      <c r="R46" s="318">
        <v>26669</v>
      </c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>
        <v>24318</v>
      </c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>
        <v>2351</v>
      </c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208"/>
    </row>
    <row r="47" spans="2:65" ht="11.1" customHeight="1">
      <c r="G47" s="317">
        <v>25</v>
      </c>
      <c r="H47" s="317"/>
      <c r="I47" s="317"/>
      <c r="N47" s="706">
        <v>-26</v>
      </c>
      <c r="O47" s="706"/>
      <c r="P47" s="706"/>
      <c r="Q47" s="53"/>
      <c r="R47" s="318">
        <v>27630</v>
      </c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>
        <v>24935</v>
      </c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>
        <v>2695</v>
      </c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144"/>
    </row>
    <row r="48" spans="2:65" ht="11.1" customHeight="1">
      <c r="G48" s="314">
        <v>26</v>
      </c>
      <c r="H48" s="314"/>
      <c r="I48" s="314"/>
      <c r="J48" s="154"/>
      <c r="K48" s="154"/>
      <c r="L48" s="154"/>
      <c r="M48" s="154"/>
      <c r="N48" s="710">
        <v>-26</v>
      </c>
      <c r="O48" s="710"/>
      <c r="P48" s="710"/>
      <c r="Q48" s="105"/>
      <c r="R48" s="313">
        <f>SUM(R51:AF62)</f>
        <v>28136</v>
      </c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>
        <f>SUM(AG51:AU62)</f>
        <v>25367</v>
      </c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>
        <f>SUM(AV51:BJ62)</f>
        <v>2769</v>
      </c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96"/>
      <c r="BM48" s="96"/>
    </row>
    <row r="49" spans="2:63" ht="11.1" customHeight="1">
      <c r="Q49" s="53"/>
      <c r="BK49" s="96"/>
    </row>
    <row r="50" spans="2:63" ht="11.1" customHeight="1">
      <c r="Q50" s="53"/>
      <c r="BK50" s="96"/>
    </row>
    <row r="51" spans="2:63" ht="11.1" customHeight="1">
      <c r="B51" s="160"/>
      <c r="C51" s="319" t="s">
        <v>155</v>
      </c>
      <c r="D51" s="319"/>
      <c r="E51" s="319"/>
      <c r="F51" s="319"/>
      <c r="G51" s="317">
        <v>26</v>
      </c>
      <c r="H51" s="317"/>
      <c r="I51" s="317"/>
      <c r="J51" s="317" t="s">
        <v>167</v>
      </c>
      <c r="K51" s="317"/>
      <c r="L51" s="317"/>
      <c r="M51" s="707" t="s">
        <v>169</v>
      </c>
      <c r="N51" s="708"/>
      <c r="O51" s="317" t="s">
        <v>168</v>
      </c>
      <c r="P51" s="709"/>
      <c r="Q51" s="159"/>
      <c r="R51" s="316">
        <f t="shared" ref="R51:R62" si="0">SUM(AG51:BJ51)</f>
        <v>1120</v>
      </c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>
        <v>1055</v>
      </c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>
        <v>65</v>
      </c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</row>
    <row r="52" spans="2:63" ht="11.1" customHeight="1"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707" t="s">
        <v>170</v>
      </c>
      <c r="N52" s="708"/>
      <c r="O52" s="160"/>
      <c r="P52" s="160"/>
      <c r="Q52" s="159"/>
      <c r="R52" s="316">
        <f t="shared" si="0"/>
        <v>2400</v>
      </c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>
        <v>2293</v>
      </c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>
        <v>107</v>
      </c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247"/>
    </row>
    <row r="53" spans="2:63" ht="11.1" customHeight="1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707" t="s">
        <v>171</v>
      </c>
      <c r="N53" s="708"/>
      <c r="O53" s="160"/>
      <c r="P53" s="160"/>
      <c r="Q53" s="159"/>
      <c r="R53" s="316">
        <f t="shared" si="0"/>
        <v>2341</v>
      </c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>
        <v>2320</v>
      </c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>
        <v>21</v>
      </c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141"/>
    </row>
    <row r="54" spans="2:63" ht="11.1" customHeigh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707" t="s">
        <v>172</v>
      </c>
      <c r="N54" s="708"/>
      <c r="O54" s="160"/>
      <c r="P54" s="160"/>
      <c r="Q54" s="159"/>
      <c r="R54" s="316">
        <f t="shared" si="0"/>
        <v>1636</v>
      </c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>
        <v>1280</v>
      </c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>
        <v>356</v>
      </c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198"/>
    </row>
    <row r="55" spans="2:63" ht="11.1" customHeight="1"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707" t="s">
        <v>173</v>
      </c>
      <c r="N55" s="708"/>
      <c r="O55" s="160"/>
      <c r="P55" s="160"/>
      <c r="Q55" s="159"/>
      <c r="R55" s="316">
        <f t="shared" si="0"/>
        <v>3847</v>
      </c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>
        <v>2838</v>
      </c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>
        <v>1009</v>
      </c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198"/>
    </row>
    <row r="56" spans="2:63" ht="11.1" customHeight="1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707" t="s">
        <v>174</v>
      </c>
      <c r="N56" s="708"/>
      <c r="O56" s="160"/>
      <c r="P56" s="160"/>
      <c r="Q56" s="159"/>
      <c r="R56" s="316">
        <f t="shared" si="0"/>
        <v>1534</v>
      </c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>
        <v>1508</v>
      </c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>
        <v>26</v>
      </c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198"/>
    </row>
    <row r="57" spans="2:63" ht="11.1" customHeight="1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711">
        <v>10</v>
      </c>
      <c r="N57" s="712"/>
      <c r="O57" s="160"/>
      <c r="P57" s="160"/>
      <c r="Q57" s="159"/>
      <c r="R57" s="316">
        <f t="shared" si="0"/>
        <v>2835</v>
      </c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>
        <v>2824</v>
      </c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>
        <v>11</v>
      </c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242"/>
    </row>
    <row r="58" spans="2:63" ht="11.1" customHeight="1"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711">
        <v>11</v>
      </c>
      <c r="N58" s="712"/>
      <c r="O58" s="160"/>
      <c r="P58" s="160"/>
      <c r="Q58" s="159"/>
      <c r="R58" s="316">
        <f t="shared" si="0"/>
        <v>2826</v>
      </c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>
        <v>2739</v>
      </c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>
        <v>87</v>
      </c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96"/>
    </row>
    <row r="59" spans="2:63" ht="11.1" customHeight="1"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711">
        <v>12</v>
      </c>
      <c r="N59" s="712"/>
      <c r="O59" s="160"/>
      <c r="P59" s="160"/>
      <c r="Q59" s="159"/>
      <c r="R59" s="316">
        <f t="shared" si="0"/>
        <v>1547</v>
      </c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>
        <v>1338</v>
      </c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>
        <v>209</v>
      </c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</row>
    <row r="60" spans="2:63" ht="11.1" customHeight="1">
      <c r="B60" s="160"/>
      <c r="C60" s="319" t="s">
        <v>155</v>
      </c>
      <c r="D60" s="319"/>
      <c r="E60" s="319"/>
      <c r="F60" s="319"/>
      <c r="G60" s="317">
        <v>27</v>
      </c>
      <c r="H60" s="317"/>
      <c r="I60" s="317"/>
      <c r="J60" s="317" t="s">
        <v>167</v>
      </c>
      <c r="K60" s="317"/>
      <c r="L60" s="317"/>
      <c r="M60" s="707" t="s">
        <v>175</v>
      </c>
      <c r="N60" s="708"/>
      <c r="O60" s="317" t="s">
        <v>168</v>
      </c>
      <c r="P60" s="709"/>
      <c r="Q60" s="159"/>
      <c r="R60" s="316">
        <f t="shared" si="0"/>
        <v>1840</v>
      </c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>
        <v>1453</v>
      </c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>
        <v>387</v>
      </c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</row>
    <row r="61" spans="2:63" ht="11.1" customHeight="1"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707" t="s">
        <v>176</v>
      </c>
      <c r="N61" s="708"/>
      <c r="O61" s="160"/>
      <c r="P61" s="160"/>
      <c r="Q61" s="159"/>
      <c r="R61" s="316">
        <f t="shared" si="0"/>
        <v>2058</v>
      </c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>
        <v>1897</v>
      </c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>
        <v>161</v>
      </c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</row>
    <row r="62" spans="2:63" ht="11.1" customHeight="1"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707" t="s">
        <v>177</v>
      </c>
      <c r="N62" s="708"/>
      <c r="O62" s="160"/>
      <c r="P62" s="160"/>
      <c r="Q62" s="159"/>
      <c r="R62" s="316">
        <f t="shared" si="0"/>
        <v>4152</v>
      </c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>
        <v>3822</v>
      </c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>
        <v>330</v>
      </c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</row>
    <row r="63" spans="2:63" ht="11.1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9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</row>
    <row r="64" spans="2:63" ht="11.1" customHeight="1">
      <c r="C64" s="328" t="s">
        <v>156</v>
      </c>
      <c r="D64" s="328"/>
      <c r="E64" s="252" t="s">
        <v>158</v>
      </c>
      <c r="F64" s="47" t="s">
        <v>178</v>
      </c>
    </row>
    <row r="65" spans="1:62" ht="11.1" customHeight="1">
      <c r="B65" s="312" t="s">
        <v>157</v>
      </c>
      <c r="C65" s="312"/>
      <c r="D65" s="312"/>
      <c r="E65" s="134" t="s">
        <v>158</v>
      </c>
      <c r="F65" s="47" t="s">
        <v>179</v>
      </c>
    </row>
    <row r="66" spans="1:62" ht="11.1" customHeight="1"/>
    <row r="67" spans="1:62" ht="11.1" customHeight="1"/>
    <row r="68" spans="1:62" ht="11.1" customHeight="1"/>
    <row r="69" spans="1:62" ht="11.1" customHeight="1"/>
    <row r="70" spans="1:62" ht="11.1" customHeight="1"/>
    <row r="71" spans="1:62" ht="11.1" customHeight="1"/>
    <row r="73" spans="1:62" ht="15">
      <c r="A73" s="96"/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/>
      <c r="U73" s="720"/>
      <c r="V73" s="720"/>
      <c r="W73" s="720"/>
      <c r="X73" s="720"/>
      <c r="Y73" s="720"/>
      <c r="Z73" s="720"/>
      <c r="AA73" s="720"/>
      <c r="AB73" s="720"/>
      <c r="AC73" s="720"/>
      <c r="AD73" s="720"/>
      <c r="AE73" s="720"/>
      <c r="AF73" s="720"/>
      <c r="AG73" s="720"/>
      <c r="AH73" s="720"/>
      <c r="AI73" s="720"/>
      <c r="AJ73" s="720"/>
      <c r="AK73" s="720"/>
      <c r="AL73" s="720"/>
      <c r="AM73" s="720"/>
      <c r="AN73" s="720"/>
      <c r="AO73" s="720"/>
      <c r="AP73" s="720"/>
      <c r="AQ73" s="720"/>
      <c r="AR73" s="720"/>
      <c r="AS73" s="720"/>
      <c r="AT73" s="720"/>
      <c r="AU73" s="720"/>
      <c r="AV73" s="720"/>
      <c r="AW73" s="720"/>
      <c r="AX73" s="720"/>
      <c r="AY73" s="720"/>
      <c r="AZ73" s="720"/>
      <c r="BA73" s="720"/>
      <c r="BB73" s="720"/>
      <c r="BC73" s="720"/>
      <c r="BD73" s="720"/>
      <c r="BE73" s="720"/>
      <c r="BF73" s="720"/>
      <c r="BG73" s="720"/>
      <c r="BH73" s="720"/>
      <c r="BI73" s="720"/>
      <c r="BJ73" s="720"/>
    </row>
    <row r="74" spans="1:6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141"/>
    </row>
    <row r="75" spans="1:62">
      <c r="A75" s="96"/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721"/>
      <c r="N75" s="677"/>
      <c r="O75" s="677"/>
      <c r="P75" s="677"/>
      <c r="Q75" s="677"/>
      <c r="R75" s="677"/>
      <c r="S75" s="677"/>
      <c r="T75" s="677"/>
      <c r="U75" s="677"/>
      <c r="V75" s="677"/>
      <c r="W75" s="677"/>
      <c r="X75" s="677"/>
      <c r="Y75" s="677"/>
      <c r="Z75" s="677"/>
      <c r="AA75" s="677"/>
      <c r="AB75" s="677"/>
      <c r="AC75" s="677"/>
      <c r="AD75" s="677"/>
      <c r="AE75" s="677"/>
      <c r="AF75" s="677"/>
      <c r="AG75" s="677"/>
      <c r="AH75" s="677"/>
      <c r="AI75" s="677"/>
      <c r="AJ75" s="677"/>
      <c r="AK75" s="677"/>
      <c r="AL75" s="677"/>
      <c r="AM75" s="677"/>
      <c r="AN75" s="677"/>
      <c r="AO75" s="677"/>
      <c r="AP75" s="677"/>
      <c r="AQ75" s="677"/>
      <c r="AR75" s="677"/>
      <c r="AS75" s="677"/>
      <c r="AT75" s="677"/>
      <c r="AU75" s="677"/>
      <c r="AV75" s="677"/>
      <c r="AW75" s="677"/>
      <c r="AX75" s="677"/>
      <c r="AY75" s="677"/>
      <c r="AZ75" s="677"/>
      <c r="BA75" s="677"/>
      <c r="BB75" s="677"/>
      <c r="BC75" s="677"/>
      <c r="BD75" s="677"/>
      <c r="BE75" s="677"/>
      <c r="BF75" s="677"/>
      <c r="BG75" s="677"/>
      <c r="BH75" s="677"/>
      <c r="BI75" s="677"/>
      <c r="BJ75" s="677"/>
    </row>
    <row r="76" spans="1:62">
      <c r="A76" s="96"/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M76" s="677"/>
      <c r="N76" s="677"/>
      <c r="O76" s="677"/>
      <c r="P76" s="677"/>
      <c r="Q76" s="677"/>
      <c r="R76" s="456"/>
      <c r="S76" s="456"/>
      <c r="T76" s="456"/>
      <c r="U76" s="456"/>
      <c r="V76" s="456"/>
      <c r="W76" s="719"/>
      <c r="X76" s="474"/>
      <c r="Y76" s="474"/>
      <c r="Z76" s="474"/>
      <c r="AA76" s="474"/>
      <c r="AB76" s="474"/>
      <c r="AC76" s="719"/>
      <c r="AD76" s="474"/>
      <c r="AE76" s="474"/>
      <c r="AF76" s="474"/>
      <c r="AG76" s="474"/>
      <c r="AH76" s="474"/>
      <c r="AI76" s="721"/>
      <c r="AJ76" s="721"/>
      <c r="AK76" s="721"/>
      <c r="AL76" s="721"/>
      <c r="AM76" s="721"/>
      <c r="AN76" s="719"/>
      <c r="AO76" s="474"/>
      <c r="AP76" s="474"/>
      <c r="AQ76" s="474"/>
      <c r="AR76" s="474"/>
      <c r="AS76" s="474"/>
      <c r="AT76" s="719"/>
      <c r="AU76" s="474"/>
      <c r="AV76" s="474"/>
      <c r="AW76" s="474"/>
      <c r="AX76" s="474"/>
      <c r="AY76" s="474"/>
      <c r="AZ76" s="719"/>
      <c r="BA76" s="474"/>
      <c r="BB76" s="474"/>
      <c r="BC76" s="474"/>
      <c r="BD76" s="474"/>
      <c r="BE76" s="474"/>
      <c r="BF76" s="719"/>
      <c r="BG76" s="474"/>
      <c r="BH76" s="474"/>
      <c r="BI76" s="474"/>
      <c r="BJ76" s="474"/>
    </row>
    <row r="77" spans="1:62">
      <c r="A77" s="96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677"/>
      <c r="N77" s="677"/>
      <c r="O77" s="677"/>
      <c r="P77" s="677"/>
      <c r="Q77" s="677"/>
      <c r="R77" s="456"/>
      <c r="S77" s="456"/>
      <c r="T77" s="456"/>
      <c r="U77" s="456"/>
      <c r="V77" s="456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721"/>
      <c r="AJ77" s="721"/>
      <c r="AK77" s="721"/>
      <c r="AL77" s="721"/>
      <c r="AM77" s="721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</row>
    <row r="78" spans="1:62">
      <c r="A78" s="96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</row>
    <row r="79" spans="1:62">
      <c r="A79" s="96"/>
      <c r="B79" s="242"/>
      <c r="C79" s="718"/>
      <c r="D79" s="718"/>
      <c r="E79" s="718"/>
      <c r="F79" s="716"/>
      <c r="G79" s="716"/>
      <c r="H79" s="716"/>
      <c r="I79" s="718"/>
      <c r="J79" s="718"/>
      <c r="K79" s="718"/>
      <c r="L79" s="242"/>
      <c r="M79" s="688"/>
      <c r="N79" s="688"/>
      <c r="O79" s="688"/>
      <c r="P79" s="688"/>
      <c r="Q79" s="688"/>
      <c r="R79" s="688"/>
      <c r="S79" s="688"/>
      <c r="T79" s="688"/>
      <c r="U79" s="688"/>
      <c r="V79" s="688"/>
      <c r="W79" s="664"/>
      <c r="X79" s="664"/>
      <c r="Y79" s="664"/>
      <c r="Z79" s="664"/>
      <c r="AA79" s="664"/>
      <c r="AB79" s="664"/>
      <c r="AC79" s="664"/>
      <c r="AD79" s="664"/>
      <c r="AE79" s="664"/>
      <c r="AF79" s="664"/>
      <c r="AG79" s="664"/>
      <c r="AH79" s="664"/>
      <c r="AI79" s="664"/>
      <c r="AJ79" s="664"/>
      <c r="AK79" s="664"/>
      <c r="AL79" s="664"/>
      <c r="AM79" s="664"/>
      <c r="AN79" s="664"/>
      <c r="AO79" s="664"/>
      <c r="AP79" s="664"/>
      <c r="AQ79" s="664"/>
      <c r="AR79" s="664"/>
      <c r="AS79" s="664"/>
      <c r="AT79" s="664"/>
      <c r="AU79" s="664"/>
      <c r="AV79" s="664"/>
      <c r="AW79" s="664"/>
      <c r="AX79" s="664"/>
      <c r="AY79" s="664"/>
      <c r="AZ79" s="664"/>
      <c r="BA79" s="664"/>
      <c r="BB79" s="664"/>
      <c r="BC79" s="664"/>
      <c r="BD79" s="664"/>
      <c r="BE79" s="664"/>
      <c r="BF79" s="668"/>
      <c r="BG79" s="360"/>
      <c r="BH79" s="360"/>
      <c r="BI79" s="360"/>
      <c r="BJ79" s="360"/>
    </row>
    <row r="80" spans="1:62">
      <c r="A80" s="96"/>
      <c r="B80" s="242"/>
      <c r="C80" s="242"/>
      <c r="D80" s="242"/>
      <c r="E80" s="242"/>
      <c r="F80" s="716"/>
      <c r="G80" s="716"/>
      <c r="H80" s="716"/>
      <c r="I80" s="242"/>
      <c r="J80" s="242"/>
      <c r="K80" s="242"/>
      <c r="L80" s="242"/>
      <c r="M80" s="688"/>
      <c r="N80" s="688"/>
      <c r="O80" s="688"/>
      <c r="P80" s="688"/>
      <c r="Q80" s="688"/>
      <c r="R80" s="688"/>
      <c r="S80" s="688"/>
      <c r="T80" s="688"/>
      <c r="U80" s="688"/>
      <c r="V80" s="688"/>
      <c r="W80" s="664"/>
      <c r="X80" s="664"/>
      <c r="Y80" s="664"/>
      <c r="Z80" s="664"/>
      <c r="AA80" s="664"/>
      <c r="AB80" s="664"/>
      <c r="AC80" s="664"/>
      <c r="AD80" s="664"/>
      <c r="AE80" s="664"/>
      <c r="AF80" s="664"/>
      <c r="AG80" s="664"/>
      <c r="AH80" s="664"/>
      <c r="AI80" s="664"/>
      <c r="AJ80" s="664"/>
      <c r="AK80" s="664"/>
      <c r="AL80" s="664"/>
      <c r="AM80" s="664"/>
      <c r="AN80" s="664"/>
      <c r="AO80" s="664"/>
      <c r="AP80" s="664"/>
      <c r="AQ80" s="664"/>
      <c r="AR80" s="664"/>
      <c r="AS80" s="664"/>
      <c r="AT80" s="664"/>
      <c r="AU80" s="664"/>
      <c r="AV80" s="664"/>
      <c r="AW80" s="664"/>
      <c r="AX80" s="664"/>
      <c r="AY80" s="664"/>
      <c r="AZ80" s="664"/>
      <c r="BA80" s="664"/>
      <c r="BB80" s="664"/>
      <c r="BC80" s="664"/>
      <c r="BD80" s="664"/>
      <c r="BE80" s="664"/>
      <c r="BF80" s="668"/>
      <c r="BG80" s="360"/>
      <c r="BH80" s="360"/>
      <c r="BI80" s="360"/>
      <c r="BJ80" s="360"/>
    </row>
    <row r="81" spans="1:62">
      <c r="A81" s="96"/>
      <c r="B81" s="242"/>
      <c r="C81" s="242"/>
      <c r="D81" s="242"/>
      <c r="E81" s="242"/>
      <c r="F81" s="716"/>
      <c r="G81" s="716"/>
      <c r="H81" s="716"/>
      <c r="I81" s="242"/>
      <c r="J81" s="242"/>
      <c r="K81" s="242"/>
      <c r="L81" s="242"/>
      <c r="M81" s="688"/>
      <c r="N81" s="688"/>
      <c r="O81" s="688"/>
      <c r="P81" s="688"/>
      <c r="Q81" s="688"/>
      <c r="R81" s="688"/>
      <c r="S81" s="688"/>
      <c r="T81" s="688"/>
      <c r="U81" s="688"/>
      <c r="V81" s="688"/>
      <c r="W81" s="664"/>
      <c r="X81" s="664"/>
      <c r="Y81" s="664"/>
      <c r="Z81" s="664"/>
      <c r="AA81" s="664"/>
      <c r="AB81" s="664"/>
      <c r="AC81" s="664"/>
      <c r="AD81" s="664"/>
      <c r="AE81" s="664"/>
      <c r="AF81" s="664"/>
      <c r="AG81" s="664"/>
      <c r="AH81" s="664"/>
      <c r="AI81" s="664"/>
      <c r="AJ81" s="664"/>
      <c r="AK81" s="664"/>
      <c r="AL81" s="664"/>
      <c r="AM81" s="664"/>
      <c r="AN81" s="664"/>
      <c r="AO81" s="664"/>
      <c r="AP81" s="664"/>
      <c r="AQ81" s="664"/>
      <c r="AR81" s="664"/>
      <c r="AS81" s="664"/>
      <c r="AT81" s="664"/>
      <c r="AU81" s="664"/>
      <c r="AV81" s="664"/>
      <c r="AW81" s="664"/>
      <c r="AX81" s="664"/>
      <c r="AY81" s="664"/>
      <c r="AZ81" s="664"/>
      <c r="BA81" s="664"/>
      <c r="BB81" s="664"/>
      <c r="BC81" s="664"/>
      <c r="BD81" s="664"/>
      <c r="BE81" s="664"/>
      <c r="BF81" s="668"/>
      <c r="BG81" s="360"/>
      <c r="BH81" s="360"/>
      <c r="BI81" s="360"/>
      <c r="BJ81" s="360"/>
    </row>
    <row r="82" spans="1:62">
      <c r="A82" s="96"/>
      <c r="B82" s="242"/>
      <c r="C82" s="242"/>
      <c r="D82" s="242"/>
      <c r="E82" s="242"/>
      <c r="F82" s="716"/>
      <c r="G82" s="716"/>
      <c r="H82" s="716"/>
      <c r="I82" s="242"/>
      <c r="J82" s="242"/>
      <c r="K82" s="242"/>
      <c r="L82" s="242"/>
      <c r="M82" s="688"/>
      <c r="N82" s="688"/>
      <c r="O82" s="688"/>
      <c r="P82" s="688"/>
      <c r="Q82" s="688"/>
      <c r="R82" s="688"/>
      <c r="S82" s="688"/>
      <c r="T82" s="688"/>
      <c r="U82" s="688"/>
      <c r="V82" s="68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4"/>
      <c r="AJ82" s="664"/>
      <c r="AK82" s="664"/>
      <c r="AL82" s="664"/>
      <c r="AM82" s="664"/>
      <c r="AN82" s="668"/>
      <c r="AO82" s="668"/>
      <c r="AP82" s="668"/>
      <c r="AQ82" s="668"/>
      <c r="AR82" s="668"/>
      <c r="AS82" s="668"/>
      <c r="AT82" s="668"/>
      <c r="AU82" s="668"/>
      <c r="AV82" s="668"/>
      <c r="AW82" s="668"/>
      <c r="AX82" s="668"/>
      <c r="AY82" s="668"/>
      <c r="AZ82" s="668"/>
      <c r="BA82" s="668"/>
      <c r="BB82" s="668"/>
      <c r="BC82" s="668"/>
      <c r="BD82" s="668"/>
      <c r="BE82" s="668"/>
      <c r="BF82" s="668"/>
      <c r="BG82" s="698"/>
      <c r="BH82" s="698"/>
      <c r="BI82" s="698"/>
      <c r="BJ82" s="698"/>
    </row>
    <row r="83" spans="1:62">
      <c r="A83" s="96"/>
      <c r="B83" s="242"/>
      <c r="C83" s="242"/>
      <c r="D83" s="242"/>
      <c r="E83" s="242"/>
      <c r="F83" s="716"/>
      <c r="G83" s="716"/>
      <c r="H83" s="716"/>
      <c r="I83" s="242"/>
      <c r="J83" s="242"/>
      <c r="K83" s="242"/>
      <c r="L83" s="242"/>
      <c r="M83" s="688"/>
      <c r="N83" s="688"/>
      <c r="O83" s="688"/>
      <c r="P83" s="688"/>
      <c r="Q83" s="688"/>
      <c r="R83" s="688"/>
      <c r="S83" s="688"/>
      <c r="T83" s="688"/>
      <c r="U83" s="688"/>
      <c r="V83" s="688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660"/>
      <c r="AJ83" s="660"/>
      <c r="AK83" s="660"/>
      <c r="AL83" s="660"/>
      <c r="AM83" s="66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0"/>
      <c r="BI83" s="330"/>
      <c r="BJ83" s="330"/>
    </row>
    <row r="84" spans="1:62">
      <c r="A84" s="96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53"/>
      <c r="N84" s="253"/>
      <c r="O84" s="253"/>
      <c r="P84" s="253"/>
      <c r="Q84" s="253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</row>
    <row r="85" spans="1:62">
      <c r="A85" s="96"/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677"/>
      <c r="N85" s="677"/>
      <c r="O85" s="677"/>
      <c r="P85" s="677"/>
      <c r="Q85" s="677"/>
      <c r="R85" s="677"/>
      <c r="S85" s="677"/>
      <c r="T85" s="677"/>
      <c r="U85" s="677"/>
      <c r="V85" s="677"/>
      <c r="W85" s="677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677"/>
      <c r="AL85" s="677"/>
      <c r="AM85" s="677"/>
      <c r="AN85" s="677"/>
      <c r="AO85" s="677"/>
      <c r="AP85" s="677"/>
      <c r="AQ85" s="677"/>
      <c r="AR85" s="677"/>
      <c r="AS85" s="677"/>
      <c r="AT85" s="677"/>
      <c r="AU85" s="677"/>
      <c r="AV85" s="677"/>
      <c r="AW85" s="677"/>
      <c r="AX85" s="677"/>
      <c r="AY85" s="677"/>
      <c r="AZ85" s="677"/>
      <c r="BA85" s="677"/>
      <c r="BB85" s="677"/>
      <c r="BC85" s="677"/>
      <c r="BD85" s="677"/>
      <c r="BE85" s="677"/>
      <c r="BF85" s="677"/>
      <c r="BG85" s="677"/>
      <c r="BH85" s="677"/>
      <c r="BI85" s="677"/>
      <c r="BJ85" s="677"/>
    </row>
    <row r="86" spans="1:62">
      <c r="A86" s="96"/>
      <c r="B86" s="474"/>
      <c r="C86" s="474"/>
      <c r="D86" s="474"/>
      <c r="E86" s="474"/>
      <c r="F86" s="474"/>
      <c r="G86" s="474"/>
      <c r="H86" s="474"/>
      <c r="I86" s="474"/>
      <c r="J86" s="474"/>
      <c r="K86" s="474"/>
      <c r="L86" s="474"/>
      <c r="M86" s="719"/>
      <c r="N86" s="474"/>
      <c r="O86" s="474"/>
      <c r="P86" s="474"/>
      <c r="Q86" s="474"/>
      <c r="R86" s="474"/>
      <c r="S86" s="719"/>
      <c r="T86" s="474"/>
      <c r="U86" s="474"/>
      <c r="V86" s="474"/>
      <c r="W86" s="474"/>
      <c r="X86" s="719"/>
      <c r="Y86" s="474"/>
      <c r="Z86" s="474"/>
      <c r="AA86" s="474"/>
      <c r="AB86" s="474"/>
      <c r="AC86" s="474"/>
      <c r="AD86" s="719"/>
      <c r="AE86" s="474"/>
      <c r="AF86" s="474"/>
      <c r="AG86" s="474"/>
      <c r="AH86" s="474"/>
      <c r="AI86" s="474"/>
      <c r="AJ86" s="719"/>
      <c r="AK86" s="474"/>
      <c r="AL86" s="474"/>
      <c r="AM86" s="474"/>
      <c r="AN86" s="474"/>
      <c r="AO86" s="474"/>
      <c r="AP86" s="677"/>
      <c r="AQ86" s="677"/>
      <c r="AR86" s="677"/>
      <c r="AS86" s="677"/>
      <c r="AT86" s="677"/>
      <c r="AU86" s="719"/>
      <c r="AV86" s="474"/>
      <c r="AW86" s="474"/>
      <c r="AX86" s="474"/>
      <c r="AY86" s="474"/>
      <c r="AZ86" s="474"/>
      <c r="BA86" s="719"/>
      <c r="BB86" s="474"/>
      <c r="BC86" s="474"/>
      <c r="BD86" s="474"/>
      <c r="BE86" s="474"/>
      <c r="BF86" s="719"/>
      <c r="BG86" s="474"/>
      <c r="BH86" s="474"/>
      <c r="BI86" s="474"/>
      <c r="BJ86" s="474"/>
    </row>
    <row r="87" spans="1:62">
      <c r="A87" s="96"/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  <c r="AO87" s="474"/>
      <c r="AP87" s="677"/>
      <c r="AQ87" s="677"/>
      <c r="AR87" s="677"/>
      <c r="AS87" s="677"/>
      <c r="AT87" s="677"/>
      <c r="AU87" s="474"/>
      <c r="AV87" s="474"/>
      <c r="AW87" s="474"/>
      <c r="AX87" s="474"/>
      <c r="AY87" s="474"/>
      <c r="AZ87" s="474"/>
      <c r="BA87" s="474"/>
      <c r="BB87" s="474"/>
      <c r="BC87" s="474"/>
      <c r="BD87" s="474"/>
      <c r="BE87" s="474"/>
      <c r="BF87" s="474"/>
      <c r="BG87" s="474"/>
      <c r="BH87" s="474"/>
      <c r="BI87" s="474"/>
      <c r="BJ87" s="474"/>
    </row>
    <row r="88" spans="1:62">
      <c r="A88" s="96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</row>
    <row r="89" spans="1:62">
      <c r="A89" s="96"/>
      <c r="B89" s="242"/>
      <c r="C89" s="718"/>
      <c r="D89" s="718"/>
      <c r="E89" s="718"/>
      <c r="F89" s="716"/>
      <c r="G89" s="716"/>
      <c r="H89" s="716"/>
      <c r="I89" s="718"/>
      <c r="J89" s="718"/>
      <c r="K89" s="718"/>
      <c r="L89" s="242"/>
      <c r="M89" s="668"/>
      <c r="N89" s="318"/>
      <c r="O89" s="318"/>
      <c r="P89" s="318"/>
      <c r="Q89" s="318"/>
      <c r="R89" s="318"/>
      <c r="S89" s="668"/>
      <c r="T89" s="318"/>
      <c r="U89" s="318"/>
      <c r="V89" s="318"/>
      <c r="W89" s="318"/>
      <c r="X89" s="689"/>
      <c r="Y89" s="717"/>
      <c r="Z89" s="717"/>
      <c r="AA89" s="717"/>
      <c r="AB89" s="717"/>
      <c r="AC89" s="717"/>
      <c r="AD89" s="668"/>
      <c r="AE89" s="318"/>
      <c r="AF89" s="318"/>
      <c r="AG89" s="318"/>
      <c r="AH89" s="318"/>
      <c r="AI89" s="318"/>
      <c r="AJ89" s="664"/>
      <c r="AK89" s="477"/>
      <c r="AL89" s="477"/>
      <c r="AM89" s="477"/>
      <c r="AN89" s="477"/>
      <c r="AO89" s="477"/>
      <c r="AP89" s="688"/>
      <c r="AQ89" s="688"/>
      <c r="AR89" s="688"/>
      <c r="AS89" s="688"/>
      <c r="AT89" s="688"/>
      <c r="AU89" s="668"/>
      <c r="AV89" s="318"/>
      <c r="AW89" s="318"/>
      <c r="AX89" s="318"/>
      <c r="AY89" s="318"/>
      <c r="AZ89" s="318"/>
      <c r="BA89" s="668"/>
      <c r="BB89" s="360"/>
      <c r="BC89" s="360"/>
      <c r="BD89" s="360"/>
      <c r="BE89" s="360"/>
      <c r="BF89" s="664"/>
      <c r="BG89" s="664"/>
      <c r="BH89" s="664"/>
      <c r="BI89" s="664"/>
      <c r="BJ89" s="664"/>
    </row>
    <row r="90" spans="1:62">
      <c r="A90" s="96"/>
      <c r="B90" s="242"/>
      <c r="C90" s="242"/>
      <c r="D90" s="242"/>
      <c r="E90" s="242"/>
      <c r="F90" s="716"/>
      <c r="G90" s="716"/>
      <c r="H90" s="716"/>
      <c r="I90" s="242"/>
      <c r="J90" s="242"/>
      <c r="K90" s="242"/>
      <c r="L90" s="242"/>
      <c r="M90" s="668"/>
      <c r="N90" s="318"/>
      <c r="O90" s="318"/>
      <c r="P90" s="318"/>
      <c r="Q90" s="318"/>
      <c r="R90" s="318"/>
      <c r="S90" s="668"/>
      <c r="T90" s="318"/>
      <c r="U90" s="318"/>
      <c r="V90" s="318"/>
      <c r="W90" s="318"/>
      <c r="X90" s="689"/>
      <c r="Y90" s="717"/>
      <c r="Z90" s="717"/>
      <c r="AA90" s="717"/>
      <c r="AB90" s="717"/>
      <c r="AC90" s="717"/>
      <c r="AD90" s="668"/>
      <c r="AE90" s="318"/>
      <c r="AF90" s="318"/>
      <c r="AG90" s="318"/>
      <c r="AH90" s="318"/>
      <c r="AI90" s="318"/>
      <c r="AJ90" s="664"/>
      <c r="AK90" s="477"/>
      <c r="AL90" s="477"/>
      <c r="AM90" s="477"/>
      <c r="AN90" s="477"/>
      <c r="AO90" s="477"/>
      <c r="AP90" s="688"/>
      <c r="AQ90" s="688"/>
      <c r="AR90" s="688"/>
      <c r="AS90" s="688"/>
      <c r="AT90" s="688"/>
      <c r="AU90" s="668"/>
      <c r="AV90" s="318"/>
      <c r="AW90" s="318"/>
      <c r="AX90" s="318"/>
      <c r="AY90" s="318"/>
      <c r="AZ90" s="318"/>
      <c r="BA90" s="668"/>
      <c r="BB90" s="360"/>
      <c r="BC90" s="360"/>
      <c r="BD90" s="360"/>
      <c r="BE90" s="360"/>
      <c r="BF90" s="664"/>
      <c r="BG90" s="664"/>
      <c r="BH90" s="664"/>
      <c r="BI90" s="664"/>
      <c r="BJ90" s="664"/>
    </row>
    <row r="91" spans="1:62">
      <c r="A91" s="96"/>
      <c r="B91" s="242"/>
      <c r="C91" s="242"/>
      <c r="D91" s="242"/>
      <c r="E91" s="242"/>
      <c r="F91" s="716"/>
      <c r="G91" s="716"/>
      <c r="H91" s="716"/>
      <c r="I91" s="242"/>
      <c r="J91" s="242"/>
      <c r="K91" s="242"/>
      <c r="L91" s="242"/>
      <c r="M91" s="668"/>
      <c r="N91" s="318"/>
      <c r="O91" s="318"/>
      <c r="P91" s="318"/>
      <c r="Q91" s="318"/>
      <c r="R91" s="318"/>
      <c r="S91" s="668"/>
      <c r="T91" s="318"/>
      <c r="U91" s="318"/>
      <c r="V91" s="318"/>
      <c r="W91" s="318"/>
      <c r="X91" s="689"/>
      <c r="Y91" s="717"/>
      <c r="Z91" s="717"/>
      <c r="AA91" s="717"/>
      <c r="AB91" s="717"/>
      <c r="AC91" s="717"/>
      <c r="AD91" s="668"/>
      <c r="AE91" s="318"/>
      <c r="AF91" s="318"/>
      <c r="AG91" s="318"/>
      <c r="AH91" s="318"/>
      <c r="AI91" s="318"/>
      <c r="AJ91" s="664"/>
      <c r="AK91" s="477"/>
      <c r="AL91" s="477"/>
      <c r="AM91" s="477"/>
      <c r="AN91" s="477"/>
      <c r="AO91" s="477"/>
      <c r="AP91" s="688"/>
      <c r="AQ91" s="688"/>
      <c r="AR91" s="688"/>
      <c r="AS91" s="688"/>
      <c r="AT91" s="688"/>
      <c r="AU91" s="668"/>
      <c r="AV91" s="318"/>
      <c r="AW91" s="318"/>
      <c r="AX91" s="318"/>
      <c r="AY91" s="318"/>
      <c r="AZ91" s="318"/>
      <c r="BA91" s="668"/>
      <c r="BB91" s="360"/>
      <c r="BC91" s="360"/>
      <c r="BD91" s="360"/>
      <c r="BE91" s="360"/>
      <c r="BF91" s="664"/>
      <c r="BG91" s="664"/>
      <c r="BH91" s="664"/>
      <c r="BI91" s="664"/>
      <c r="BJ91" s="664"/>
    </row>
    <row r="92" spans="1:62">
      <c r="A92" s="96"/>
      <c r="B92" s="242"/>
      <c r="C92" s="242"/>
      <c r="D92" s="242"/>
      <c r="E92" s="242"/>
      <c r="F92" s="716"/>
      <c r="G92" s="716"/>
      <c r="H92" s="716"/>
      <c r="I92" s="242"/>
      <c r="J92" s="242"/>
      <c r="K92" s="242"/>
      <c r="L92" s="242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89"/>
      <c r="Y92" s="717"/>
      <c r="Z92" s="717"/>
      <c r="AA92" s="717"/>
      <c r="AB92" s="717"/>
      <c r="AC92" s="717"/>
      <c r="AD92" s="668"/>
      <c r="AE92" s="668"/>
      <c r="AF92" s="668"/>
      <c r="AG92" s="668"/>
      <c r="AH92" s="668"/>
      <c r="AI92" s="668"/>
      <c r="AJ92" s="664"/>
      <c r="AK92" s="664"/>
      <c r="AL92" s="664"/>
      <c r="AM92" s="664"/>
      <c r="AN92" s="664"/>
      <c r="AO92" s="664"/>
      <c r="AP92" s="688"/>
      <c r="AQ92" s="688"/>
      <c r="AR92" s="688"/>
      <c r="AS92" s="688"/>
      <c r="AT92" s="688"/>
      <c r="AU92" s="689"/>
      <c r="AV92" s="689"/>
      <c r="AW92" s="689"/>
      <c r="AX92" s="689"/>
      <c r="AY92" s="689"/>
      <c r="AZ92" s="689"/>
      <c r="BA92" s="689"/>
      <c r="BB92" s="697"/>
      <c r="BC92" s="697"/>
      <c r="BD92" s="697"/>
      <c r="BE92" s="697"/>
      <c r="BF92" s="688"/>
      <c r="BG92" s="688"/>
      <c r="BH92" s="688"/>
      <c r="BI92" s="688"/>
      <c r="BJ92" s="688"/>
    </row>
    <row r="93" spans="1:62">
      <c r="A93" s="96"/>
      <c r="B93" s="242"/>
      <c r="C93" s="242"/>
      <c r="D93" s="242"/>
      <c r="E93" s="242"/>
      <c r="F93" s="716"/>
      <c r="G93" s="716"/>
      <c r="H93" s="716"/>
      <c r="I93" s="242"/>
      <c r="J93" s="242"/>
      <c r="K93" s="242"/>
      <c r="L93" s="242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688"/>
      <c r="AQ93" s="688"/>
      <c r="AR93" s="688"/>
      <c r="AS93" s="688"/>
      <c r="AT93" s="688"/>
      <c r="AU93" s="658"/>
      <c r="AV93" s="658"/>
      <c r="AW93" s="658"/>
      <c r="AX93" s="658"/>
      <c r="AY93" s="658"/>
      <c r="AZ93" s="658"/>
      <c r="BA93" s="658"/>
      <c r="BB93" s="658"/>
      <c r="BC93" s="658"/>
      <c r="BD93" s="658"/>
      <c r="BE93" s="658"/>
      <c r="BF93" s="658"/>
      <c r="BG93" s="658"/>
      <c r="BH93" s="658"/>
      <c r="BI93" s="658"/>
      <c r="BJ93" s="658"/>
    </row>
    <row r="94" spans="1:62">
      <c r="A94" s="96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</row>
    <row r="95" spans="1:62">
      <c r="A95" s="96"/>
      <c r="B95" s="96"/>
      <c r="C95" s="386"/>
      <c r="D95" s="386"/>
      <c r="E95" s="48"/>
      <c r="F95" s="346"/>
      <c r="G95" s="346"/>
      <c r="H95" s="51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</row>
    <row r="96" spans="1:62">
      <c r="A96" s="96"/>
      <c r="B96" s="96"/>
      <c r="C96" s="96"/>
      <c r="D96" s="96"/>
      <c r="E96" s="96"/>
      <c r="F96" s="346"/>
      <c r="G96" s="346"/>
      <c r="H96" s="51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</row>
    <row r="97" spans="1:62">
      <c r="A97" s="96"/>
      <c r="B97" s="96"/>
      <c r="C97" s="96"/>
      <c r="D97" s="96"/>
      <c r="E97" s="96"/>
      <c r="F97" s="346"/>
      <c r="G97" s="346"/>
      <c r="H97" s="51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</row>
    <row r="98" spans="1:62">
      <c r="A98" s="96"/>
      <c r="B98" s="96"/>
      <c r="C98" s="96"/>
      <c r="D98" s="96"/>
      <c r="E98" s="96"/>
      <c r="F98" s="346"/>
      <c r="G98" s="346"/>
      <c r="H98" s="51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</row>
    <row r="99" spans="1:62">
      <c r="A99" s="96"/>
      <c r="B99" s="96"/>
      <c r="C99" s="96"/>
      <c r="D99" s="96"/>
      <c r="E99" s="96"/>
      <c r="F99" s="346"/>
      <c r="G99" s="346"/>
      <c r="H99" s="51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</row>
    <row r="100" spans="1:62">
      <c r="A100" s="96"/>
      <c r="B100" s="96"/>
      <c r="C100" s="96"/>
      <c r="D100" s="96"/>
      <c r="E100" s="96"/>
      <c r="F100" s="346"/>
      <c r="G100" s="346"/>
      <c r="H100" s="51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</row>
    <row r="101" spans="1:62">
      <c r="A101" s="96"/>
      <c r="B101" s="345"/>
      <c r="C101" s="345"/>
      <c r="D101" s="345"/>
      <c r="E101" s="48"/>
      <c r="F101" s="49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</row>
  </sheetData>
  <mergeCells count="341">
    <mergeCell ref="B65:D65"/>
    <mergeCell ref="AV62:BJ62"/>
    <mergeCell ref="B73:BJ73"/>
    <mergeCell ref="B75:L77"/>
    <mergeCell ref="M75:Q77"/>
    <mergeCell ref="R75:BJ75"/>
    <mergeCell ref="R76:V77"/>
    <mergeCell ref="W76:AB77"/>
    <mergeCell ref="AC76:AH77"/>
    <mergeCell ref="AI76:AM77"/>
    <mergeCell ref="AN76:AS77"/>
    <mergeCell ref="AT76:AY77"/>
    <mergeCell ref="AZ76:BE77"/>
    <mergeCell ref="BF76:BJ77"/>
    <mergeCell ref="C79:E79"/>
    <mergeCell ref="F79:H79"/>
    <mergeCell ref="I79:K79"/>
    <mergeCell ref="M79:Q79"/>
    <mergeCell ref="R79:V79"/>
    <mergeCell ref="W79:AB79"/>
    <mergeCell ref="AC79:AH79"/>
    <mergeCell ref="AI79:AM79"/>
    <mergeCell ref="AN79:AS79"/>
    <mergeCell ref="AT79:AY79"/>
    <mergeCell ref="AZ79:BE79"/>
    <mergeCell ref="BF79:BJ79"/>
    <mergeCell ref="F80:H80"/>
    <mergeCell ref="M80:Q80"/>
    <mergeCell ref="R80:V80"/>
    <mergeCell ref="W80:AB80"/>
    <mergeCell ref="AC80:AH80"/>
    <mergeCell ref="AI80:AM80"/>
    <mergeCell ref="AN80:AS80"/>
    <mergeCell ref="AT80:AY80"/>
    <mergeCell ref="AZ80:BE80"/>
    <mergeCell ref="BF80:BJ80"/>
    <mergeCell ref="BF81:BJ81"/>
    <mergeCell ref="F82:H82"/>
    <mergeCell ref="M82:Q82"/>
    <mergeCell ref="R82:V82"/>
    <mergeCell ref="W82:AB82"/>
    <mergeCell ref="AC82:AH82"/>
    <mergeCell ref="AI82:AM82"/>
    <mergeCell ref="AN82:AS82"/>
    <mergeCell ref="AT82:AY82"/>
    <mergeCell ref="AZ82:BE82"/>
    <mergeCell ref="BF82:BJ82"/>
    <mergeCell ref="F81:H81"/>
    <mergeCell ref="M81:Q81"/>
    <mergeCell ref="R81:V81"/>
    <mergeCell ref="W81:AB81"/>
    <mergeCell ref="AC81:AH81"/>
    <mergeCell ref="AI81:AM81"/>
    <mergeCell ref="AN81:AS81"/>
    <mergeCell ref="AT81:AY81"/>
    <mergeCell ref="AZ81:BE81"/>
    <mergeCell ref="BF83:BJ83"/>
    <mergeCell ref="B85:L87"/>
    <mergeCell ref="M85:AO85"/>
    <mergeCell ref="AP85:BJ85"/>
    <mergeCell ref="M86:R87"/>
    <mergeCell ref="S86:W87"/>
    <mergeCell ref="X86:AC87"/>
    <mergeCell ref="AD86:AI87"/>
    <mergeCell ref="AJ86:AO87"/>
    <mergeCell ref="AP86:AT87"/>
    <mergeCell ref="AU86:AZ87"/>
    <mergeCell ref="BA86:BE87"/>
    <mergeCell ref="BF86:BJ87"/>
    <mergeCell ref="F83:H83"/>
    <mergeCell ref="M83:Q83"/>
    <mergeCell ref="R83:V83"/>
    <mergeCell ref="W83:AB83"/>
    <mergeCell ref="AC83:AH83"/>
    <mergeCell ref="AI83:AM83"/>
    <mergeCell ref="AN83:AS83"/>
    <mergeCell ref="AT83:AY83"/>
    <mergeCell ref="AZ83:BE83"/>
    <mergeCell ref="C89:E89"/>
    <mergeCell ref="F89:H89"/>
    <mergeCell ref="I89:K89"/>
    <mergeCell ref="M89:R89"/>
    <mergeCell ref="S89:W89"/>
    <mergeCell ref="X89:AC89"/>
    <mergeCell ref="AD89:AI89"/>
    <mergeCell ref="AJ89:AO89"/>
    <mergeCell ref="AP89:AT89"/>
    <mergeCell ref="AU89:AZ89"/>
    <mergeCell ref="BA89:BE89"/>
    <mergeCell ref="BF89:BJ89"/>
    <mergeCell ref="F90:H90"/>
    <mergeCell ref="M90:R90"/>
    <mergeCell ref="S90:W90"/>
    <mergeCell ref="X90:AC90"/>
    <mergeCell ref="AD90:AI90"/>
    <mergeCell ref="AJ90:AO90"/>
    <mergeCell ref="AP90:AT90"/>
    <mergeCell ref="AU90:AZ90"/>
    <mergeCell ref="BA90:BE90"/>
    <mergeCell ref="BF90:BJ90"/>
    <mergeCell ref="BF92:BJ92"/>
    <mergeCell ref="F91:H91"/>
    <mergeCell ref="M91:R91"/>
    <mergeCell ref="S91:W91"/>
    <mergeCell ref="X91:AC91"/>
    <mergeCell ref="AD91:AI91"/>
    <mergeCell ref="AJ91:AO91"/>
    <mergeCell ref="AP91:AT91"/>
    <mergeCell ref="AU91:AZ91"/>
    <mergeCell ref="BA91:BE91"/>
    <mergeCell ref="F97:G97"/>
    <mergeCell ref="F98:G98"/>
    <mergeCell ref="F99:G99"/>
    <mergeCell ref="F100:G100"/>
    <mergeCell ref="B101:D101"/>
    <mergeCell ref="F93:H93"/>
    <mergeCell ref="M93:R93"/>
    <mergeCell ref="S93:W93"/>
    <mergeCell ref="X93:AC93"/>
    <mergeCell ref="AS1:BK2"/>
    <mergeCell ref="B5:BJ5"/>
    <mergeCell ref="AV48:BJ48"/>
    <mergeCell ref="AG45:AU45"/>
    <mergeCell ref="G45:I45"/>
    <mergeCell ref="BF93:BJ93"/>
    <mergeCell ref="C95:D95"/>
    <mergeCell ref="F95:G95"/>
    <mergeCell ref="F96:G96"/>
    <mergeCell ref="AD93:AI93"/>
    <mergeCell ref="AJ93:AO93"/>
    <mergeCell ref="AP93:AT93"/>
    <mergeCell ref="AU93:AZ93"/>
    <mergeCell ref="BA93:BE93"/>
    <mergeCell ref="BF91:BJ91"/>
    <mergeCell ref="F92:H92"/>
    <mergeCell ref="M92:R92"/>
    <mergeCell ref="S92:W92"/>
    <mergeCell ref="X92:AC92"/>
    <mergeCell ref="AD92:AI92"/>
    <mergeCell ref="AJ92:AO92"/>
    <mergeCell ref="AP92:AT92"/>
    <mergeCell ref="AU92:AZ92"/>
    <mergeCell ref="BA92:BE92"/>
    <mergeCell ref="BC10:BJ10"/>
    <mergeCell ref="X12:AE12"/>
    <mergeCell ref="AF12:AM12"/>
    <mergeCell ref="AN12:AU12"/>
    <mergeCell ref="AV12:BB12"/>
    <mergeCell ref="BC12:BJ12"/>
    <mergeCell ref="X11:AE11"/>
    <mergeCell ref="C10:F10"/>
    <mergeCell ref="G10:I10"/>
    <mergeCell ref="J10:M10"/>
    <mergeCell ref="X10:AE10"/>
    <mergeCell ref="AF10:AM10"/>
    <mergeCell ref="AN10:AU10"/>
    <mergeCell ref="AV10:BB10"/>
    <mergeCell ref="O10:S10"/>
    <mergeCell ref="T10:W10"/>
    <mergeCell ref="G11:I11"/>
    <mergeCell ref="G12:I12"/>
    <mergeCell ref="C16:D16"/>
    <mergeCell ref="B17:D17"/>
    <mergeCell ref="X14:AE14"/>
    <mergeCell ref="AF14:AM14"/>
    <mergeCell ref="AN14:AU14"/>
    <mergeCell ref="AV14:BB14"/>
    <mergeCell ref="U30:Z30"/>
    <mergeCell ref="AA30:AF30"/>
    <mergeCell ref="AG30:AL30"/>
    <mergeCell ref="AM30:AR30"/>
    <mergeCell ref="AS30:AX30"/>
    <mergeCell ref="AY30:BD30"/>
    <mergeCell ref="B21:BJ21"/>
    <mergeCell ref="B23:N24"/>
    <mergeCell ref="O23:Z24"/>
    <mergeCell ref="AA23:AL24"/>
    <mergeCell ref="O14:S14"/>
    <mergeCell ref="T14:W14"/>
    <mergeCell ref="G13:I13"/>
    <mergeCell ref="G14:I14"/>
    <mergeCell ref="AF11:AM11"/>
    <mergeCell ref="AN11:AU11"/>
    <mergeCell ref="AV11:BB11"/>
    <mergeCell ref="BC11:BJ11"/>
    <mergeCell ref="BE30:BJ30"/>
    <mergeCell ref="AV13:BB13"/>
    <mergeCell ref="BC13:BJ13"/>
    <mergeCell ref="BC14:BJ14"/>
    <mergeCell ref="X13:AE13"/>
    <mergeCell ref="AF13:AM13"/>
    <mergeCell ref="AN13:AU13"/>
    <mergeCell ref="O28:T28"/>
    <mergeCell ref="O11:S11"/>
    <mergeCell ref="T11:W11"/>
    <mergeCell ref="O12:S12"/>
    <mergeCell ref="T12:W12"/>
    <mergeCell ref="O13:S13"/>
    <mergeCell ref="T13:W13"/>
    <mergeCell ref="B7:N8"/>
    <mergeCell ref="O7:W8"/>
    <mergeCell ref="X7:AE8"/>
    <mergeCell ref="AF7:AU7"/>
    <mergeCell ref="AV7:BJ7"/>
    <mergeCell ref="AF8:AM8"/>
    <mergeCell ref="AN8:AU8"/>
    <mergeCell ref="AV8:BB8"/>
    <mergeCell ref="BC8:BJ8"/>
    <mergeCell ref="AV61:BJ61"/>
    <mergeCell ref="M62:N62"/>
    <mergeCell ref="R62:AF62"/>
    <mergeCell ref="AG62:AU62"/>
    <mergeCell ref="M55:N55"/>
    <mergeCell ref="R55:AF55"/>
    <mergeCell ref="AG55:AU55"/>
    <mergeCell ref="AV55:BJ55"/>
    <mergeCell ref="M56:N56"/>
    <mergeCell ref="R56:AF56"/>
    <mergeCell ref="AG56:AU56"/>
    <mergeCell ref="AV56:BJ56"/>
    <mergeCell ref="M57:N57"/>
    <mergeCell ref="R57:AF57"/>
    <mergeCell ref="AG57:AU57"/>
    <mergeCell ref="AV57:BJ57"/>
    <mergeCell ref="M54:N54"/>
    <mergeCell ref="R54:AF54"/>
    <mergeCell ref="AG54:AU54"/>
    <mergeCell ref="AV54:BJ54"/>
    <mergeCell ref="C64:D64"/>
    <mergeCell ref="M58:N58"/>
    <mergeCell ref="R58:AF58"/>
    <mergeCell ref="AG58:AU58"/>
    <mergeCell ref="AV58:BJ58"/>
    <mergeCell ref="M59:N59"/>
    <mergeCell ref="R59:AF59"/>
    <mergeCell ref="AG59:AU59"/>
    <mergeCell ref="AV59:BJ59"/>
    <mergeCell ref="C60:F60"/>
    <mergeCell ref="G60:I60"/>
    <mergeCell ref="J60:L60"/>
    <mergeCell ref="M60:N60"/>
    <mergeCell ref="O60:P60"/>
    <mergeCell ref="R60:AF60"/>
    <mergeCell ref="AG60:AU60"/>
    <mergeCell ref="AV60:BJ60"/>
    <mergeCell ref="M61:N61"/>
    <mergeCell ref="R61:AF61"/>
    <mergeCell ref="AG61:AU61"/>
    <mergeCell ref="R51:AF51"/>
    <mergeCell ref="AG51:AU51"/>
    <mergeCell ref="AV51:BJ51"/>
    <mergeCell ref="N48:P48"/>
    <mergeCell ref="R48:AF48"/>
    <mergeCell ref="AG48:AU48"/>
    <mergeCell ref="G48:I48"/>
    <mergeCell ref="AV52:BJ52"/>
    <mergeCell ref="M53:N53"/>
    <mergeCell ref="R53:AF53"/>
    <mergeCell ref="AG53:AU53"/>
    <mergeCell ref="AV53:BJ53"/>
    <mergeCell ref="R52:AF52"/>
    <mergeCell ref="AG52:AU52"/>
    <mergeCell ref="AV45:BJ45"/>
    <mergeCell ref="N46:P46"/>
    <mergeCell ref="R46:AF46"/>
    <mergeCell ref="AG46:AU46"/>
    <mergeCell ref="AV46:BJ46"/>
    <mergeCell ref="N47:P47"/>
    <mergeCell ref="R47:AF47"/>
    <mergeCell ref="AG47:AU47"/>
    <mergeCell ref="AV47:BJ47"/>
    <mergeCell ref="R45:AF45"/>
    <mergeCell ref="G46:I46"/>
    <mergeCell ref="G47:I47"/>
    <mergeCell ref="C44:F44"/>
    <mergeCell ref="G44:I44"/>
    <mergeCell ref="J44:M44"/>
    <mergeCell ref="M52:N52"/>
    <mergeCell ref="C28:F28"/>
    <mergeCell ref="G28:I28"/>
    <mergeCell ref="J28:M28"/>
    <mergeCell ref="N45:P45"/>
    <mergeCell ref="C51:F51"/>
    <mergeCell ref="G51:I51"/>
    <mergeCell ref="J51:L51"/>
    <mergeCell ref="M51:N51"/>
    <mergeCell ref="O51:P51"/>
    <mergeCell ref="G29:I29"/>
    <mergeCell ref="O29:T29"/>
    <mergeCell ref="G30:I30"/>
    <mergeCell ref="O30:T30"/>
    <mergeCell ref="G31:I31"/>
    <mergeCell ref="O31:T31"/>
    <mergeCell ref="C34:D34"/>
    <mergeCell ref="B35:D35"/>
    <mergeCell ref="G32:I32"/>
    <mergeCell ref="N44:P44"/>
    <mergeCell ref="R44:AF44"/>
    <mergeCell ref="AG44:AU44"/>
    <mergeCell ref="AV44:BJ44"/>
    <mergeCell ref="U28:Z28"/>
    <mergeCell ref="AA28:AF28"/>
    <mergeCell ref="AG28:AL28"/>
    <mergeCell ref="AM28:AR28"/>
    <mergeCell ref="AS28:AX28"/>
    <mergeCell ref="AY28:BD28"/>
    <mergeCell ref="BE28:BJ28"/>
    <mergeCell ref="U29:Z29"/>
    <mergeCell ref="AA29:AF29"/>
    <mergeCell ref="AG29:AL29"/>
    <mergeCell ref="AM29:AR29"/>
    <mergeCell ref="AS29:AX29"/>
    <mergeCell ref="AY29:BD29"/>
    <mergeCell ref="BE29:BJ29"/>
    <mergeCell ref="AY32:BD32"/>
    <mergeCell ref="BE32:BJ32"/>
    <mergeCell ref="U31:Z31"/>
    <mergeCell ref="AA31:AF31"/>
    <mergeCell ref="AG31:AL31"/>
    <mergeCell ref="AM31:AR31"/>
    <mergeCell ref="B39:BJ39"/>
    <mergeCell ref="B41:Q42"/>
    <mergeCell ref="R41:AF42"/>
    <mergeCell ref="AG41:AU42"/>
    <mergeCell ref="AV41:BJ42"/>
    <mergeCell ref="AM23:AX24"/>
    <mergeCell ref="AY23:BJ24"/>
    <mergeCell ref="B25:N26"/>
    <mergeCell ref="O25:Z26"/>
    <mergeCell ref="AA25:AL26"/>
    <mergeCell ref="AM25:AX26"/>
    <mergeCell ref="AY25:BJ26"/>
    <mergeCell ref="AS31:AX31"/>
    <mergeCell ref="AY31:BD31"/>
    <mergeCell ref="BE31:BJ31"/>
    <mergeCell ref="O32:T32"/>
    <mergeCell ref="U32:Z32"/>
    <mergeCell ref="AA32:AF32"/>
    <mergeCell ref="AG32:AL32"/>
    <mergeCell ref="AM32:AR32"/>
    <mergeCell ref="AS32:AX32"/>
  </mergeCells>
  <phoneticPr fontId="4"/>
  <pageMargins left="0.47244094488188981" right="0.39370078740157483" top="0.31496062992125984" bottom="0.39370078740157483" header="0" footer="0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customWidth="1"/>
  </cols>
  <sheetData>
    <row r="1" spans="1:19" ht="11.1" customHeight="1">
      <c r="A1" s="307">
        <f>'165'!AR1+1</f>
        <v>166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9"/>
      <c r="S1" s="309"/>
    </row>
    <row r="2" spans="1:19" ht="11.1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9"/>
      <c r="S2" s="309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1" ht="15.95" customHeight="1"/>
    <row r="18" spans="19:41" ht="15.95" customHeight="1"/>
    <row r="19" spans="19:41" ht="15.95" customHeight="1"/>
    <row r="20" spans="19:41" ht="15.95" customHeight="1"/>
    <row r="21" spans="19:41" ht="15.95" customHeight="1"/>
    <row r="22" spans="19:41" ht="15.95" customHeight="1"/>
    <row r="23" spans="19:41" ht="15.95" customHeight="1"/>
    <row r="24" spans="19:41" ht="30.75" customHeight="1">
      <c r="S24" s="306" t="s">
        <v>398</v>
      </c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</row>
    <row r="25" spans="19:41" ht="15.95" customHeight="1"/>
    <row r="26" spans="19:41" ht="15.95" customHeight="1"/>
    <row r="27" spans="19:41" ht="15.95" customHeight="1"/>
    <row r="28" spans="19:41" ht="15.95" customHeight="1"/>
    <row r="29" spans="19:41" ht="15.95" customHeight="1"/>
    <row r="30" spans="19:41" ht="15.95" customHeight="1"/>
    <row r="31" spans="19:41" ht="15.95" customHeight="1"/>
    <row r="32" spans="19:41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2">
    <mergeCell ref="S24:AO24"/>
    <mergeCell ref="A1:S2"/>
  </mergeCells>
  <phoneticPr fontId="18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9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.25" style="97" customWidth="1"/>
    <col min="2" max="63" width="1.625" style="97" customWidth="1"/>
    <col min="64" max="64" width="0.375" style="97" customWidth="1"/>
    <col min="65" max="16384" width="9" style="97"/>
  </cols>
  <sheetData>
    <row r="1" spans="1:63" ht="10.5" customHeight="1">
      <c r="A1" s="333">
        <v>184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5"/>
      <c r="S1" s="335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254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</row>
    <row r="2" spans="1:63" ht="10.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</row>
    <row r="3" spans="1:63" ht="13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</row>
    <row r="4" spans="1:63" ht="13.5" customHeight="1"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</row>
    <row r="5" spans="1:63" ht="18.75" customHeight="1">
      <c r="B5" s="329" t="s">
        <v>681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1:63" ht="12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</row>
    <row r="7" spans="1:63" ht="11.1" customHeight="1">
      <c r="B7" s="397" t="s">
        <v>1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740" t="s">
        <v>23</v>
      </c>
      <c r="P7" s="741"/>
      <c r="Q7" s="741"/>
      <c r="R7" s="741"/>
      <c r="S7" s="741"/>
      <c r="T7" s="741"/>
      <c r="U7" s="742"/>
      <c r="V7" s="740" t="s">
        <v>441</v>
      </c>
      <c r="W7" s="741"/>
      <c r="X7" s="741"/>
      <c r="Y7" s="741"/>
      <c r="Z7" s="741"/>
      <c r="AA7" s="741"/>
      <c r="AB7" s="742"/>
      <c r="AC7" s="740" t="s">
        <v>440</v>
      </c>
      <c r="AD7" s="741"/>
      <c r="AE7" s="741"/>
      <c r="AF7" s="741"/>
      <c r="AG7" s="741"/>
      <c r="AH7" s="741"/>
      <c r="AI7" s="742"/>
      <c r="AJ7" s="740" t="s">
        <v>439</v>
      </c>
      <c r="AK7" s="741"/>
      <c r="AL7" s="741"/>
      <c r="AM7" s="741"/>
      <c r="AN7" s="741"/>
      <c r="AO7" s="741"/>
      <c r="AP7" s="742"/>
      <c r="AQ7" s="740" t="s">
        <v>438</v>
      </c>
      <c r="AR7" s="741"/>
      <c r="AS7" s="741"/>
      <c r="AT7" s="741"/>
      <c r="AU7" s="741"/>
      <c r="AV7" s="741"/>
      <c r="AW7" s="742"/>
      <c r="AX7" s="740" t="s">
        <v>621</v>
      </c>
      <c r="AY7" s="741"/>
      <c r="AZ7" s="741"/>
      <c r="BA7" s="741"/>
      <c r="BB7" s="741"/>
      <c r="BC7" s="741"/>
      <c r="BD7" s="742"/>
      <c r="BE7" s="740" t="s">
        <v>557</v>
      </c>
      <c r="BF7" s="495"/>
      <c r="BG7" s="495"/>
      <c r="BH7" s="495"/>
      <c r="BI7" s="495"/>
      <c r="BJ7" s="495"/>
      <c r="BK7" s="495"/>
    </row>
    <row r="8" spans="1:63" ht="11.1" customHeight="1">
      <c r="B8" s="399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743"/>
      <c r="P8" s="744"/>
      <c r="Q8" s="744"/>
      <c r="R8" s="744"/>
      <c r="S8" s="744"/>
      <c r="T8" s="744"/>
      <c r="U8" s="745"/>
      <c r="V8" s="743"/>
      <c r="W8" s="744"/>
      <c r="X8" s="744"/>
      <c r="Y8" s="744"/>
      <c r="Z8" s="744"/>
      <c r="AA8" s="744"/>
      <c r="AB8" s="745"/>
      <c r="AC8" s="743"/>
      <c r="AD8" s="744"/>
      <c r="AE8" s="744"/>
      <c r="AF8" s="744"/>
      <c r="AG8" s="744"/>
      <c r="AH8" s="744"/>
      <c r="AI8" s="745"/>
      <c r="AJ8" s="743"/>
      <c r="AK8" s="744"/>
      <c r="AL8" s="744"/>
      <c r="AM8" s="744"/>
      <c r="AN8" s="744"/>
      <c r="AO8" s="744"/>
      <c r="AP8" s="745"/>
      <c r="AQ8" s="743"/>
      <c r="AR8" s="744"/>
      <c r="AS8" s="744"/>
      <c r="AT8" s="744"/>
      <c r="AU8" s="744"/>
      <c r="AV8" s="744"/>
      <c r="AW8" s="745"/>
      <c r="AX8" s="743"/>
      <c r="AY8" s="744"/>
      <c r="AZ8" s="744"/>
      <c r="BA8" s="744"/>
      <c r="BB8" s="744"/>
      <c r="BC8" s="744"/>
      <c r="BD8" s="745"/>
      <c r="BE8" s="746"/>
      <c r="BF8" s="497"/>
      <c r="BG8" s="497"/>
      <c r="BH8" s="497"/>
      <c r="BI8" s="497"/>
      <c r="BJ8" s="497"/>
      <c r="BK8" s="497"/>
    </row>
    <row r="9" spans="1:63" ht="11.1" customHeight="1">
      <c r="N9" s="100"/>
    </row>
    <row r="10" spans="1:63" ht="11.1" customHeight="1">
      <c r="C10" s="319" t="s">
        <v>9</v>
      </c>
      <c r="D10" s="319"/>
      <c r="E10" s="319"/>
      <c r="F10" s="319"/>
      <c r="G10" s="317">
        <v>22</v>
      </c>
      <c r="H10" s="317"/>
      <c r="I10" s="317"/>
      <c r="J10" s="319" t="s">
        <v>1</v>
      </c>
      <c r="K10" s="319"/>
      <c r="L10" s="319"/>
      <c r="M10" s="319"/>
      <c r="N10" s="159"/>
      <c r="O10" s="480">
        <v>20829</v>
      </c>
      <c r="P10" s="481"/>
      <c r="Q10" s="481"/>
      <c r="R10" s="481"/>
      <c r="S10" s="481"/>
      <c r="T10" s="481"/>
      <c r="U10" s="481"/>
      <c r="V10" s="472">
        <v>15072</v>
      </c>
      <c r="W10" s="472"/>
      <c r="X10" s="472"/>
      <c r="Y10" s="472"/>
      <c r="Z10" s="472"/>
      <c r="AA10" s="472"/>
      <c r="AB10" s="472"/>
      <c r="AC10" s="472">
        <v>4459</v>
      </c>
      <c r="AD10" s="472"/>
      <c r="AE10" s="472"/>
      <c r="AF10" s="472"/>
      <c r="AG10" s="472"/>
      <c r="AH10" s="472"/>
      <c r="AI10" s="472"/>
      <c r="AJ10" s="472">
        <v>234</v>
      </c>
      <c r="AK10" s="472"/>
      <c r="AL10" s="472"/>
      <c r="AM10" s="472"/>
      <c r="AN10" s="472"/>
      <c r="AO10" s="472"/>
      <c r="AP10" s="472"/>
      <c r="AQ10" s="472">
        <v>359</v>
      </c>
      <c r="AR10" s="472"/>
      <c r="AS10" s="472"/>
      <c r="AT10" s="472"/>
      <c r="AU10" s="472"/>
      <c r="AV10" s="472"/>
      <c r="AW10" s="472"/>
      <c r="AX10" s="748">
        <v>0</v>
      </c>
      <c r="AY10" s="748"/>
      <c r="AZ10" s="748"/>
      <c r="BA10" s="748"/>
      <c r="BB10" s="748"/>
      <c r="BC10" s="748"/>
      <c r="BD10" s="748"/>
      <c r="BE10" s="472">
        <v>10</v>
      </c>
      <c r="BF10" s="472"/>
      <c r="BG10" s="472"/>
      <c r="BH10" s="472"/>
      <c r="BI10" s="472"/>
      <c r="BJ10" s="472"/>
      <c r="BK10" s="472"/>
    </row>
    <row r="11" spans="1:63" ht="11.1" customHeight="1">
      <c r="G11" s="317">
        <v>23</v>
      </c>
      <c r="H11" s="317"/>
      <c r="I11" s="317"/>
      <c r="J11" s="160"/>
      <c r="K11" s="160"/>
      <c r="L11" s="160"/>
      <c r="M11" s="160"/>
      <c r="N11" s="159"/>
      <c r="O11" s="480">
        <v>21349</v>
      </c>
      <c r="P11" s="481"/>
      <c r="Q11" s="481"/>
      <c r="R11" s="481"/>
      <c r="S11" s="481"/>
      <c r="T11" s="481"/>
      <c r="U11" s="481"/>
      <c r="V11" s="511">
        <v>15613</v>
      </c>
      <c r="W11" s="511"/>
      <c r="X11" s="511"/>
      <c r="Y11" s="511"/>
      <c r="Z11" s="511"/>
      <c r="AA11" s="511"/>
      <c r="AB11" s="511"/>
      <c r="AC11" s="472">
        <v>4422</v>
      </c>
      <c r="AD11" s="472"/>
      <c r="AE11" s="472"/>
      <c r="AF11" s="472"/>
      <c r="AG11" s="472"/>
      <c r="AH11" s="472"/>
      <c r="AI11" s="472"/>
      <c r="AJ11" s="472">
        <v>204</v>
      </c>
      <c r="AK11" s="472"/>
      <c r="AL11" s="472"/>
      <c r="AM11" s="472"/>
      <c r="AN11" s="472"/>
      <c r="AO11" s="472"/>
      <c r="AP11" s="472"/>
      <c r="AQ11" s="472">
        <v>325</v>
      </c>
      <c r="AR11" s="472"/>
      <c r="AS11" s="472"/>
      <c r="AT11" s="472"/>
      <c r="AU11" s="472"/>
      <c r="AV11" s="472"/>
      <c r="AW11" s="472"/>
      <c r="AX11" s="748">
        <v>0</v>
      </c>
      <c r="AY11" s="748"/>
      <c r="AZ11" s="748"/>
      <c r="BA11" s="748"/>
      <c r="BB11" s="748"/>
      <c r="BC11" s="748"/>
      <c r="BD11" s="748"/>
      <c r="BE11" s="472">
        <v>9</v>
      </c>
      <c r="BF11" s="472"/>
      <c r="BG11" s="472"/>
      <c r="BH11" s="472"/>
      <c r="BI11" s="472"/>
      <c r="BJ11" s="472"/>
      <c r="BK11" s="472"/>
    </row>
    <row r="12" spans="1:63" ht="11.1" customHeight="1">
      <c r="G12" s="317">
        <v>24</v>
      </c>
      <c r="H12" s="317"/>
      <c r="I12" s="317"/>
      <c r="J12" s="160"/>
      <c r="K12" s="160"/>
      <c r="L12" s="160"/>
      <c r="M12" s="160"/>
      <c r="N12" s="159"/>
      <c r="O12" s="480">
        <v>20006</v>
      </c>
      <c r="P12" s="481"/>
      <c r="Q12" s="481"/>
      <c r="R12" s="481"/>
      <c r="S12" s="481"/>
      <c r="T12" s="481"/>
      <c r="U12" s="481"/>
      <c r="V12" s="472">
        <v>14362</v>
      </c>
      <c r="W12" s="472"/>
      <c r="X12" s="472"/>
      <c r="Y12" s="472"/>
      <c r="Z12" s="472"/>
      <c r="AA12" s="472"/>
      <c r="AB12" s="472"/>
      <c r="AC12" s="472">
        <v>4244</v>
      </c>
      <c r="AD12" s="472"/>
      <c r="AE12" s="472"/>
      <c r="AF12" s="472"/>
      <c r="AG12" s="472"/>
      <c r="AH12" s="472"/>
      <c r="AI12" s="472"/>
      <c r="AJ12" s="472">
        <v>188</v>
      </c>
      <c r="AK12" s="472"/>
      <c r="AL12" s="472"/>
      <c r="AM12" s="472"/>
      <c r="AN12" s="472"/>
      <c r="AO12" s="472"/>
      <c r="AP12" s="472"/>
      <c r="AQ12" s="472">
        <v>335</v>
      </c>
      <c r="AR12" s="472"/>
      <c r="AS12" s="472"/>
      <c r="AT12" s="472"/>
      <c r="AU12" s="472"/>
      <c r="AV12" s="472"/>
      <c r="AW12" s="472"/>
      <c r="AX12" s="748">
        <v>0</v>
      </c>
      <c r="AY12" s="748"/>
      <c r="AZ12" s="748"/>
      <c r="BA12" s="748"/>
      <c r="BB12" s="748"/>
      <c r="BC12" s="748"/>
      <c r="BD12" s="748"/>
      <c r="BE12" s="472">
        <v>9</v>
      </c>
      <c r="BF12" s="472"/>
      <c r="BG12" s="472"/>
      <c r="BH12" s="472"/>
      <c r="BI12" s="472"/>
      <c r="BJ12" s="472"/>
      <c r="BK12" s="472"/>
    </row>
    <row r="13" spans="1:63" ht="11.1" customHeight="1">
      <c r="G13" s="317">
        <v>25</v>
      </c>
      <c r="H13" s="317"/>
      <c r="I13" s="317"/>
      <c r="J13" s="160"/>
      <c r="K13" s="160"/>
      <c r="L13" s="160"/>
      <c r="M13" s="160"/>
      <c r="N13" s="159"/>
      <c r="O13" s="481">
        <v>20775</v>
      </c>
      <c r="P13" s="481"/>
      <c r="Q13" s="481"/>
      <c r="R13" s="481"/>
      <c r="S13" s="481"/>
      <c r="T13" s="481"/>
      <c r="U13" s="481"/>
      <c r="V13" s="472">
        <v>15324</v>
      </c>
      <c r="W13" s="472"/>
      <c r="X13" s="472"/>
      <c r="Y13" s="472"/>
      <c r="Z13" s="472"/>
      <c r="AA13" s="472"/>
      <c r="AB13" s="472"/>
      <c r="AC13" s="472">
        <v>4098</v>
      </c>
      <c r="AD13" s="472"/>
      <c r="AE13" s="472"/>
      <c r="AF13" s="472"/>
      <c r="AG13" s="472"/>
      <c r="AH13" s="472"/>
      <c r="AI13" s="472"/>
      <c r="AJ13" s="472">
        <v>175</v>
      </c>
      <c r="AK13" s="472"/>
      <c r="AL13" s="472"/>
      <c r="AM13" s="472"/>
      <c r="AN13" s="472"/>
      <c r="AO13" s="472"/>
      <c r="AP13" s="472"/>
      <c r="AQ13" s="472">
        <v>353</v>
      </c>
      <c r="AR13" s="472"/>
      <c r="AS13" s="472"/>
      <c r="AT13" s="472"/>
      <c r="AU13" s="472"/>
      <c r="AV13" s="472"/>
      <c r="AW13" s="472"/>
      <c r="AX13" s="748">
        <v>0</v>
      </c>
      <c r="AY13" s="748"/>
      <c r="AZ13" s="748"/>
      <c r="BA13" s="748"/>
      <c r="BB13" s="748"/>
      <c r="BC13" s="748"/>
      <c r="BD13" s="748"/>
      <c r="BE13" s="477">
        <v>6</v>
      </c>
      <c r="BF13" s="477"/>
      <c r="BG13" s="477"/>
      <c r="BH13" s="477"/>
      <c r="BI13" s="477"/>
      <c r="BJ13" s="477"/>
      <c r="BK13" s="477"/>
    </row>
    <row r="14" spans="1:63" ht="11.1" customHeight="1">
      <c r="G14" s="314">
        <v>26</v>
      </c>
      <c r="H14" s="314"/>
      <c r="I14" s="314"/>
      <c r="J14" s="154"/>
      <c r="K14" s="154"/>
      <c r="L14" s="154"/>
      <c r="M14" s="154"/>
      <c r="N14" s="105"/>
      <c r="O14" s="757">
        <v>21499</v>
      </c>
      <c r="P14" s="757"/>
      <c r="Q14" s="757"/>
      <c r="R14" s="757"/>
      <c r="S14" s="757"/>
      <c r="T14" s="757"/>
      <c r="U14" s="757"/>
      <c r="V14" s="660">
        <v>16081</v>
      </c>
      <c r="W14" s="660"/>
      <c r="X14" s="660"/>
      <c r="Y14" s="660"/>
      <c r="Z14" s="660"/>
      <c r="AA14" s="660"/>
      <c r="AB14" s="660"/>
      <c r="AC14" s="660">
        <v>3625</v>
      </c>
      <c r="AD14" s="660"/>
      <c r="AE14" s="660"/>
      <c r="AF14" s="660"/>
      <c r="AG14" s="660"/>
      <c r="AH14" s="660"/>
      <c r="AI14" s="660"/>
      <c r="AJ14" s="660">
        <v>189</v>
      </c>
      <c r="AK14" s="660"/>
      <c r="AL14" s="660"/>
      <c r="AM14" s="660"/>
      <c r="AN14" s="660"/>
      <c r="AO14" s="660"/>
      <c r="AP14" s="660"/>
      <c r="AQ14" s="660">
        <v>356</v>
      </c>
      <c r="AR14" s="660"/>
      <c r="AS14" s="660"/>
      <c r="AT14" s="660"/>
      <c r="AU14" s="660"/>
      <c r="AV14" s="660"/>
      <c r="AW14" s="660"/>
      <c r="AX14" s="660">
        <v>470</v>
      </c>
      <c r="AY14" s="523"/>
      <c r="AZ14" s="523"/>
      <c r="BA14" s="523"/>
      <c r="BB14" s="523"/>
      <c r="BC14" s="523"/>
      <c r="BD14" s="523"/>
      <c r="BE14" s="660">
        <v>6</v>
      </c>
      <c r="BF14" s="660"/>
      <c r="BG14" s="660"/>
      <c r="BH14" s="660"/>
      <c r="BI14" s="660"/>
      <c r="BJ14" s="660"/>
      <c r="BK14" s="660"/>
    </row>
    <row r="15" spans="1:63" ht="11.1" customHeight="1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6"/>
      <c r="AY15" s="96"/>
      <c r="AZ15" s="96"/>
      <c r="BA15" s="96"/>
      <c r="BB15" s="96"/>
      <c r="BC15" s="96"/>
      <c r="BD15" s="98"/>
      <c r="BE15" s="98"/>
      <c r="BF15" s="98"/>
      <c r="BG15" s="98"/>
      <c r="BH15" s="98"/>
      <c r="BI15" s="98"/>
      <c r="BJ15" s="98"/>
      <c r="BK15" s="98"/>
    </row>
    <row r="16" spans="1:63" ht="11.1" customHeight="1">
      <c r="B16" s="397" t="s">
        <v>1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740" t="s">
        <v>437</v>
      </c>
      <c r="P16" s="741"/>
      <c r="Q16" s="741"/>
      <c r="R16" s="741"/>
      <c r="S16" s="741"/>
      <c r="T16" s="741"/>
      <c r="U16" s="742"/>
      <c r="V16" s="740" t="s">
        <v>436</v>
      </c>
      <c r="W16" s="741"/>
      <c r="X16" s="741"/>
      <c r="Y16" s="741"/>
      <c r="Z16" s="741"/>
      <c r="AA16" s="741"/>
      <c r="AB16" s="742"/>
      <c r="AC16" s="740" t="s">
        <v>435</v>
      </c>
      <c r="AD16" s="741"/>
      <c r="AE16" s="741"/>
      <c r="AF16" s="741"/>
      <c r="AG16" s="741"/>
      <c r="AH16" s="741"/>
      <c r="AI16" s="742"/>
      <c r="AJ16" s="749" t="s">
        <v>622</v>
      </c>
      <c r="AK16" s="750"/>
      <c r="AL16" s="750"/>
      <c r="AM16" s="750"/>
      <c r="AN16" s="750"/>
      <c r="AO16" s="750"/>
      <c r="AP16" s="751"/>
      <c r="AQ16" s="749" t="s">
        <v>623</v>
      </c>
      <c r="AR16" s="750"/>
      <c r="AS16" s="750"/>
      <c r="AT16" s="750"/>
      <c r="AU16" s="750"/>
      <c r="AV16" s="750"/>
      <c r="AW16" s="751"/>
      <c r="AX16" s="749" t="s">
        <v>624</v>
      </c>
      <c r="AY16" s="750"/>
      <c r="AZ16" s="750"/>
      <c r="BA16" s="750"/>
      <c r="BB16" s="750"/>
      <c r="BC16" s="750"/>
      <c r="BD16" s="755"/>
      <c r="BE16" s="719"/>
      <c r="BF16" s="756"/>
      <c r="BG16" s="756"/>
      <c r="BH16" s="756"/>
      <c r="BI16" s="756"/>
      <c r="BJ16" s="756"/>
      <c r="BK16" s="756"/>
    </row>
    <row r="17" spans="2:63" ht="17.25" customHeight="1">
      <c r="B17" s="399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743"/>
      <c r="P17" s="744"/>
      <c r="Q17" s="744"/>
      <c r="R17" s="744"/>
      <c r="S17" s="744"/>
      <c r="T17" s="744"/>
      <c r="U17" s="745"/>
      <c r="V17" s="743"/>
      <c r="W17" s="744"/>
      <c r="X17" s="744"/>
      <c r="Y17" s="744"/>
      <c r="Z17" s="744"/>
      <c r="AA17" s="744"/>
      <c r="AB17" s="745"/>
      <c r="AC17" s="743"/>
      <c r="AD17" s="744"/>
      <c r="AE17" s="744"/>
      <c r="AF17" s="744"/>
      <c r="AG17" s="744"/>
      <c r="AH17" s="744"/>
      <c r="AI17" s="745"/>
      <c r="AJ17" s="752"/>
      <c r="AK17" s="753"/>
      <c r="AL17" s="753"/>
      <c r="AM17" s="753"/>
      <c r="AN17" s="753"/>
      <c r="AO17" s="753"/>
      <c r="AP17" s="754"/>
      <c r="AQ17" s="752"/>
      <c r="AR17" s="753"/>
      <c r="AS17" s="753"/>
      <c r="AT17" s="753"/>
      <c r="AU17" s="753"/>
      <c r="AV17" s="753"/>
      <c r="AW17" s="754"/>
      <c r="AX17" s="752"/>
      <c r="AY17" s="753"/>
      <c r="AZ17" s="753"/>
      <c r="BA17" s="753"/>
      <c r="BB17" s="753"/>
      <c r="BC17" s="753"/>
      <c r="BD17" s="753"/>
      <c r="BE17" s="756"/>
      <c r="BF17" s="756"/>
      <c r="BG17" s="756"/>
      <c r="BH17" s="756"/>
      <c r="BI17" s="756"/>
      <c r="BJ17" s="756"/>
      <c r="BK17" s="756"/>
    </row>
    <row r="18" spans="2:63" s="160" customFormat="1" ht="11.1" customHeight="1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00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</row>
    <row r="19" spans="2:63" s="160" customFormat="1" ht="11.1" customHeight="1">
      <c r="B19" s="97"/>
      <c r="C19" s="319" t="s">
        <v>9</v>
      </c>
      <c r="D19" s="319"/>
      <c r="E19" s="319"/>
      <c r="F19" s="319"/>
      <c r="G19" s="317">
        <v>22</v>
      </c>
      <c r="H19" s="317"/>
      <c r="I19" s="317"/>
      <c r="J19" s="319" t="s">
        <v>1</v>
      </c>
      <c r="K19" s="319"/>
      <c r="L19" s="319"/>
      <c r="M19" s="319"/>
      <c r="N19" s="159"/>
      <c r="O19" s="490">
        <v>69</v>
      </c>
      <c r="P19" s="472"/>
      <c r="Q19" s="472"/>
      <c r="R19" s="472"/>
      <c r="S19" s="472"/>
      <c r="T19" s="472"/>
      <c r="U19" s="472"/>
      <c r="V19" s="477">
        <v>125</v>
      </c>
      <c r="W19" s="477"/>
      <c r="X19" s="477"/>
      <c r="Y19" s="477"/>
      <c r="Z19" s="477"/>
      <c r="AA19" s="477"/>
      <c r="AB19" s="477"/>
      <c r="AC19" s="472">
        <v>358</v>
      </c>
      <c r="AD19" s="472"/>
      <c r="AE19" s="472"/>
      <c r="AF19" s="472"/>
      <c r="AG19" s="472"/>
      <c r="AH19" s="472"/>
      <c r="AI19" s="472"/>
      <c r="AJ19" s="472">
        <v>29</v>
      </c>
      <c r="AK19" s="472"/>
      <c r="AL19" s="472"/>
      <c r="AM19" s="472"/>
      <c r="AN19" s="472"/>
      <c r="AO19" s="472"/>
      <c r="AP19" s="472"/>
      <c r="AQ19" s="472">
        <v>14</v>
      </c>
      <c r="AR19" s="472"/>
      <c r="AS19" s="472"/>
      <c r="AT19" s="472"/>
      <c r="AU19" s="472"/>
      <c r="AV19" s="472"/>
      <c r="AW19" s="472"/>
      <c r="AX19" s="477">
        <v>100</v>
      </c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</row>
    <row r="20" spans="2:63" s="160" customFormat="1" ht="11.1" customHeight="1">
      <c r="B20" s="97"/>
      <c r="C20" s="97"/>
      <c r="D20" s="97"/>
      <c r="E20" s="97"/>
      <c r="F20" s="97"/>
      <c r="G20" s="317">
        <v>23</v>
      </c>
      <c r="H20" s="317"/>
      <c r="I20" s="317"/>
      <c r="N20" s="159"/>
      <c r="O20" s="490">
        <v>125</v>
      </c>
      <c r="P20" s="472"/>
      <c r="Q20" s="472"/>
      <c r="R20" s="472"/>
      <c r="S20" s="472"/>
      <c r="T20" s="472"/>
      <c r="U20" s="472"/>
      <c r="V20" s="477">
        <v>120</v>
      </c>
      <c r="W20" s="477"/>
      <c r="X20" s="477"/>
      <c r="Y20" s="477"/>
      <c r="Z20" s="477"/>
      <c r="AA20" s="477"/>
      <c r="AB20" s="477"/>
      <c r="AC20" s="472">
        <v>380</v>
      </c>
      <c r="AD20" s="472"/>
      <c r="AE20" s="472"/>
      <c r="AF20" s="472"/>
      <c r="AG20" s="472"/>
      <c r="AH20" s="472"/>
      <c r="AI20" s="472"/>
      <c r="AJ20" s="472">
        <v>27</v>
      </c>
      <c r="AK20" s="472"/>
      <c r="AL20" s="472"/>
      <c r="AM20" s="472"/>
      <c r="AN20" s="472"/>
      <c r="AO20" s="472"/>
      <c r="AP20" s="472"/>
      <c r="AQ20" s="472">
        <v>22</v>
      </c>
      <c r="AR20" s="472"/>
      <c r="AS20" s="472"/>
      <c r="AT20" s="472"/>
      <c r="AU20" s="472"/>
      <c r="AV20" s="472"/>
      <c r="AW20" s="472"/>
      <c r="AX20" s="477">
        <v>102</v>
      </c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</row>
    <row r="21" spans="2:63" s="160" customFormat="1" ht="11.1" customHeight="1">
      <c r="B21" s="97"/>
      <c r="C21" s="97"/>
      <c r="D21" s="97"/>
      <c r="E21" s="97"/>
      <c r="F21" s="97"/>
      <c r="G21" s="317">
        <v>24</v>
      </c>
      <c r="H21" s="317"/>
      <c r="I21" s="317"/>
      <c r="N21" s="159"/>
      <c r="O21" s="490">
        <v>109</v>
      </c>
      <c r="P21" s="472"/>
      <c r="Q21" s="472"/>
      <c r="R21" s="472"/>
      <c r="S21" s="472"/>
      <c r="T21" s="472"/>
      <c r="U21" s="472"/>
      <c r="V21" s="477">
        <v>182</v>
      </c>
      <c r="W21" s="477"/>
      <c r="X21" s="477"/>
      <c r="Y21" s="477"/>
      <c r="Z21" s="477"/>
      <c r="AA21" s="477"/>
      <c r="AB21" s="477"/>
      <c r="AC21" s="472">
        <v>385</v>
      </c>
      <c r="AD21" s="472"/>
      <c r="AE21" s="472"/>
      <c r="AF21" s="472"/>
      <c r="AG21" s="472"/>
      <c r="AH21" s="472"/>
      <c r="AI21" s="472"/>
      <c r="AJ21" s="472">
        <v>45</v>
      </c>
      <c r="AK21" s="472"/>
      <c r="AL21" s="472"/>
      <c r="AM21" s="472"/>
      <c r="AN21" s="472"/>
      <c r="AO21" s="472"/>
      <c r="AP21" s="472"/>
      <c r="AQ21" s="472">
        <v>34</v>
      </c>
      <c r="AR21" s="472"/>
      <c r="AS21" s="472"/>
      <c r="AT21" s="472"/>
      <c r="AU21" s="472"/>
      <c r="AV21" s="472"/>
      <c r="AW21" s="472"/>
      <c r="AX21" s="477">
        <v>113</v>
      </c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</row>
    <row r="22" spans="2:63" s="160" customFormat="1" ht="11.1" customHeight="1">
      <c r="B22" s="97"/>
      <c r="C22" s="97"/>
      <c r="D22" s="97"/>
      <c r="E22" s="97"/>
      <c r="F22" s="97"/>
      <c r="G22" s="317">
        <v>25</v>
      </c>
      <c r="H22" s="317"/>
      <c r="I22" s="317"/>
      <c r="N22" s="159"/>
      <c r="O22" s="477">
        <v>98</v>
      </c>
      <c r="P22" s="472"/>
      <c r="Q22" s="472"/>
      <c r="R22" s="472"/>
      <c r="S22" s="472"/>
      <c r="T22" s="472"/>
      <c r="U22" s="472"/>
      <c r="V22" s="477">
        <v>177</v>
      </c>
      <c r="W22" s="477"/>
      <c r="X22" s="477"/>
      <c r="Y22" s="477"/>
      <c r="Z22" s="477"/>
      <c r="AA22" s="477"/>
      <c r="AB22" s="477"/>
      <c r="AC22" s="472">
        <v>400</v>
      </c>
      <c r="AD22" s="472"/>
      <c r="AE22" s="472"/>
      <c r="AF22" s="472"/>
      <c r="AG22" s="472"/>
      <c r="AH22" s="472"/>
      <c r="AI22" s="472"/>
      <c r="AJ22" s="472">
        <v>35</v>
      </c>
      <c r="AK22" s="472"/>
      <c r="AL22" s="472"/>
      <c r="AM22" s="472"/>
      <c r="AN22" s="472"/>
      <c r="AO22" s="472"/>
      <c r="AP22" s="472"/>
      <c r="AQ22" s="472">
        <v>20</v>
      </c>
      <c r="AR22" s="472"/>
      <c r="AS22" s="472"/>
      <c r="AT22" s="472"/>
      <c r="AU22" s="472"/>
      <c r="AV22" s="472"/>
      <c r="AW22" s="472"/>
      <c r="AX22" s="477">
        <v>89</v>
      </c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</row>
    <row r="23" spans="2:63" s="160" customFormat="1" ht="11.1" customHeight="1">
      <c r="B23" s="97"/>
      <c r="C23" s="97"/>
      <c r="D23" s="97"/>
      <c r="E23" s="97"/>
      <c r="F23" s="97"/>
      <c r="G23" s="314">
        <v>26</v>
      </c>
      <c r="H23" s="314"/>
      <c r="I23" s="314"/>
      <c r="J23" s="154"/>
      <c r="K23" s="154"/>
      <c r="L23" s="154"/>
      <c r="M23" s="154"/>
      <c r="N23" s="105"/>
      <c r="O23" s="757">
        <v>119</v>
      </c>
      <c r="P23" s="757"/>
      <c r="Q23" s="757"/>
      <c r="R23" s="757"/>
      <c r="S23" s="757"/>
      <c r="T23" s="757"/>
      <c r="U23" s="757"/>
      <c r="V23" s="660">
        <v>159</v>
      </c>
      <c r="W23" s="660"/>
      <c r="X23" s="660"/>
      <c r="Y23" s="660"/>
      <c r="Z23" s="660"/>
      <c r="AA23" s="660"/>
      <c r="AB23" s="660"/>
      <c r="AC23" s="660">
        <v>291</v>
      </c>
      <c r="AD23" s="660"/>
      <c r="AE23" s="660"/>
      <c r="AF23" s="660"/>
      <c r="AG23" s="660"/>
      <c r="AH23" s="660"/>
      <c r="AI23" s="660"/>
      <c r="AJ23" s="660">
        <v>54</v>
      </c>
      <c r="AK23" s="660"/>
      <c r="AL23" s="660"/>
      <c r="AM23" s="660"/>
      <c r="AN23" s="660"/>
      <c r="AO23" s="660"/>
      <c r="AP23" s="660"/>
      <c r="AQ23" s="660">
        <v>38</v>
      </c>
      <c r="AR23" s="660"/>
      <c r="AS23" s="660"/>
      <c r="AT23" s="660"/>
      <c r="AU23" s="660"/>
      <c r="AV23" s="660"/>
      <c r="AW23" s="660"/>
      <c r="AX23" s="660">
        <v>111</v>
      </c>
      <c r="AY23" s="523"/>
      <c r="AZ23" s="523"/>
      <c r="BA23" s="523"/>
      <c r="BB23" s="523"/>
      <c r="BC23" s="523"/>
      <c r="BD23" s="523"/>
      <c r="BE23" s="660"/>
      <c r="BF23" s="660"/>
      <c r="BG23" s="660"/>
      <c r="BH23" s="660"/>
      <c r="BI23" s="660"/>
      <c r="BJ23" s="660"/>
      <c r="BK23" s="660"/>
    </row>
    <row r="24" spans="2:63" s="160" customFormat="1" ht="11.1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6"/>
      <c r="BF24" s="96"/>
      <c r="BG24" s="96"/>
      <c r="BH24" s="96"/>
      <c r="BI24" s="96"/>
      <c r="BJ24" s="96"/>
      <c r="BK24" s="96"/>
    </row>
    <row r="25" spans="2:63" s="160" customFormat="1" ht="11.1" customHeight="1">
      <c r="B25" s="97"/>
      <c r="C25" s="328" t="s">
        <v>16</v>
      </c>
      <c r="D25" s="328"/>
      <c r="E25" s="134" t="s">
        <v>17</v>
      </c>
      <c r="F25" s="737">
        <v>-1</v>
      </c>
      <c r="G25" s="737"/>
      <c r="H25" s="298" t="s">
        <v>822</v>
      </c>
      <c r="I25" s="171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6"/>
      <c r="BE25" s="97"/>
      <c r="BF25" s="97"/>
      <c r="BG25" s="97"/>
      <c r="BH25" s="97"/>
      <c r="BI25" s="97"/>
      <c r="BJ25" s="97"/>
      <c r="BK25" s="97"/>
    </row>
    <row r="26" spans="2:63" s="160" customFormat="1" ht="11.1" customHeight="1">
      <c r="B26" s="97"/>
      <c r="C26" s="97"/>
      <c r="D26" s="97"/>
      <c r="E26" s="97"/>
      <c r="F26" s="737">
        <v>-2</v>
      </c>
      <c r="G26" s="737"/>
      <c r="H26" s="296" t="s">
        <v>821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</row>
    <row r="27" spans="2:63" s="160" customFormat="1" ht="11.1" customHeight="1">
      <c r="B27" s="312" t="s">
        <v>18</v>
      </c>
      <c r="C27" s="312"/>
      <c r="D27" s="312"/>
      <c r="E27" s="134" t="s">
        <v>17</v>
      </c>
      <c r="F27" s="47" t="s">
        <v>434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</row>
    <row r="28" spans="2:63" s="160" customFormat="1" ht="13.7" customHeight="1">
      <c r="B28" s="101"/>
      <c r="C28" s="101"/>
      <c r="D28" s="101"/>
      <c r="E28" s="101"/>
      <c r="F28" s="101"/>
      <c r="G28" s="184"/>
      <c r="H28" s="184"/>
      <c r="I28" s="184"/>
      <c r="J28" s="185"/>
      <c r="K28" s="185"/>
      <c r="L28" s="185"/>
      <c r="M28" s="185"/>
      <c r="N28" s="185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55"/>
    </row>
    <row r="29" spans="2:63" ht="13.7" customHeight="1">
      <c r="C29" s="386"/>
      <c r="D29" s="386"/>
      <c r="E29" s="297"/>
      <c r="F29" s="346"/>
      <c r="G29" s="346"/>
      <c r="H29" s="49"/>
      <c r="I29" s="117"/>
      <c r="J29" s="117"/>
      <c r="K29" s="117"/>
      <c r="L29" s="117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55"/>
    </row>
    <row r="30" spans="2:63" ht="13.7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2"/>
      <c r="M30" s="2"/>
      <c r="N30" s="2"/>
      <c r="O30" s="2"/>
      <c r="P30" s="2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55"/>
    </row>
    <row r="31" spans="2:63" ht="18" customHeight="1">
      <c r="B31" s="420" t="s">
        <v>762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55"/>
    </row>
    <row r="32" spans="2:63" ht="11.1" customHeight="1">
      <c r="B32" s="727" t="s">
        <v>433</v>
      </c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7"/>
      <c r="AF32" s="747"/>
      <c r="AG32" s="747"/>
      <c r="AH32" s="747"/>
      <c r="AI32" s="747"/>
      <c r="AJ32" s="747"/>
      <c r="AK32" s="747"/>
      <c r="AL32" s="747"/>
      <c r="AM32" s="747"/>
      <c r="AN32" s="747"/>
      <c r="AO32" s="747"/>
      <c r="AP32" s="747"/>
      <c r="AQ32" s="747"/>
      <c r="AR32" s="747"/>
      <c r="AS32" s="747"/>
      <c r="AT32" s="747"/>
      <c r="AU32" s="747"/>
      <c r="AV32" s="747"/>
      <c r="AW32" s="747"/>
      <c r="AX32" s="747"/>
      <c r="AY32" s="747"/>
      <c r="AZ32" s="747"/>
      <c r="BA32" s="747"/>
      <c r="BB32" s="747"/>
      <c r="BC32" s="747"/>
      <c r="BD32" s="747"/>
      <c r="BE32" s="747"/>
      <c r="BF32" s="747"/>
      <c r="BG32" s="747"/>
      <c r="BH32" s="747"/>
      <c r="BI32" s="747"/>
      <c r="BJ32" s="747"/>
      <c r="BK32" s="55"/>
    </row>
    <row r="33" spans="2:66" ht="12" customHeight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55"/>
    </row>
    <row r="34" spans="2:66" ht="11.1" customHeight="1">
      <c r="B34" s="408" t="s">
        <v>1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584" t="s">
        <v>23</v>
      </c>
      <c r="P34" s="585"/>
      <c r="Q34" s="585"/>
      <c r="R34" s="585"/>
      <c r="S34" s="585"/>
      <c r="T34" s="585"/>
      <c r="U34" s="585"/>
      <c r="V34" s="586"/>
      <c r="W34" s="584" t="s">
        <v>638</v>
      </c>
      <c r="X34" s="585"/>
      <c r="Y34" s="585"/>
      <c r="Z34" s="585"/>
      <c r="AA34" s="585"/>
      <c r="AB34" s="585"/>
      <c r="AC34" s="585"/>
      <c r="AD34" s="586"/>
      <c r="AE34" s="409" t="s">
        <v>639</v>
      </c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10"/>
      <c r="BK34" s="55"/>
    </row>
    <row r="35" spans="2:66" ht="11.1" customHeight="1">
      <c r="B35" s="441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587"/>
      <c r="P35" s="588"/>
      <c r="Q35" s="588"/>
      <c r="R35" s="588"/>
      <c r="S35" s="588"/>
      <c r="T35" s="588"/>
      <c r="U35" s="588"/>
      <c r="V35" s="589"/>
      <c r="W35" s="587"/>
      <c r="X35" s="588"/>
      <c r="Y35" s="588"/>
      <c r="Z35" s="588"/>
      <c r="AA35" s="588"/>
      <c r="AB35" s="588"/>
      <c r="AC35" s="588"/>
      <c r="AD35" s="589"/>
      <c r="AE35" s="402" t="s">
        <v>763</v>
      </c>
      <c r="AF35" s="402"/>
      <c r="AG35" s="402"/>
      <c r="AH35" s="402"/>
      <c r="AI35" s="402"/>
      <c r="AJ35" s="402"/>
      <c r="AK35" s="402"/>
      <c r="AL35" s="402"/>
      <c r="AM35" s="402" t="s">
        <v>425</v>
      </c>
      <c r="AN35" s="402"/>
      <c r="AO35" s="402"/>
      <c r="AP35" s="402"/>
      <c r="AQ35" s="402"/>
      <c r="AR35" s="402"/>
      <c r="AS35" s="402"/>
      <c r="AT35" s="402"/>
      <c r="AU35" s="402" t="s">
        <v>640</v>
      </c>
      <c r="AV35" s="402"/>
      <c r="AW35" s="402"/>
      <c r="AX35" s="402"/>
      <c r="AY35" s="402"/>
      <c r="AZ35" s="402"/>
      <c r="BA35" s="402"/>
      <c r="BB35" s="402"/>
      <c r="BC35" s="402" t="s">
        <v>429</v>
      </c>
      <c r="BD35" s="402"/>
      <c r="BE35" s="402"/>
      <c r="BF35" s="402"/>
      <c r="BG35" s="402"/>
      <c r="BH35" s="402"/>
      <c r="BI35" s="402"/>
      <c r="BJ35" s="403"/>
      <c r="BK35" s="55"/>
    </row>
    <row r="36" spans="2:66" ht="11.1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94"/>
      <c r="BD36" s="94"/>
      <c r="BE36" s="115"/>
      <c r="BF36" s="115"/>
      <c r="BG36" s="115"/>
      <c r="BH36" s="115"/>
      <c r="BI36" s="115"/>
      <c r="BJ36" s="94"/>
      <c r="BK36" s="55"/>
    </row>
    <row r="37" spans="2:66" ht="11.1" customHeight="1">
      <c r="B37" s="55"/>
      <c r="C37" s="440" t="s">
        <v>9</v>
      </c>
      <c r="D37" s="440"/>
      <c r="E37" s="440"/>
      <c r="F37" s="440"/>
      <c r="G37" s="407">
        <v>22</v>
      </c>
      <c r="H37" s="407"/>
      <c r="I37" s="407"/>
      <c r="J37" s="440" t="s">
        <v>1</v>
      </c>
      <c r="K37" s="440"/>
      <c r="L37" s="440"/>
      <c r="M37" s="440"/>
      <c r="N37" s="57"/>
      <c r="O37" s="739">
        <v>963</v>
      </c>
      <c r="P37" s="668"/>
      <c r="Q37" s="668"/>
      <c r="R37" s="668"/>
      <c r="S37" s="668"/>
      <c r="T37" s="668"/>
      <c r="U37" s="668"/>
      <c r="V37" s="668"/>
      <c r="W37" s="725">
        <v>0</v>
      </c>
      <c r="X37" s="725"/>
      <c r="Y37" s="725"/>
      <c r="Z37" s="725"/>
      <c r="AA37" s="725"/>
      <c r="AB37" s="725"/>
      <c r="AC37" s="725"/>
      <c r="AD37" s="725"/>
      <c r="AE37" s="725">
        <v>0</v>
      </c>
      <c r="AF37" s="725"/>
      <c r="AG37" s="725"/>
      <c r="AH37" s="725"/>
      <c r="AI37" s="725"/>
      <c r="AJ37" s="725"/>
      <c r="AK37" s="725"/>
      <c r="AL37" s="725"/>
      <c r="AM37" s="725">
        <v>170</v>
      </c>
      <c r="AN37" s="725"/>
      <c r="AO37" s="725"/>
      <c r="AP37" s="725"/>
      <c r="AQ37" s="725"/>
      <c r="AR37" s="725"/>
      <c r="AS37" s="725"/>
      <c r="AT37" s="725"/>
      <c r="AU37" s="725">
        <v>0</v>
      </c>
      <c r="AV37" s="725"/>
      <c r="AW37" s="725"/>
      <c r="AX37" s="725"/>
      <c r="AY37" s="725"/>
      <c r="AZ37" s="725"/>
      <c r="BA37" s="725"/>
      <c r="BB37" s="725"/>
      <c r="BC37" s="725">
        <v>111</v>
      </c>
      <c r="BD37" s="725"/>
      <c r="BE37" s="725"/>
      <c r="BF37" s="725"/>
      <c r="BG37" s="725"/>
      <c r="BH37" s="725"/>
      <c r="BI37" s="725"/>
      <c r="BJ37" s="725"/>
      <c r="BK37" s="55"/>
    </row>
    <row r="38" spans="2:66" ht="11.1" customHeight="1">
      <c r="B38" s="55"/>
      <c r="C38" s="55"/>
      <c r="D38" s="55"/>
      <c r="E38" s="55"/>
      <c r="F38" s="55"/>
      <c r="G38" s="407">
        <v>23</v>
      </c>
      <c r="H38" s="407"/>
      <c r="I38" s="407"/>
      <c r="J38" s="55"/>
      <c r="K38" s="55"/>
      <c r="L38" s="55"/>
      <c r="M38" s="55"/>
      <c r="N38" s="57"/>
      <c r="O38" s="739">
        <v>1058</v>
      </c>
      <c r="P38" s="668"/>
      <c r="Q38" s="668"/>
      <c r="R38" s="668"/>
      <c r="S38" s="668"/>
      <c r="T38" s="668"/>
      <c r="U38" s="668"/>
      <c r="V38" s="668"/>
      <c r="W38" s="725">
        <v>0</v>
      </c>
      <c r="X38" s="725"/>
      <c r="Y38" s="725"/>
      <c r="Z38" s="725"/>
      <c r="AA38" s="725"/>
      <c r="AB38" s="725"/>
      <c r="AC38" s="725"/>
      <c r="AD38" s="725"/>
      <c r="AE38" s="725">
        <v>0</v>
      </c>
      <c r="AF38" s="725"/>
      <c r="AG38" s="725"/>
      <c r="AH38" s="725"/>
      <c r="AI38" s="725"/>
      <c r="AJ38" s="725"/>
      <c r="AK38" s="725"/>
      <c r="AL38" s="725"/>
      <c r="AM38" s="725">
        <v>154</v>
      </c>
      <c r="AN38" s="725"/>
      <c r="AO38" s="725"/>
      <c r="AP38" s="725"/>
      <c r="AQ38" s="725"/>
      <c r="AR38" s="725"/>
      <c r="AS38" s="725"/>
      <c r="AT38" s="725"/>
      <c r="AU38" s="725">
        <v>0</v>
      </c>
      <c r="AV38" s="725"/>
      <c r="AW38" s="725"/>
      <c r="AX38" s="725"/>
      <c r="AY38" s="725"/>
      <c r="AZ38" s="725"/>
      <c r="BA38" s="725"/>
      <c r="BB38" s="725"/>
      <c r="BC38" s="725">
        <v>109</v>
      </c>
      <c r="BD38" s="725"/>
      <c r="BE38" s="725"/>
      <c r="BF38" s="725"/>
      <c r="BG38" s="725"/>
      <c r="BH38" s="725"/>
      <c r="BI38" s="725"/>
      <c r="BJ38" s="725"/>
      <c r="BK38" s="55"/>
    </row>
    <row r="39" spans="2:66" ht="11.1" customHeight="1">
      <c r="B39" s="55"/>
      <c r="C39" s="55"/>
      <c r="D39" s="55"/>
      <c r="E39" s="55"/>
      <c r="F39" s="55"/>
      <c r="G39" s="407">
        <v>24</v>
      </c>
      <c r="H39" s="407"/>
      <c r="I39" s="407"/>
      <c r="J39" s="55"/>
      <c r="K39" s="55"/>
      <c r="L39" s="55"/>
      <c r="M39" s="55"/>
      <c r="N39" s="57"/>
      <c r="O39" s="739">
        <v>992</v>
      </c>
      <c r="P39" s="668"/>
      <c r="Q39" s="668"/>
      <c r="R39" s="668"/>
      <c r="S39" s="668"/>
      <c r="T39" s="668"/>
      <c r="U39" s="668"/>
      <c r="V39" s="668"/>
      <c r="W39" s="725">
        <v>0</v>
      </c>
      <c r="X39" s="725"/>
      <c r="Y39" s="725"/>
      <c r="Z39" s="725"/>
      <c r="AA39" s="725"/>
      <c r="AB39" s="725"/>
      <c r="AC39" s="725"/>
      <c r="AD39" s="725"/>
      <c r="AE39" s="725">
        <v>0</v>
      </c>
      <c r="AF39" s="725"/>
      <c r="AG39" s="725"/>
      <c r="AH39" s="725"/>
      <c r="AI39" s="725"/>
      <c r="AJ39" s="725"/>
      <c r="AK39" s="725"/>
      <c r="AL39" s="725"/>
      <c r="AM39" s="725">
        <v>152</v>
      </c>
      <c r="AN39" s="725"/>
      <c r="AO39" s="725"/>
      <c r="AP39" s="725"/>
      <c r="AQ39" s="725"/>
      <c r="AR39" s="725"/>
      <c r="AS39" s="725"/>
      <c r="AT39" s="725"/>
      <c r="AU39" s="725">
        <v>0</v>
      </c>
      <c r="AV39" s="725"/>
      <c r="AW39" s="725"/>
      <c r="AX39" s="725"/>
      <c r="AY39" s="725"/>
      <c r="AZ39" s="725"/>
      <c r="BA39" s="725"/>
      <c r="BB39" s="725"/>
      <c r="BC39" s="725">
        <v>117</v>
      </c>
      <c r="BD39" s="725"/>
      <c r="BE39" s="725"/>
      <c r="BF39" s="725"/>
      <c r="BG39" s="725"/>
      <c r="BH39" s="725"/>
      <c r="BI39" s="725"/>
      <c r="BJ39" s="725"/>
      <c r="BK39" s="55"/>
      <c r="BM39" s="96"/>
    </row>
    <row r="40" spans="2:66" ht="11.1" customHeight="1">
      <c r="B40" s="55"/>
      <c r="C40" s="55"/>
      <c r="D40" s="55"/>
      <c r="E40" s="55"/>
      <c r="F40" s="55"/>
      <c r="G40" s="407">
        <v>25</v>
      </c>
      <c r="H40" s="407"/>
      <c r="I40" s="407"/>
      <c r="J40" s="55"/>
      <c r="K40" s="55"/>
      <c r="L40" s="55"/>
      <c r="M40" s="55"/>
      <c r="N40" s="57"/>
      <c r="O40" s="739">
        <v>1025</v>
      </c>
      <c r="P40" s="668"/>
      <c r="Q40" s="668"/>
      <c r="R40" s="668"/>
      <c r="S40" s="668"/>
      <c r="T40" s="668"/>
      <c r="U40" s="668"/>
      <c r="V40" s="668"/>
      <c r="W40" s="725">
        <v>0</v>
      </c>
      <c r="X40" s="725"/>
      <c r="Y40" s="725"/>
      <c r="Z40" s="725"/>
      <c r="AA40" s="725"/>
      <c r="AB40" s="725"/>
      <c r="AC40" s="725"/>
      <c r="AD40" s="725"/>
      <c r="AE40" s="725">
        <v>0</v>
      </c>
      <c r="AF40" s="725"/>
      <c r="AG40" s="725"/>
      <c r="AH40" s="725"/>
      <c r="AI40" s="725"/>
      <c r="AJ40" s="725"/>
      <c r="AK40" s="725"/>
      <c r="AL40" s="725"/>
      <c r="AM40" s="725">
        <v>107</v>
      </c>
      <c r="AN40" s="725"/>
      <c r="AO40" s="725"/>
      <c r="AP40" s="725"/>
      <c r="AQ40" s="725"/>
      <c r="AR40" s="725"/>
      <c r="AS40" s="725"/>
      <c r="AT40" s="725"/>
      <c r="AU40" s="725">
        <v>0</v>
      </c>
      <c r="AV40" s="725"/>
      <c r="AW40" s="725"/>
      <c r="AX40" s="725"/>
      <c r="AY40" s="725"/>
      <c r="AZ40" s="725"/>
      <c r="BA40" s="725"/>
      <c r="BB40" s="725"/>
      <c r="BC40" s="725">
        <v>100</v>
      </c>
      <c r="BD40" s="725"/>
      <c r="BE40" s="725"/>
      <c r="BF40" s="725"/>
      <c r="BG40" s="725"/>
      <c r="BH40" s="725"/>
      <c r="BI40" s="725"/>
      <c r="BJ40" s="725"/>
      <c r="BK40" s="55"/>
    </row>
    <row r="41" spans="2:66" ht="11.1" customHeight="1">
      <c r="B41" s="55"/>
      <c r="C41" s="55"/>
      <c r="D41" s="55"/>
      <c r="E41" s="55"/>
      <c r="F41" s="55"/>
      <c r="G41" s="405">
        <v>26</v>
      </c>
      <c r="H41" s="405"/>
      <c r="I41" s="405"/>
      <c r="J41" s="257"/>
      <c r="K41" s="257"/>
      <c r="L41" s="257"/>
      <c r="M41" s="257"/>
      <c r="N41" s="258"/>
      <c r="O41" s="331">
        <f>SUM(W41:BJ41,O50:BJ50)</f>
        <v>809</v>
      </c>
      <c r="P41" s="330"/>
      <c r="Q41" s="330"/>
      <c r="R41" s="330"/>
      <c r="S41" s="330"/>
      <c r="T41" s="330"/>
      <c r="U41" s="330"/>
      <c r="V41" s="330"/>
      <c r="W41" s="723">
        <v>264</v>
      </c>
      <c r="X41" s="723"/>
      <c r="Y41" s="723"/>
      <c r="Z41" s="723"/>
      <c r="AA41" s="723"/>
      <c r="AB41" s="723"/>
      <c r="AC41" s="723"/>
      <c r="AD41" s="723"/>
      <c r="AE41" s="723">
        <v>130</v>
      </c>
      <c r="AF41" s="723"/>
      <c r="AG41" s="723"/>
      <c r="AH41" s="723"/>
      <c r="AI41" s="723"/>
      <c r="AJ41" s="723"/>
      <c r="AK41" s="723"/>
      <c r="AL41" s="723"/>
      <c r="AM41" s="723">
        <v>51</v>
      </c>
      <c r="AN41" s="723"/>
      <c r="AO41" s="723"/>
      <c r="AP41" s="723"/>
      <c r="AQ41" s="723"/>
      <c r="AR41" s="723"/>
      <c r="AS41" s="723"/>
      <c r="AT41" s="723"/>
      <c r="AU41" s="723">
        <v>176</v>
      </c>
      <c r="AV41" s="723"/>
      <c r="AW41" s="723"/>
      <c r="AX41" s="723"/>
      <c r="AY41" s="723"/>
      <c r="AZ41" s="723"/>
      <c r="BA41" s="723"/>
      <c r="BB41" s="723"/>
      <c r="BC41" s="723">
        <v>70</v>
      </c>
      <c r="BD41" s="723"/>
      <c r="BE41" s="723"/>
      <c r="BF41" s="723"/>
      <c r="BG41" s="723"/>
      <c r="BH41" s="723"/>
      <c r="BI41" s="723"/>
      <c r="BJ41" s="723"/>
      <c r="BK41" s="55"/>
      <c r="BN41" s="96"/>
    </row>
    <row r="42" spans="2:66" ht="11.1" customHeight="1">
      <c r="B42" s="58"/>
      <c r="C42" s="58"/>
      <c r="D42" s="58"/>
      <c r="E42" s="58"/>
      <c r="F42" s="58"/>
      <c r="G42" s="59"/>
      <c r="H42" s="59"/>
      <c r="I42" s="59"/>
      <c r="J42" s="58"/>
      <c r="K42" s="58"/>
      <c r="L42" s="58"/>
      <c r="M42" s="58"/>
      <c r="N42" s="60"/>
      <c r="O42" s="259"/>
      <c r="P42" s="259"/>
      <c r="Q42" s="259"/>
      <c r="R42" s="259"/>
      <c r="S42" s="259"/>
      <c r="T42" s="259"/>
      <c r="U42" s="259"/>
      <c r="V42" s="259"/>
      <c r="W42" s="260"/>
      <c r="X42" s="260"/>
      <c r="Y42" s="260"/>
      <c r="Z42" s="260"/>
      <c r="AA42" s="260"/>
      <c r="AB42" s="260"/>
      <c r="AC42" s="260"/>
      <c r="AD42" s="260"/>
      <c r="AE42" s="259"/>
      <c r="AF42" s="259"/>
      <c r="AG42" s="259"/>
      <c r="AH42" s="259"/>
      <c r="AI42" s="259"/>
      <c r="AJ42" s="259"/>
      <c r="AK42" s="259"/>
      <c r="AL42" s="259"/>
      <c r="AM42" s="260"/>
      <c r="AN42" s="260"/>
      <c r="AO42" s="260"/>
      <c r="AP42" s="260"/>
      <c r="AQ42" s="260"/>
      <c r="AR42" s="260"/>
      <c r="AS42" s="260"/>
      <c r="AT42" s="260"/>
      <c r="AU42" s="259"/>
      <c r="AV42" s="259"/>
      <c r="AW42" s="259"/>
      <c r="AX42" s="259"/>
      <c r="AY42" s="259"/>
      <c r="AZ42" s="259"/>
      <c r="BA42" s="259"/>
      <c r="BB42" s="259"/>
      <c r="BC42" s="260"/>
      <c r="BD42" s="260"/>
      <c r="BE42" s="260"/>
      <c r="BF42" s="260"/>
      <c r="BG42" s="260"/>
      <c r="BH42" s="260"/>
      <c r="BI42" s="260"/>
      <c r="BJ42" s="260"/>
      <c r="BK42" s="55"/>
    </row>
    <row r="43" spans="2:66" ht="11.1" customHeight="1">
      <c r="B43" s="408" t="s">
        <v>1</v>
      </c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 t="s">
        <v>639</v>
      </c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729" t="s">
        <v>641</v>
      </c>
      <c r="AF43" s="729"/>
      <c r="AG43" s="729"/>
      <c r="AH43" s="729"/>
      <c r="AI43" s="729"/>
      <c r="AJ43" s="729"/>
      <c r="AK43" s="729"/>
      <c r="AL43" s="729"/>
      <c r="AM43" s="729" t="s">
        <v>430</v>
      </c>
      <c r="AN43" s="730"/>
      <c r="AO43" s="730"/>
      <c r="AP43" s="730"/>
      <c r="AQ43" s="730"/>
      <c r="AR43" s="730"/>
      <c r="AS43" s="730"/>
      <c r="AT43" s="730"/>
      <c r="AU43" s="729" t="s">
        <v>427</v>
      </c>
      <c r="AV43" s="730"/>
      <c r="AW43" s="730"/>
      <c r="AX43" s="730"/>
      <c r="AY43" s="730"/>
      <c r="AZ43" s="730"/>
      <c r="BA43" s="730"/>
      <c r="BB43" s="730"/>
      <c r="BC43" s="729" t="s">
        <v>426</v>
      </c>
      <c r="BD43" s="730"/>
      <c r="BE43" s="730"/>
      <c r="BF43" s="730"/>
      <c r="BG43" s="730"/>
      <c r="BH43" s="730"/>
      <c r="BI43" s="730"/>
      <c r="BJ43" s="732"/>
      <c r="BK43" s="55"/>
    </row>
    <row r="44" spans="2:66" ht="11.1" customHeight="1">
      <c r="B44" s="441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 t="s">
        <v>428</v>
      </c>
      <c r="P44" s="402"/>
      <c r="Q44" s="402"/>
      <c r="R44" s="402"/>
      <c r="S44" s="402"/>
      <c r="T44" s="402"/>
      <c r="U44" s="402"/>
      <c r="V44" s="402"/>
      <c r="W44" s="402" t="s">
        <v>424</v>
      </c>
      <c r="X44" s="402"/>
      <c r="Y44" s="402"/>
      <c r="Z44" s="402"/>
      <c r="AA44" s="402"/>
      <c r="AB44" s="402"/>
      <c r="AC44" s="402"/>
      <c r="AD44" s="402"/>
      <c r="AE44" s="735"/>
      <c r="AF44" s="735"/>
      <c r="AG44" s="735"/>
      <c r="AH44" s="735"/>
      <c r="AI44" s="735"/>
      <c r="AJ44" s="735"/>
      <c r="AK44" s="735"/>
      <c r="AL44" s="735"/>
      <c r="AM44" s="731"/>
      <c r="AN44" s="731"/>
      <c r="AO44" s="731"/>
      <c r="AP44" s="731"/>
      <c r="AQ44" s="731"/>
      <c r="AR44" s="731"/>
      <c r="AS44" s="731"/>
      <c r="AT44" s="731"/>
      <c r="AU44" s="731"/>
      <c r="AV44" s="731"/>
      <c r="AW44" s="731"/>
      <c r="AX44" s="731"/>
      <c r="AY44" s="731"/>
      <c r="AZ44" s="731"/>
      <c r="BA44" s="731"/>
      <c r="BB44" s="731"/>
      <c r="BC44" s="731"/>
      <c r="BD44" s="731"/>
      <c r="BE44" s="731"/>
      <c r="BF44" s="731"/>
      <c r="BG44" s="731"/>
      <c r="BH44" s="731"/>
      <c r="BI44" s="731"/>
      <c r="BJ44" s="733"/>
      <c r="BK44" s="55"/>
    </row>
    <row r="45" spans="2:66" ht="11.1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7"/>
      <c r="O45" s="94"/>
      <c r="P45" s="94"/>
      <c r="Q45" s="94"/>
      <c r="R45" s="94"/>
      <c r="S45" s="115"/>
      <c r="T45" s="115"/>
      <c r="U45" s="115"/>
      <c r="V45" s="11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115"/>
      <c r="AN45" s="115"/>
      <c r="AO45" s="115"/>
      <c r="AP45" s="115"/>
      <c r="AQ45" s="115"/>
      <c r="AR45" s="94"/>
      <c r="AS45" s="94"/>
      <c r="AT45" s="94"/>
      <c r="AU45" s="115"/>
      <c r="AV45" s="94"/>
      <c r="AW45" s="94"/>
      <c r="AX45" s="94"/>
      <c r="AY45" s="94"/>
      <c r="AZ45" s="94"/>
      <c r="BA45" s="115"/>
      <c r="BB45" s="115"/>
      <c r="BC45" s="115"/>
      <c r="BD45" s="115"/>
      <c r="BE45" s="115"/>
      <c r="BF45" s="94"/>
      <c r="BG45" s="94"/>
      <c r="BH45" s="94"/>
      <c r="BI45" s="94"/>
      <c r="BJ45" s="94"/>
      <c r="BK45" s="55"/>
    </row>
    <row r="46" spans="2:66" ht="11.1" customHeight="1">
      <c r="B46" s="55"/>
      <c r="C46" s="440" t="s">
        <v>9</v>
      </c>
      <c r="D46" s="440"/>
      <c r="E46" s="440"/>
      <c r="F46" s="440"/>
      <c r="G46" s="407">
        <v>22</v>
      </c>
      <c r="H46" s="407"/>
      <c r="I46" s="407"/>
      <c r="J46" s="440" t="s">
        <v>1</v>
      </c>
      <c r="K46" s="440"/>
      <c r="L46" s="440"/>
      <c r="M46" s="440"/>
      <c r="N46" s="57"/>
      <c r="O46" s="725">
        <v>630</v>
      </c>
      <c r="P46" s="725"/>
      <c r="Q46" s="725"/>
      <c r="R46" s="725"/>
      <c r="S46" s="725"/>
      <c r="T46" s="725"/>
      <c r="U46" s="725"/>
      <c r="V46" s="725"/>
      <c r="W46" s="725">
        <v>34</v>
      </c>
      <c r="X46" s="725"/>
      <c r="Y46" s="725"/>
      <c r="Z46" s="725"/>
      <c r="AA46" s="725"/>
      <c r="AB46" s="725"/>
      <c r="AC46" s="725"/>
      <c r="AD46" s="725"/>
      <c r="AE46" s="725">
        <v>0</v>
      </c>
      <c r="AF46" s="725"/>
      <c r="AG46" s="725"/>
      <c r="AH46" s="725"/>
      <c r="AI46" s="725"/>
      <c r="AJ46" s="725"/>
      <c r="AK46" s="725"/>
      <c r="AL46" s="725"/>
      <c r="AM46" s="725">
        <v>13</v>
      </c>
      <c r="AN46" s="725"/>
      <c r="AO46" s="725"/>
      <c r="AP46" s="725"/>
      <c r="AQ46" s="725"/>
      <c r="AR46" s="725"/>
      <c r="AS46" s="725"/>
      <c r="AT46" s="725"/>
      <c r="AU46" s="725">
        <v>5</v>
      </c>
      <c r="AV46" s="725"/>
      <c r="AW46" s="725"/>
      <c r="AX46" s="725"/>
      <c r="AY46" s="725"/>
      <c r="AZ46" s="725"/>
      <c r="BA46" s="725"/>
      <c r="BB46" s="725"/>
      <c r="BC46" s="725">
        <v>0</v>
      </c>
      <c r="BD46" s="725"/>
      <c r="BE46" s="725"/>
      <c r="BF46" s="725"/>
      <c r="BG46" s="725"/>
      <c r="BH46" s="725"/>
      <c r="BI46" s="725"/>
      <c r="BJ46" s="725"/>
      <c r="BK46" s="55"/>
    </row>
    <row r="47" spans="2:66" ht="11.1" customHeight="1">
      <c r="B47" s="55"/>
      <c r="C47" s="55"/>
      <c r="D47" s="55"/>
      <c r="E47" s="55"/>
      <c r="F47" s="55"/>
      <c r="G47" s="407">
        <v>23</v>
      </c>
      <c r="H47" s="407"/>
      <c r="I47" s="407"/>
      <c r="J47" s="55"/>
      <c r="K47" s="55"/>
      <c r="L47" s="55"/>
      <c r="M47" s="55"/>
      <c r="N47" s="57"/>
      <c r="O47" s="725">
        <v>724</v>
      </c>
      <c r="P47" s="725"/>
      <c r="Q47" s="725"/>
      <c r="R47" s="725"/>
      <c r="S47" s="725"/>
      <c r="T47" s="725"/>
      <c r="U47" s="725"/>
      <c r="V47" s="725"/>
      <c r="W47" s="725">
        <v>35</v>
      </c>
      <c r="X47" s="725"/>
      <c r="Y47" s="725"/>
      <c r="Z47" s="725"/>
      <c r="AA47" s="725"/>
      <c r="AB47" s="725"/>
      <c r="AC47" s="725"/>
      <c r="AD47" s="725"/>
      <c r="AE47" s="725">
        <v>0</v>
      </c>
      <c r="AF47" s="725"/>
      <c r="AG47" s="725"/>
      <c r="AH47" s="725"/>
      <c r="AI47" s="725"/>
      <c r="AJ47" s="725"/>
      <c r="AK47" s="725"/>
      <c r="AL47" s="725"/>
      <c r="AM47" s="725">
        <v>36</v>
      </c>
      <c r="AN47" s="725"/>
      <c r="AO47" s="725"/>
      <c r="AP47" s="725"/>
      <c r="AQ47" s="725"/>
      <c r="AR47" s="725"/>
      <c r="AS47" s="725"/>
      <c r="AT47" s="725"/>
      <c r="AU47" s="725">
        <v>0</v>
      </c>
      <c r="AV47" s="725"/>
      <c r="AW47" s="725"/>
      <c r="AX47" s="725"/>
      <c r="AY47" s="725"/>
      <c r="AZ47" s="725"/>
      <c r="BA47" s="725"/>
      <c r="BB47" s="725"/>
      <c r="BC47" s="725">
        <v>0</v>
      </c>
      <c r="BD47" s="725"/>
      <c r="BE47" s="725"/>
      <c r="BF47" s="725"/>
      <c r="BG47" s="725"/>
      <c r="BH47" s="725"/>
      <c r="BI47" s="725"/>
      <c r="BJ47" s="725"/>
      <c r="BK47" s="55"/>
    </row>
    <row r="48" spans="2:66" ht="11.1" customHeight="1">
      <c r="B48" s="55"/>
      <c r="C48" s="55"/>
      <c r="D48" s="55"/>
      <c r="E48" s="55"/>
      <c r="F48" s="55"/>
      <c r="G48" s="407">
        <v>24</v>
      </c>
      <c r="H48" s="407"/>
      <c r="I48" s="407"/>
      <c r="J48" s="55"/>
      <c r="K48" s="55"/>
      <c r="L48" s="55"/>
      <c r="M48" s="55"/>
      <c r="N48" s="57"/>
      <c r="O48" s="725">
        <v>589</v>
      </c>
      <c r="P48" s="725"/>
      <c r="Q48" s="725"/>
      <c r="R48" s="725"/>
      <c r="S48" s="725"/>
      <c r="T48" s="725"/>
      <c r="U48" s="725"/>
      <c r="V48" s="725"/>
      <c r="W48" s="725">
        <v>86</v>
      </c>
      <c r="X48" s="725"/>
      <c r="Y48" s="725"/>
      <c r="Z48" s="725"/>
      <c r="AA48" s="725"/>
      <c r="AB48" s="725"/>
      <c r="AC48" s="725"/>
      <c r="AD48" s="725"/>
      <c r="AE48" s="725">
        <v>0</v>
      </c>
      <c r="AF48" s="725"/>
      <c r="AG48" s="725"/>
      <c r="AH48" s="725"/>
      <c r="AI48" s="725"/>
      <c r="AJ48" s="725"/>
      <c r="AK48" s="725"/>
      <c r="AL48" s="725"/>
      <c r="AM48" s="725">
        <v>9</v>
      </c>
      <c r="AN48" s="725"/>
      <c r="AO48" s="725"/>
      <c r="AP48" s="725"/>
      <c r="AQ48" s="725"/>
      <c r="AR48" s="725"/>
      <c r="AS48" s="725"/>
      <c r="AT48" s="725"/>
      <c r="AU48" s="725">
        <v>35</v>
      </c>
      <c r="AV48" s="725"/>
      <c r="AW48" s="725"/>
      <c r="AX48" s="725"/>
      <c r="AY48" s="725"/>
      <c r="AZ48" s="725"/>
      <c r="BA48" s="725"/>
      <c r="BB48" s="725"/>
      <c r="BC48" s="725">
        <v>4</v>
      </c>
      <c r="BD48" s="725"/>
      <c r="BE48" s="725"/>
      <c r="BF48" s="725"/>
      <c r="BG48" s="725"/>
      <c r="BH48" s="725"/>
      <c r="BI48" s="725"/>
      <c r="BJ48" s="725"/>
      <c r="BK48" s="55"/>
    </row>
    <row r="49" spans="1:63" ht="11.1" customHeight="1">
      <c r="B49" s="55"/>
      <c r="C49" s="55"/>
      <c r="D49" s="55"/>
      <c r="E49" s="55"/>
      <c r="F49" s="55"/>
      <c r="G49" s="407">
        <v>25</v>
      </c>
      <c r="H49" s="407"/>
      <c r="I49" s="407"/>
      <c r="J49" s="55"/>
      <c r="K49" s="55"/>
      <c r="L49" s="55"/>
      <c r="M49" s="55"/>
      <c r="N49" s="57"/>
      <c r="O49" s="725">
        <v>416</v>
      </c>
      <c r="P49" s="725"/>
      <c r="Q49" s="725"/>
      <c r="R49" s="725"/>
      <c r="S49" s="725"/>
      <c r="T49" s="725"/>
      <c r="U49" s="725"/>
      <c r="V49" s="725"/>
      <c r="W49" s="725">
        <v>345</v>
      </c>
      <c r="X49" s="725"/>
      <c r="Y49" s="725"/>
      <c r="Z49" s="725"/>
      <c r="AA49" s="725"/>
      <c r="AB49" s="725"/>
      <c r="AC49" s="725"/>
      <c r="AD49" s="725"/>
      <c r="AE49" s="725">
        <v>0</v>
      </c>
      <c r="AF49" s="725"/>
      <c r="AG49" s="725"/>
      <c r="AH49" s="725"/>
      <c r="AI49" s="725"/>
      <c r="AJ49" s="725"/>
      <c r="AK49" s="725"/>
      <c r="AL49" s="725"/>
      <c r="AM49" s="725">
        <v>9</v>
      </c>
      <c r="AN49" s="725"/>
      <c r="AO49" s="725"/>
      <c r="AP49" s="725"/>
      <c r="AQ49" s="725"/>
      <c r="AR49" s="725"/>
      <c r="AS49" s="725"/>
      <c r="AT49" s="725"/>
      <c r="AU49" s="725">
        <v>48</v>
      </c>
      <c r="AV49" s="725"/>
      <c r="AW49" s="725"/>
      <c r="AX49" s="725"/>
      <c r="AY49" s="725"/>
      <c r="AZ49" s="725"/>
      <c r="BA49" s="725"/>
      <c r="BB49" s="725"/>
      <c r="BC49" s="725">
        <v>0</v>
      </c>
      <c r="BD49" s="725"/>
      <c r="BE49" s="725"/>
      <c r="BF49" s="725"/>
      <c r="BG49" s="725"/>
      <c r="BH49" s="725"/>
      <c r="BI49" s="725"/>
      <c r="BJ49" s="725"/>
      <c r="BK49" s="55"/>
    </row>
    <row r="50" spans="1:63" ht="11.1" customHeight="1">
      <c r="B50" s="55"/>
      <c r="C50" s="55"/>
      <c r="D50" s="55"/>
      <c r="E50" s="55"/>
      <c r="F50" s="55"/>
      <c r="G50" s="405">
        <v>26</v>
      </c>
      <c r="H50" s="405"/>
      <c r="I50" s="405"/>
      <c r="J50" s="257"/>
      <c r="K50" s="257"/>
      <c r="L50" s="257"/>
      <c r="M50" s="257"/>
      <c r="N50" s="258"/>
      <c r="O50" s="723">
        <v>87</v>
      </c>
      <c r="P50" s="723"/>
      <c r="Q50" s="723"/>
      <c r="R50" s="723"/>
      <c r="S50" s="723"/>
      <c r="T50" s="723"/>
      <c r="U50" s="723"/>
      <c r="V50" s="723"/>
      <c r="W50" s="723">
        <v>3</v>
      </c>
      <c r="X50" s="723"/>
      <c r="Y50" s="723"/>
      <c r="Z50" s="723"/>
      <c r="AA50" s="723"/>
      <c r="AB50" s="723"/>
      <c r="AC50" s="723"/>
      <c r="AD50" s="723"/>
      <c r="AE50" s="723">
        <v>28</v>
      </c>
      <c r="AF50" s="723"/>
      <c r="AG50" s="723"/>
      <c r="AH50" s="723"/>
      <c r="AI50" s="723"/>
      <c r="AJ50" s="723"/>
      <c r="AK50" s="723"/>
      <c r="AL50" s="723"/>
      <c r="AM50" s="738">
        <v>0</v>
      </c>
      <c r="AN50" s="738"/>
      <c r="AO50" s="738"/>
      <c r="AP50" s="738"/>
      <c r="AQ50" s="738"/>
      <c r="AR50" s="738"/>
      <c r="AS50" s="738"/>
      <c r="AT50" s="738"/>
      <c r="AU50" s="723">
        <v>0</v>
      </c>
      <c r="AV50" s="723"/>
      <c r="AW50" s="723"/>
      <c r="AX50" s="723"/>
      <c r="AY50" s="723"/>
      <c r="AZ50" s="723"/>
      <c r="BA50" s="723"/>
      <c r="BB50" s="723"/>
      <c r="BC50" s="723">
        <v>0</v>
      </c>
      <c r="BD50" s="723"/>
      <c r="BE50" s="723"/>
      <c r="BF50" s="723"/>
      <c r="BG50" s="723"/>
      <c r="BH50" s="723"/>
      <c r="BI50" s="723"/>
      <c r="BJ50" s="723"/>
      <c r="BK50" s="55"/>
    </row>
    <row r="51" spans="1:63" ht="11.1" customHeight="1">
      <c r="B51" s="58"/>
      <c r="C51" s="58"/>
      <c r="D51" s="58"/>
      <c r="E51" s="58"/>
      <c r="F51" s="58"/>
      <c r="G51" s="59"/>
      <c r="H51" s="59"/>
      <c r="I51" s="59"/>
      <c r="J51" s="58"/>
      <c r="K51" s="58"/>
      <c r="L51" s="58"/>
      <c r="M51" s="58"/>
      <c r="N51" s="60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60"/>
      <c r="AN51" s="260"/>
      <c r="AO51" s="260"/>
      <c r="AP51" s="260"/>
      <c r="AQ51" s="260"/>
      <c r="AR51" s="260"/>
      <c r="AS51" s="260"/>
      <c r="AT51" s="260"/>
      <c r="AU51" s="259"/>
      <c r="AV51" s="259"/>
      <c r="AW51" s="259"/>
      <c r="AX51" s="259"/>
      <c r="AY51" s="259"/>
      <c r="AZ51" s="259"/>
      <c r="BA51" s="259"/>
      <c r="BB51" s="259"/>
      <c r="BC51" s="260"/>
      <c r="BD51" s="260"/>
      <c r="BE51" s="260"/>
      <c r="BF51" s="260"/>
      <c r="BG51" s="260"/>
      <c r="BH51" s="260"/>
      <c r="BI51" s="260"/>
      <c r="BJ51" s="260"/>
      <c r="BK51" s="55"/>
    </row>
    <row r="52" spans="1:63" ht="11.1" customHeight="1">
      <c r="B52" s="101"/>
      <c r="C52" s="736" t="s">
        <v>16</v>
      </c>
      <c r="D52" s="736"/>
      <c r="E52" s="116" t="s">
        <v>642</v>
      </c>
      <c r="F52" s="737">
        <v>-1</v>
      </c>
      <c r="G52" s="737"/>
      <c r="H52" s="102" t="s">
        <v>818</v>
      </c>
      <c r="I52" s="101"/>
      <c r="J52" s="101"/>
      <c r="K52" s="101"/>
      <c r="L52" s="101"/>
      <c r="M52" s="115"/>
      <c r="N52" s="115"/>
      <c r="O52" s="115"/>
      <c r="P52" s="115"/>
      <c r="Q52" s="115"/>
      <c r="R52" s="94"/>
      <c r="S52" s="94"/>
      <c r="T52" s="94"/>
      <c r="U52" s="94"/>
      <c r="V52" s="94"/>
      <c r="W52" s="115"/>
      <c r="X52" s="115"/>
      <c r="Y52" s="115"/>
      <c r="Z52" s="115"/>
      <c r="AA52" s="115"/>
      <c r="AB52" s="94"/>
      <c r="AC52" s="94"/>
      <c r="AD52" s="94"/>
      <c r="AE52" s="94"/>
      <c r="AF52" s="94"/>
      <c r="AG52" s="115"/>
      <c r="AH52" s="115"/>
      <c r="AI52" s="115"/>
      <c r="AJ52" s="115"/>
      <c r="AK52" s="115"/>
      <c r="AL52" s="94"/>
      <c r="AM52" s="94"/>
      <c r="AN52" s="94"/>
      <c r="AO52" s="94"/>
      <c r="AP52" s="94"/>
      <c r="AQ52" s="115"/>
      <c r="AR52" s="115"/>
      <c r="AS52" s="115"/>
      <c r="AT52" s="115"/>
      <c r="AU52" s="115"/>
      <c r="AV52" s="94"/>
      <c r="AW52" s="94"/>
      <c r="AX52" s="94"/>
      <c r="AY52" s="94"/>
      <c r="AZ52" s="94"/>
      <c r="BA52" s="115"/>
      <c r="BB52" s="115"/>
      <c r="BC52" s="115"/>
      <c r="BD52" s="115"/>
      <c r="BE52" s="115"/>
      <c r="BF52" s="94"/>
      <c r="BG52" s="94"/>
      <c r="BH52" s="94"/>
      <c r="BI52" s="94"/>
      <c r="BJ52" s="94"/>
      <c r="BK52" s="55"/>
    </row>
    <row r="53" spans="1:63" ht="11.1" customHeight="1">
      <c r="B53" s="101"/>
      <c r="C53" s="149"/>
      <c r="D53" s="149"/>
      <c r="E53" s="116"/>
      <c r="F53" s="148"/>
      <c r="G53" s="148"/>
      <c r="H53" s="255" t="s">
        <v>819</v>
      </c>
      <c r="I53" s="181"/>
      <c r="J53" s="101"/>
      <c r="K53" s="101"/>
      <c r="L53" s="101"/>
      <c r="M53" s="115"/>
      <c r="N53" s="115"/>
      <c r="O53" s="115"/>
      <c r="P53" s="115"/>
      <c r="Q53" s="115"/>
      <c r="R53" s="94"/>
      <c r="S53" s="94"/>
      <c r="T53" s="94"/>
      <c r="U53" s="94"/>
      <c r="V53" s="94"/>
      <c r="W53" s="115"/>
      <c r="X53" s="115"/>
      <c r="Y53" s="115"/>
      <c r="Z53" s="115"/>
      <c r="AA53" s="115"/>
      <c r="AB53" s="94"/>
      <c r="AC53" s="94"/>
      <c r="AD53" s="94"/>
      <c r="AE53" s="94"/>
      <c r="AF53" s="94"/>
      <c r="AG53" s="115"/>
      <c r="AH53" s="115"/>
      <c r="AI53" s="115"/>
      <c r="AJ53" s="115"/>
      <c r="AK53" s="115"/>
      <c r="AL53" s="94"/>
      <c r="AM53" s="94"/>
      <c r="AN53" s="94"/>
      <c r="AO53" s="94"/>
      <c r="AP53" s="94"/>
      <c r="AQ53" s="115"/>
      <c r="AR53" s="115"/>
      <c r="AS53" s="115"/>
      <c r="AT53" s="115"/>
      <c r="AU53" s="115"/>
      <c r="AV53" s="94"/>
      <c r="AW53" s="94"/>
      <c r="AX53" s="94"/>
      <c r="AY53" s="94"/>
      <c r="AZ53" s="94"/>
      <c r="BA53" s="115"/>
      <c r="BB53" s="115"/>
      <c r="BC53" s="115"/>
      <c r="BD53" s="115"/>
      <c r="BE53" s="115"/>
      <c r="BF53" s="94"/>
      <c r="BG53" s="94"/>
      <c r="BH53" s="94"/>
      <c r="BI53" s="94"/>
      <c r="BJ53" s="94"/>
      <c r="BK53" s="55"/>
    </row>
    <row r="54" spans="1:63" ht="11.1" customHeight="1">
      <c r="B54" s="101"/>
      <c r="C54" s="736"/>
      <c r="D54" s="736"/>
      <c r="E54" s="116"/>
      <c r="F54" s="737">
        <v>-2</v>
      </c>
      <c r="G54" s="737"/>
      <c r="H54" s="102" t="s">
        <v>820</v>
      </c>
      <c r="I54" s="101"/>
      <c r="J54" s="101"/>
      <c r="K54" s="101"/>
      <c r="L54" s="101"/>
      <c r="M54" s="115"/>
      <c r="N54" s="115"/>
      <c r="O54" s="115"/>
      <c r="P54" s="115"/>
      <c r="Q54" s="115"/>
      <c r="R54" s="94"/>
      <c r="S54" s="94"/>
      <c r="T54" s="94"/>
      <c r="U54" s="94"/>
      <c r="V54" s="94"/>
      <c r="W54" s="115"/>
      <c r="X54" s="115"/>
      <c r="Y54" s="115"/>
      <c r="Z54" s="115"/>
      <c r="AA54" s="115"/>
      <c r="AB54" s="94"/>
      <c r="AC54" s="94"/>
      <c r="AD54" s="94"/>
      <c r="AE54" s="94"/>
      <c r="AF54" s="94"/>
      <c r="AG54" s="115"/>
      <c r="AH54" s="115"/>
      <c r="AI54" s="115"/>
      <c r="AJ54" s="115"/>
      <c r="AK54" s="115"/>
      <c r="AL54" s="94"/>
      <c r="AM54" s="94"/>
      <c r="AN54" s="94"/>
      <c r="AO54" s="94"/>
      <c r="AP54" s="94"/>
      <c r="AQ54" s="115"/>
      <c r="AR54" s="115"/>
      <c r="AS54" s="115"/>
      <c r="AT54" s="115"/>
      <c r="AU54" s="115"/>
      <c r="AV54" s="94"/>
      <c r="AW54" s="94"/>
      <c r="AX54" s="94"/>
      <c r="AY54" s="94"/>
      <c r="AZ54" s="94"/>
      <c r="BA54" s="115"/>
      <c r="BB54" s="115"/>
      <c r="BC54" s="115"/>
      <c r="BD54" s="115"/>
      <c r="BE54" s="115"/>
      <c r="BF54" s="94"/>
      <c r="BG54" s="94"/>
      <c r="BH54" s="94"/>
      <c r="BI54" s="94"/>
      <c r="BJ54" s="94"/>
      <c r="BK54" s="55"/>
    </row>
    <row r="55" spans="1:63" ht="11.1" customHeight="1">
      <c r="B55" s="406" t="s">
        <v>18</v>
      </c>
      <c r="C55" s="406"/>
      <c r="D55" s="406"/>
      <c r="E55" s="261" t="s">
        <v>642</v>
      </c>
      <c r="F55" s="125" t="s">
        <v>432</v>
      </c>
      <c r="G55" s="114"/>
      <c r="H55" s="114"/>
      <c r="I55" s="114"/>
      <c r="J55" s="101"/>
      <c r="K55" s="101"/>
      <c r="L55" s="101"/>
      <c r="M55" s="101"/>
      <c r="N55" s="101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262"/>
      <c r="AN55" s="262"/>
      <c r="AO55" s="262"/>
      <c r="AP55" s="262"/>
      <c r="AQ55" s="262"/>
      <c r="AR55" s="262"/>
      <c r="AS55" s="262"/>
      <c r="AT55" s="262"/>
      <c r="AU55" s="144"/>
      <c r="AV55" s="144"/>
      <c r="AW55" s="144"/>
      <c r="AX55" s="144"/>
      <c r="AY55" s="144"/>
      <c r="AZ55" s="144"/>
      <c r="BA55" s="144"/>
      <c r="BB55" s="144"/>
      <c r="BC55" s="262"/>
      <c r="BD55" s="262"/>
      <c r="BE55" s="262"/>
      <c r="BF55" s="262"/>
      <c r="BG55" s="262"/>
      <c r="BH55" s="262"/>
      <c r="BI55" s="262"/>
      <c r="BJ55" s="262"/>
      <c r="BK55" s="55"/>
    </row>
    <row r="56" spans="1:63" ht="13.5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01"/>
      <c r="O56" s="101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</row>
    <row r="57" spans="1:63" ht="13.5" customHeight="1">
      <c r="A57" s="55"/>
      <c r="B57" s="407" t="s">
        <v>431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07"/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</row>
    <row r="58" spans="1:63" s="96" customFormat="1" ht="12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</row>
    <row r="59" spans="1:63" s="96" customFormat="1" ht="11.1" customHeight="1">
      <c r="A59" s="101"/>
      <c r="B59" s="408" t="s">
        <v>1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584" t="s">
        <v>23</v>
      </c>
      <c r="P59" s="585"/>
      <c r="Q59" s="585"/>
      <c r="R59" s="585"/>
      <c r="S59" s="585"/>
      <c r="T59" s="585"/>
      <c r="U59" s="585"/>
      <c r="V59" s="586"/>
      <c r="W59" s="584" t="s">
        <v>638</v>
      </c>
      <c r="X59" s="585"/>
      <c r="Y59" s="585"/>
      <c r="Z59" s="585"/>
      <c r="AA59" s="585"/>
      <c r="AB59" s="585"/>
      <c r="AC59" s="585"/>
      <c r="AD59" s="586"/>
      <c r="AE59" s="409" t="s">
        <v>639</v>
      </c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09"/>
      <c r="BG59" s="409"/>
      <c r="BH59" s="409"/>
      <c r="BI59" s="409"/>
      <c r="BJ59" s="410"/>
    </row>
    <row r="60" spans="1:63" s="96" customFormat="1" ht="11.1" customHeight="1">
      <c r="A60" s="101"/>
      <c r="B60" s="441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587"/>
      <c r="P60" s="588"/>
      <c r="Q60" s="588"/>
      <c r="R60" s="588"/>
      <c r="S60" s="588"/>
      <c r="T60" s="588"/>
      <c r="U60" s="588"/>
      <c r="V60" s="589"/>
      <c r="W60" s="587"/>
      <c r="X60" s="588"/>
      <c r="Y60" s="588"/>
      <c r="Z60" s="588"/>
      <c r="AA60" s="588"/>
      <c r="AB60" s="588"/>
      <c r="AC60" s="588"/>
      <c r="AD60" s="589"/>
      <c r="AE60" s="402" t="s">
        <v>763</v>
      </c>
      <c r="AF60" s="402"/>
      <c r="AG60" s="402"/>
      <c r="AH60" s="402"/>
      <c r="AI60" s="402"/>
      <c r="AJ60" s="402"/>
      <c r="AK60" s="402"/>
      <c r="AL60" s="402"/>
      <c r="AM60" s="402" t="s">
        <v>425</v>
      </c>
      <c r="AN60" s="402"/>
      <c r="AO60" s="402"/>
      <c r="AP60" s="402"/>
      <c r="AQ60" s="402"/>
      <c r="AR60" s="402"/>
      <c r="AS60" s="402"/>
      <c r="AT60" s="402"/>
      <c r="AU60" s="402" t="s">
        <v>640</v>
      </c>
      <c r="AV60" s="402"/>
      <c r="AW60" s="402"/>
      <c r="AX60" s="402"/>
      <c r="AY60" s="402"/>
      <c r="AZ60" s="402"/>
      <c r="BA60" s="402"/>
      <c r="BB60" s="402"/>
      <c r="BC60" s="402" t="s">
        <v>429</v>
      </c>
      <c r="BD60" s="402"/>
      <c r="BE60" s="402"/>
      <c r="BF60" s="402"/>
      <c r="BG60" s="402"/>
      <c r="BH60" s="402"/>
      <c r="BI60" s="402"/>
      <c r="BJ60" s="403"/>
    </row>
    <row r="61" spans="1:63" s="96" customFormat="1" ht="11.1" customHeight="1">
      <c r="A61" s="101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7"/>
      <c r="O61" s="55"/>
      <c r="P61" s="55"/>
      <c r="Q61" s="55"/>
      <c r="R61" s="55"/>
      <c r="S61" s="55"/>
      <c r="T61" s="55"/>
      <c r="U61" s="727" t="s">
        <v>423</v>
      </c>
      <c r="V61" s="727"/>
      <c r="W61" s="55"/>
      <c r="X61" s="55"/>
      <c r="Y61" s="55"/>
      <c r="Z61" s="55"/>
      <c r="AA61" s="55"/>
      <c r="AB61" s="55"/>
      <c r="AC61" s="727" t="s">
        <v>423</v>
      </c>
      <c r="AD61" s="727"/>
      <c r="AE61" s="55"/>
      <c r="AF61" s="55"/>
      <c r="AG61" s="55"/>
      <c r="AH61" s="55"/>
      <c r="AI61" s="55"/>
      <c r="AJ61" s="55"/>
      <c r="AK61" s="727" t="s">
        <v>423</v>
      </c>
      <c r="AL61" s="727"/>
      <c r="AM61" s="55"/>
      <c r="AN61" s="55"/>
      <c r="AO61" s="55"/>
      <c r="AP61" s="55"/>
      <c r="AQ61" s="55"/>
      <c r="AR61" s="55"/>
      <c r="AS61" s="727" t="s">
        <v>423</v>
      </c>
      <c r="AT61" s="727"/>
      <c r="AU61" s="55"/>
      <c r="AV61" s="55"/>
      <c r="AW61" s="55"/>
      <c r="AX61" s="55"/>
      <c r="AY61" s="55"/>
      <c r="AZ61" s="55"/>
      <c r="BA61" s="727" t="s">
        <v>423</v>
      </c>
      <c r="BB61" s="727"/>
      <c r="BC61" s="94"/>
      <c r="BD61" s="94"/>
      <c r="BE61" s="115"/>
      <c r="BF61" s="115"/>
      <c r="BG61" s="115"/>
      <c r="BH61" s="115"/>
      <c r="BI61" s="727" t="s">
        <v>423</v>
      </c>
      <c r="BJ61" s="727"/>
    </row>
    <row r="62" spans="1:63" s="96" customFormat="1" ht="11.1" customHeight="1">
      <c r="A62" s="101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7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94"/>
      <c r="BD62" s="94"/>
      <c r="BE62" s="115"/>
      <c r="BF62" s="115"/>
      <c r="BG62" s="115"/>
      <c r="BH62" s="115"/>
      <c r="BI62" s="115"/>
      <c r="BJ62" s="94"/>
    </row>
    <row r="63" spans="1:63" s="96" customFormat="1" ht="11.1" customHeight="1">
      <c r="A63" s="101"/>
      <c r="B63" s="55"/>
      <c r="C63" s="440" t="s">
        <v>9</v>
      </c>
      <c r="D63" s="440"/>
      <c r="E63" s="440"/>
      <c r="F63" s="440"/>
      <c r="G63" s="407">
        <v>22</v>
      </c>
      <c r="H63" s="407"/>
      <c r="I63" s="407"/>
      <c r="J63" s="440" t="s">
        <v>1</v>
      </c>
      <c r="K63" s="440"/>
      <c r="L63" s="440"/>
      <c r="M63" s="440"/>
      <c r="N63" s="57"/>
      <c r="O63" s="725">
        <v>100</v>
      </c>
      <c r="P63" s="725"/>
      <c r="Q63" s="725"/>
      <c r="R63" s="725"/>
      <c r="S63" s="725"/>
      <c r="T63" s="725"/>
      <c r="U63" s="725"/>
      <c r="V63" s="725"/>
      <c r="W63" s="725">
        <v>0</v>
      </c>
      <c r="X63" s="725"/>
      <c r="Y63" s="725"/>
      <c r="Z63" s="725"/>
      <c r="AA63" s="725"/>
      <c r="AB63" s="725"/>
      <c r="AC63" s="725"/>
      <c r="AD63" s="725"/>
      <c r="AE63" s="725">
        <v>0</v>
      </c>
      <c r="AF63" s="725"/>
      <c r="AG63" s="725"/>
      <c r="AH63" s="725"/>
      <c r="AI63" s="725"/>
      <c r="AJ63" s="725"/>
      <c r="AK63" s="725"/>
      <c r="AL63" s="725"/>
      <c r="AM63" s="726">
        <v>17.653167185877468</v>
      </c>
      <c r="AN63" s="726"/>
      <c r="AO63" s="726"/>
      <c r="AP63" s="726"/>
      <c r="AQ63" s="726"/>
      <c r="AR63" s="726"/>
      <c r="AS63" s="726"/>
      <c r="AT63" s="726"/>
      <c r="AU63" s="725">
        <v>0</v>
      </c>
      <c r="AV63" s="725"/>
      <c r="AW63" s="725"/>
      <c r="AX63" s="725"/>
      <c r="AY63" s="725"/>
      <c r="AZ63" s="725"/>
      <c r="BA63" s="725"/>
      <c r="BB63" s="725"/>
      <c r="BC63" s="726">
        <v>11.526479750778815</v>
      </c>
      <c r="BD63" s="726"/>
      <c r="BE63" s="726"/>
      <c r="BF63" s="726"/>
      <c r="BG63" s="726"/>
      <c r="BH63" s="726"/>
      <c r="BI63" s="726"/>
      <c r="BJ63" s="726"/>
    </row>
    <row r="64" spans="1:63" s="96" customFormat="1" ht="11.1" customHeight="1">
      <c r="A64" s="101"/>
      <c r="B64" s="55"/>
      <c r="C64" s="55"/>
      <c r="D64" s="55"/>
      <c r="E64" s="55"/>
      <c r="F64" s="55"/>
      <c r="G64" s="407">
        <v>23</v>
      </c>
      <c r="H64" s="407"/>
      <c r="I64" s="407"/>
      <c r="J64" s="55"/>
      <c r="K64" s="55"/>
      <c r="L64" s="55"/>
      <c r="M64" s="55"/>
      <c r="N64" s="57"/>
      <c r="O64" s="725">
        <v>100</v>
      </c>
      <c r="P64" s="725"/>
      <c r="Q64" s="725"/>
      <c r="R64" s="725"/>
      <c r="S64" s="725"/>
      <c r="T64" s="725"/>
      <c r="U64" s="725"/>
      <c r="V64" s="725"/>
      <c r="W64" s="725">
        <v>0</v>
      </c>
      <c r="X64" s="725"/>
      <c r="Y64" s="725"/>
      <c r="Z64" s="725"/>
      <c r="AA64" s="725"/>
      <c r="AB64" s="725"/>
      <c r="AC64" s="725"/>
      <c r="AD64" s="725"/>
      <c r="AE64" s="725">
        <v>0</v>
      </c>
      <c r="AF64" s="725"/>
      <c r="AG64" s="725"/>
      <c r="AH64" s="725"/>
      <c r="AI64" s="725"/>
      <c r="AJ64" s="725"/>
      <c r="AK64" s="725"/>
      <c r="AL64" s="725"/>
      <c r="AM64" s="726">
        <v>14.555765595463138</v>
      </c>
      <c r="AN64" s="726"/>
      <c r="AO64" s="726"/>
      <c r="AP64" s="726"/>
      <c r="AQ64" s="726"/>
      <c r="AR64" s="726"/>
      <c r="AS64" s="726"/>
      <c r="AT64" s="726"/>
      <c r="AU64" s="725">
        <v>0</v>
      </c>
      <c r="AV64" s="725"/>
      <c r="AW64" s="725"/>
      <c r="AX64" s="725"/>
      <c r="AY64" s="725"/>
      <c r="AZ64" s="725"/>
      <c r="BA64" s="725"/>
      <c r="BB64" s="725"/>
      <c r="BC64" s="726">
        <v>10.302457466918714</v>
      </c>
      <c r="BD64" s="726"/>
      <c r="BE64" s="726"/>
      <c r="BF64" s="726"/>
      <c r="BG64" s="726"/>
      <c r="BH64" s="726"/>
      <c r="BI64" s="726"/>
      <c r="BJ64" s="726"/>
    </row>
    <row r="65" spans="1:62" s="96" customFormat="1" ht="11.1" customHeight="1">
      <c r="A65" s="101"/>
      <c r="B65" s="55"/>
      <c r="C65" s="55"/>
      <c r="D65" s="55"/>
      <c r="E65" s="55"/>
      <c r="F65" s="55"/>
      <c r="G65" s="407">
        <v>24</v>
      </c>
      <c r="H65" s="407"/>
      <c r="I65" s="407"/>
      <c r="J65" s="55"/>
      <c r="K65" s="55"/>
      <c r="L65" s="55"/>
      <c r="M65" s="55"/>
      <c r="N65" s="57"/>
      <c r="O65" s="725">
        <v>100</v>
      </c>
      <c r="P65" s="725"/>
      <c r="Q65" s="725"/>
      <c r="R65" s="725"/>
      <c r="S65" s="725"/>
      <c r="T65" s="725"/>
      <c r="U65" s="725"/>
      <c r="V65" s="725"/>
      <c r="W65" s="725">
        <v>0</v>
      </c>
      <c r="X65" s="725"/>
      <c r="Y65" s="725"/>
      <c r="Z65" s="725"/>
      <c r="AA65" s="725"/>
      <c r="AB65" s="725"/>
      <c r="AC65" s="725"/>
      <c r="AD65" s="725"/>
      <c r="AE65" s="725">
        <v>0</v>
      </c>
      <c r="AF65" s="725"/>
      <c r="AG65" s="725"/>
      <c r="AH65" s="725"/>
      <c r="AI65" s="725"/>
      <c r="AJ65" s="725"/>
      <c r="AK65" s="725"/>
      <c r="AL65" s="725"/>
      <c r="AM65" s="726">
        <v>15.32258064516129</v>
      </c>
      <c r="AN65" s="726"/>
      <c r="AO65" s="726"/>
      <c r="AP65" s="726"/>
      <c r="AQ65" s="726"/>
      <c r="AR65" s="726"/>
      <c r="AS65" s="726"/>
      <c r="AT65" s="726"/>
      <c r="AU65" s="725">
        <v>0</v>
      </c>
      <c r="AV65" s="725"/>
      <c r="AW65" s="725"/>
      <c r="AX65" s="725"/>
      <c r="AY65" s="725"/>
      <c r="AZ65" s="725"/>
      <c r="BA65" s="725"/>
      <c r="BB65" s="725"/>
      <c r="BC65" s="726">
        <v>11.794354838709678</v>
      </c>
      <c r="BD65" s="726"/>
      <c r="BE65" s="726"/>
      <c r="BF65" s="726"/>
      <c r="BG65" s="726"/>
      <c r="BH65" s="726"/>
      <c r="BI65" s="726"/>
      <c r="BJ65" s="726"/>
    </row>
    <row r="66" spans="1:62" s="96" customFormat="1" ht="11.1" customHeight="1">
      <c r="A66" s="101"/>
      <c r="B66" s="55"/>
      <c r="C66" s="55"/>
      <c r="D66" s="55"/>
      <c r="E66" s="55"/>
      <c r="F66" s="55"/>
      <c r="G66" s="407">
        <v>25</v>
      </c>
      <c r="H66" s="407"/>
      <c r="I66" s="407"/>
      <c r="J66" s="55"/>
      <c r="K66" s="55"/>
      <c r="L66" s="55"/>
      <c r="M66" s="55"/>
      <c r="N66" s="57"/>
      <c r="O66" s="725">
        <v>100</v>
      </c>
      <c r="P66" s="725"/>
      <c r="Q66" s="725"/>
      <c r="R66" s="725"/>
      <c r="S66" s="725"/>
      <c r="T66" s="725"/>
      <c r="U66" s="725"/>
      <c r="V66" s="725"/>
      <c r="W66" s="725">
        <v>0</v>
      </c>
      <c r="X66" s="725"/>
      <c r="Y66" s="725"/>
      <c r="Z66" s="725"/>
      <c r="AA66" s="725"/>
      <c r="AB66" s="725"/>
      <c r="AC66" s="725"/>
      <c r="AD66" s="725"/>
      <c r="AE66" s="725">
        <v>0</v>
      </c>
      <c r="AF66" s="725"/>
      <c r="AG66" s="725"/>
      <c r="AH66" s="725"/>
      <c r="AI66" s="725"/>
      <c r="AJ66" s="725"/>
      <c r="AK66" s="725"/>
      <c r="AL66" s="725"/>
      <c r="AM66" s="726">
        <v>10.439024390243903</v>
      </c>
      <c r="AN66" s="726"/>
      <c r="AO66" s="726"/>
      <c r="AP66" s="726"/>
      <c r="AQ66" s="726"/>
      <c r="AR66" s="726"/>
      <c r="AS66" s="726"/>
      <c r="AT66" s="726"/>
      <c r="AU66" s="725">
        <v>0</v>
      </c>
      <c r="AV66" s="725"/>
      <c r="AW66" s="725"/>
      <c r="AX66" s="725"/>
      <c r="AY66" s="725"/>
      <c r="AZ66" s="725"/>
      <c r="BA66" s="725"/>
      <c r="BB66" s="725"/>
      <c r="BC66" s="726">
        <v>9.7560975609756095</v>
      </c>
      <c r="BD66" s="726"/>
      <c r="BE66" s="726"/>
      <c r="BF66" s="726"/>
      <c r="BG66" s="726"/>
      <c r="BH66" s="726"/>
      <c r="BI66" s="726"/>
      <c r="BJ66" s="726"/>
    </row>
    <row r="67" spans="1:62" s="96" customFormat="1" ht="11.1" customHeight="1">
      <c r="A67" s="101"/>
      <c r="B67" s="55"/>
      <c r="C67" s="55"/>
      <c r="D67" s="55"/>
      <c r="E67" s="55"/>
      <c r="F67" s="55"/>
      <c r="G67" s="405">
        <v>26</v>
      </c>
      <c r="H67" s="405"/>
      <c r="I67" s="405"/>
      <c r="J67" s="257"/>
      <c r="K67" s="257"/>
      <c r="L67" s="257"/>
      <c r="M67" s="257"/>
      <c r="N67" s="258"/>
      <c r="O67" s="734">
        <v>100</v>
      </c>
      <c r="P67" s="734"/>
      <c r="Q67" s="734"/>
      <c r="R67" s="734"/>
      <c r="S67" s="734"/>
      <c r="T67" s="734"/>
      <c r="U67" s="734"/>
      <c r="V67" s="734"/>
      <c r="W67" s="728">
        <v>32.632880098887519</v>
      </c>
      <c r="X67" s="728"/>
      <c r="Y67" s="728"/>
      <c r="Z67" s="728"/>
      <c r="AA67" s="728"/>
      <c r="AB67" s="728"/>
      <c r="AC67" s="728"/>
      <c r="AD67" s="728"/>
      <c r="AE67" s="728">
        <v>16.069221260815823</v>
      </c>
      <c r="AF67" s="728"/>
      <c r="AG67" s="728"/>
      <c r="AH67" s="728"/>
      <c r="AI67" s="728"/>
      <c r="AJ67" s="728"/>
      <c r="AK67" s="728"/>
      <c r="AL67" s="728"/>
      <c r="AM67" s="728">
        <v>6.3040791100123599</v>
      </c>
      <c r="AN67" s="728"/>
      <c r="AO67" s="728"/>
      <c r="AP67" s="728"/>
      <c r="AQ67" s="728"/>
      <c r="AR67" s="728"/>
      <c r="AS67" s="728"/>
      <c r="AT67" s="728"/>
      <c r="AU67" s="728">
        <v>21.755253399258343</v>
      </c>
      <c r="AV67" s="728"/>
      <c r="AW67" s="728"/>
      <c r="AX67" s="728"/>
      <c r="AY67" s="728"/>
      <c r="AZ67" s="728"/>
      <c r="BA67" s="728"/>
      <c r="BB67" s="728"/>
      <c r="BC67" s="728">
        <v>8.6526576019777508</v>
      </c>
      <c r="BD67" s="728"/>
      <c r="BE67" s="728"/>
      <c r="BF67" s="728"/>
      <c r="BG67" s="728"/>
      <c r="BH67" s="728"/>
      <c r="BI67" s="728"/>
      <c r="BJ67" s="728"/>
    </row>
    <row r="68" spans="1:62" s="96" customFormat="1" ht="11.1" customHeight="1">
      <c r="A68" s="101"/>
      <c r="B68" s="58"/>
      <c r="C68" s="58"/>
      <c r="D68" s="58"/>
      <c r="E68" s="58"/>
      <c r="F68" s="58"/>
      <c r="G68" s="59"/>
      <c r="H68" s="59"/>
      <c r="I68" s="59"/>
      <c r="J68" s="58"/>
      <c r="K68" s="58"/>
      <c r="L68" s="58"/>
      <c r="M68" s="58"/>
      <c r="N68" s="60"/>
      <c r="O68" s="259"/>
      <c r="P68" s="259"/>
      <c r="Q68" s="259"/>
      <c r="R68" s="259"/>
      <c r="S68" s="259"/>
      <c r="T68" s="259"/>
      <c r="U68" s="259"/>
      <c r="V68" s="259"/>
      <c r="W68" s="260"/>
      <c r="X68" s="260"/>
      <c r="Y68" s="260"/>
      <c r="Z68" s="260"/>
      <c r="AA68" s="260"/>
      <c r="AB68" s="260"/>
      <c r="AC68" s="260"/>
      <c r="AD68" s="260"/>
      <c r="AE68" s="259"/>
      <c r="AF68" s="259"/>
      <c r="AG68" s="259"/>
      <c r="AH68" s="259"/>
      <c r="AI68" s="259"/>
      <c r="AJ68" s="259"/>
      <c r="AK68" s="259"/>
      <c r="AL68" s="259"/>
      <c r="AM68" s="260"/>
      <c r="AN68" s="260"/>
      <c r="AO68" s="260"/>
      <c r="AP68" s="260"/>
      <c r="AQ68" s="260"/>
      <c r="AR68" s="260"/>
      <c r="AS68" s="260"/>
      <c r="AT68" s="260"/>
      <c r="AU68" s="259"/>
      <c r="AV68" s="259"/>
      <c r="AW68" s="259"/>
      <c r="AX68" s="259"/>
      <c r="AY68" s="259"/>
      <c r="AZ68" s="259"/>
      <c r="BA68" s="259"/>
      <c r="BB68" s="259"/>
      <c r="BC68" s="260"/>
      <c r="BD68" s="260"/>
      <c r="BE68" s="260"/>
      <c r="BF68" s="260"/>
      <c r="BG68" s="260"/>
      <c r="BH68" s="260"/>
      <c r="BI68" s="260"/>
      <c r="BJ68" s="260"/>
    </row>
    <row r="69" spans="1:62" s="96" customFormat="1" ht="11.1" customHeight="1">
      <c r="A69" s="101"/>
      <c r="B69" s="408" t="s">
        <v>1</v>
      </c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 t="s">
        <v>639</v>
      </c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729" t="s">
        <v>641</v>
      </c>
      <c r="AF69" s="729"/>
      <c r="AG69" s="729"/>
      <c r="AH69" s="729"/>
      <c r="AI69" s="729"/>
      <c r="AJ69" s="729"/>
      <c r="AK69" s="729"/>
      <c r="AL69" s="729"/>
      <c r="AM69" s="729" t="s">
        <v>430</v>
      </c>
      <c r="AN69" s="730"/>
      <c r="AO69" s="730"/>
      <c r="AP69" s="730"/>
      <c r="AQ69" s="730"/>
      <c r="AR69" s="730"/>
      <c r="AS69" s="730"/>
      <c r="AT69" s="730"/>
      <c r="AU69" s="729" t="s">
        <v>427</v>
      </c>
      <c r="AV69" s="730"/>
      <c r="AW69" s="730"/>
      <c r="AX69" s="730"/>
      <c r="AY69" s="730"/>
      <c r="AZ69" s="730"/>
      <c r="BA69" s="730"/>
      <c r="BB69" s="730"/>
      <c r="BC69" s="729" t="s">
        <v>426</v>
      </c>
      <c r="BD69" s="730"/>
      <c r="BE69" s="730"/>
      <c r="BF69" s="730"/>
      <c r="BG69" s="730"/>
      <c r="BH69" s="730"/>
      <c r="BI69" s="730"/>
      <c r="BJ69" s="732"/>
    </row>
    <row r="70" spans="1:62" s="96" customFormat="1" ht="11.1" customHeight="1">
      <c r="A70" s="101"/>
      <c r="B70" s="441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 t="s">
        <v>428</v>
      </c>
      <c r="P70" s="402"/>
      <c r="Q70" s="402"/>
      <c r="R70" s="402"/>
      <c r="S70" s="402"/>
      <c r="T70" s="402"/>
      <c r="U70" s="402"/>
      <c r="V70" s="402"/>
      <c r="W70" s="402" t="s">
        <v>424</v>
      </c>
      <c r="X70" s="402"/>
      <c r="Y70" s="402"/>
      <c r="Z70" s="402"/>
      <c r="AA70" s="402"/>
      <c r="AB70" s="402"/>
      <c r="AC70" s="402"/>
      <c r="AD70" s="402"/>
      <c r="AE70" s="735"/>
      <c r="AF70" s="735"/>
      <c r="AG70" s="735"/>
      <c r="AH70" s="735"/>
      <c r="AI70" s="735"/>
      <c r="AJ70" s="735"/>
      <c r="AK70" s="735"/>
      <c r="AL70" s="735"/>
      <c r="AM70" s="731"/>
      <c r="AN70" s="731"/>
      <c r="AO70" s="731"/>
      <c r="AP70" s="731"/>
      <c r="AQ70" s="731"/>
      <c r="AR70" s="731"/>
      <c r="AS70" s="731"/>
      <c r="AT70" s="731"/>
      <c r="AU70" s="731"/>
      <c r="AV70" s="731"/>
      <c r="AW70" s="731"/>
      <c r="AX70" s="731"/>
      <c r="AY70" s="731"/>
      <c r="AZ70" s="731"/>
      <c r="BA70" s="731"/>
      <c r="BB70" s="731"/>
      <c r="BC70" s="731"/>
      <c r="BD70" s="731"/>
      <c r="BE70" s="731"/>
      <c r="BF70" s="731"/>
      <c r="BG70" s="731"/>
      <c r="BH70" s="731"/>
      <c r="BI70" s="731"/>
      <c r="BJ70" s="733"/>
    </row>
    <row r="71" spans="1:62" ht="11.1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7"/>
      <c r="O71" s="55"/>
      <c r="P71" s="55"/>
      <c r="Q71" s="55"/>
      <c r="R71" s="55"/>
      <c r="S71" s="55"/>
      <c r="T71" s="55"/>
      <c r="U71" s="727" t="s">
        <v>423</v>
      </c>
      <c r="V71" s="727"/>
      <c r="W71" s="55"/>
      <c r="X71" s="55"/>
      <c r="Y71" s="55"/>
      <c r="Z71" s="55"/>
      <c r="AA71" s="55"/>
      <c r="AB71" s="55"/>
      <c r="AC71" s="727" t="s">
        <v>423</v>
      </c>
      <c r="AD71" s="727"/>
      <c r="AE71" s="55"/>
      <c r="AF71" s="55"/>
      <c r="AG71" s="55"/>
      <c r="AH71" s="55"/>
      <c r="AI71" s="55"/>
      <c r="AJ71" s="55"/>
      <c r="AK71" s="727" t="s">
        <v>423</v>
      </c>
      <c r="AL71" s="727"/>
      <c r="AM71" s="55"/>
      <c r="AN71" s="55"/>
      <c r="AO71" s="55"/>
      <c r="AP71" s="55"/>
      <c r="AQ71" s="55"/>
      <c r="AR71" s="55"/>
      <c r="AS71" s="727" t="s">
        <v>423</v>
      </c>
      <c r="AT71" s="727"/>
      <c r="AU71" s="55"/>
      <c r="AV71" s="55"/>
      <c r="AW71" s="55"/>
      <c r="AX71" s="55"/>
      <c r="AY71" s="55"/>
      <c r="AZ71" s="55"/>
      <c r="BA71" s="727" t="s">
        <v>423</v>
      </c>
      <c r="BB71" s="727"/>
      <c r="BC71" s="94"/>
      <c r="BD71" s="94"/>
      <c r="BE71" s="115"/>
      <c r="BF71" s="115"/>
      <c r="BG71" s="115"/>
      <c r="BH71" s="115"/>
      <c r="BI71" s="727" t="s">
        <v>423</v>
      </c>
      <c r="BJ71" s="727"/>
    </row>
    <row r="72" spans="1:62" ht="11.1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7"/>
      <c r="O72" s="94"/>
      <c r="P72" s="94"/>
      <c r="Q72" s="94"/>
      <c r="R72" s="94"/>
      <c r="S72" s="115"/>
      <c r="T72" s="115"/>
      <c r="U72" s="115"/>
      <c r="V72" s="11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115"/>
      <c r="AN72" s="115"/>
      <c r="AO72" s="115"/>
      <c r="AP72" s="115"/>
      <c r="AQ72" s="115"/>
      <c r="AR72" s="94"/>
      <c r="AS72" s="94"/>
      <c r="AT72" s="94"/>
      <c r="AU72" s="115"/>
      <c r="AV72" s="94"/>
      <c r="AW72" s="94"/>
      <c r="AX72" s="94"/>
      <c r="AY72" s="94"/>
      <c r="AZ72" s="94"/>
      <c r="BA72" s="115"/>
      <c r="BB72" s="115"/>
      <c r="BC72" s="115"/>
      <c r="BD72" s="115"/>
      <c r="BE72" s="115"/>
      <c r="BF72" s="94"/>
      <c r="BG72" s="94"/>
      <c r="BH72" s="94"/>
      <c r="BI72" s="94"/>
      <c r="BJ72" s="94"/>
    </row>
    <row r="73" spans="1:62" ht="11.1" customHeight="1">
      <c r="A73" s="55"/>
      <c r="B73" s="55"/>
      <c r="C73" s="440" t="s">
        <v>9</v>
      </c>
      <c r="D73" s="440"/>
      <c r="E73" s="440"/>
      <c r="F73" s="440"/>
      <c r="G73" s="407">
        <v>22</v>
      </c>
      <c r="H73" s="407"/>
      <c r="I73" s="407"/>
      <c r="J73" s="440" t="s">
        <v>1</v>
      </c>
      <c r="K73" s="440"/>
      <c r="L73" s="440"/>
      <c r="M73" s="440"/>
      <c r="N73" s="57"/>
      <c r="O73" s="724">
        <v>65.420560747663544</v>
      </c>
      <c r="P73" s="724"/>
      <c r="Q73" s="724"/>
      <c r="R73" s="724"/>
      <c r="S73" s="724"/>
      <c r="T73" s="724"/>
      <c r="U73" s="724"/>
      <c r="V73" s="724"/>
      <c r="W73" s="724">
        <v>3.5306334371754935</v>
      </c>
      <c r="X73" s="724"/>
      <c r="Y73" s="724"/>
      <c r="Z73" s="724"/>
      <c r="AA73" s="724"/>
      <c r="AB73" s="724"/>
      <c r="AC73" s="724"/>
      <c r="AD73" s="724"/>
      <c r="AE73" s="725">
        <v>0</v>
      </c>
      <c r="AF73" s="725"/>
      <c r="AG73" s="725"/>
      <c r="AH73" s="725"/>
      <c r="AI73" s="725"/>
      <c r="AJ73" s="725"/>
      <c r="AK73" s="725"/>
      <c r="AL73" s="725"/>
      <c r="AM73" s="724">
        <v>1.3499480789200415</v>
      </c>
      <c r="AN73" s="724"/>
      <c r="AO73" s="724"/>
      <c r="AP73" s="724"/>
      <c r="AQ73" s="724"/>
      <c r="AR73" s="724"/>
      <c r="AS73" s="724"/>
      <c r="AT73" s="724"/>
      <c r="AU73" s="724">
        <v>0.51921079958463134</v>
      </c>
      <c r="AV73" s="724"/>
      <c r="AW73" s="724"/>
      <c r="AX73" s="724"/>
      <c r="AY73" s="724"/>
      <c r="AZ73" s="724"/>
      <c r="BA73" s="724"/>
      <c r="BB73" s="724"/>
      <c r="BC73" s="725">
        <v>0</v>
      </c>
      <c r="BD73" s="725"/>
      <c r="BE73" s="725"/>
      <c r="BF73" s="725"/>
      <c r="BG73" s="725"/>
      <c r="BH73" s="725"/>
      <c r="BI73" s="725"/>
      <c r="BJ73" s="725"/>
    </row>
    <row r="74" spans="1:62" ht="11.1" customHeight="1">
      <c r="A74" s="55"/>
      <c r="B74" s="55"/>
      <c r="C74" s="55"/>
      <c r="D74" s="55"/>
      <c r="E74" s="55"/>
      <c r="F74" s="55"/>
      <c r="G74" s="407">
        <v>23</v>
      </c>
      <c r="H74" s="407"/>
      <c r="I74" s="407"/>
      <c r="J74" s="55"/>
      <c r="K74" s="55"/>
      <c r="L74" s="55"/>
      <c r="M74" s="55"/>
      <c r="N74" s="57"/>
      <c r="O74" s="724">
        <v>68.43100189035917</v>
      </c>
      <c r="P74" s="724"/>
      <c r="Q74" s="724"/>
      <c r="R74" s="724"/>
      <c r="S74" s="724"/>
      <c r="T74" s="724"/>
      <c r="U74" s="724"/>
      <c r="V74" s="724"/>
      <c r="W74" s="724">
        <v>3.3081285444234401</v>
      </c>
      <c r="X74" s="724"/>
      <c r="Y74" s="724"/>
      <c r="Z74" s="724"/>
      <c r="AA74" s="724"/>
      <c r="AB74" s="724"/>
      <c r="AC74" s="724"/>
      <c r="AD74" s="724"/>
      <c r="AE74" s="725">
        <v>0</v>
      </c>
      <c r="AF74" s="725"/>
      <c r="AG74" s="725"/>
      <c r="AH74" s="725"/>
      <c r="AI74" s="725"/>
      <c r="AJ74" s="725"/>
      <c r="AK74" s="725"/>
      <c r="AL74" s="725"/>
      <c r="AM74" s="724">
        <v>3.4026465028355388</v>
      </c>
      <c r="AN74" s="724"/>
      <c r="AO74" s="724"/>
      <c r="AP74" s="724"/>
      <c r="AQ74" s="724"/>
      <c r="AR74" s="724"/>
      <c r="AS74" s="724"/>
      <c r="AT74" s="724"/>
      <c r="AU74" s="725">
        <v>0</v>
      </c>
      <c r="AV74" s="725"/>
      <c r="AW74" s="725"/>
      <c r="AX74" s="725"/>
      <c r="AY74" s="725"/>
      <c r="AZ74" s="725"/>
      <c r="BA74" s="725"/>
      <c r="BB74" s="725"/>
      <c r="BC74" s="725">
        <v>0</v>
      </c>
      <c r="BD74" s="725"/>
      <c r="BE74" s="725"/>
      <c r="BF74" s="725"/>
      <c r="BG74" s="725"/>
      <c r="BH74" s="725"/>
      <c r="BI74" s="725"/>
      <c r="BJ74" s="725"/>
    </row>
    <row r="75" spans="1:62" ht="11.1" customHeight="1">
      <c r="A75" s="55"/>
      <c r="B75" s="55"/>
      <c r="C75" s="55"/>
      <c r="D75" s="55"/>
      <c r="E75" s="55"/>
      <c r="F75" s="55"/>
      <c r="G75" s="407">
        <v>24</v>
      </c>
      <c r="H75" s="407"/>
      <c r="I75" s="407"/>
      <c r="J75" s="55"/>
      <c r="K75" s="55"/>
      <c r="L75" s="55"/>
      <c r="M75" s="55"/>
      <c r="N75" s="57"/>
      <c r="O75" s="724">
        <v>59.375</v>
      </c>
      <c r="P75" s="724"/>
      <c r="Q75" s="724"/>
      <c r="R75" s="724"/>
      <c r="S75" s="724"/>
      <c r="T75" s="724"/>
      <c r="U75" s="724"/>
      <c r="V75" s="724"/>
      <c r="W75" s="724">
        <v>8.6693548387096779</v>
      </c>
      <c r="X75" s="724"/>
      <c r="Y75" s="724"/>
      <c r="Z75" s="724"/>
      <c r="AA75" s="724"/>
      <c r="AB75" s="724"/>
      <c r="AC75" s="724"/>
      <c r="AD75" s="724"/>
      <c r="AE75" s="725">
        <v>0</v>
      </c>
      <c r="AF75" s="725"/>
      <c r="AG75" s="725"/>
      <c r="AH75" s="725"/>
      <c r="AI75" s="725"/>
      <c r="AJ75" s="725"/>
      <c r="AK75" s="725"/>
      <c r="AL75" s="725"/>
      <c r="AM75" s="724">
        <v>0.90725806451612911</v>
      </c>
      <c r="AN75" s="724"/>
      <c r="AO75" s="724"/>
      <c r="AP75" s="724"/>
      <c r="AQ75" s="724"/>
      <c r="AR75" s="724"/>
      <c r="AS75" s="724"/>
      <c r="AT75" s="724"/>
      <c r="AU75" s="724">
        <v>3.5282258064516134</v>
      </c>
      <c r="AV75" s="724"/>
      <c r="AW75" s="724"/>
      <c r="AX75" s="724"/>
      <c r="AY75" s="724"/>
      <c r="AZ75" s="724"/>
      <c r="BA75" s="724"/>
      <c r="BB75" s="724"/>
      <c r="BC75" s="724">
        <v>0.40322580645161288</v>
      </c>
      <c r="BD75" s="724"/>
      <c r="BE75" s="724"/>
      <c r="BF75" s="724"/>
      <c r="BG75" s="724"/>
      <c r="BH75" s="724"/>
      <c r="BI75" s="724"/>
      <c r="BJ75" s="724"/>
    </row>
    <row r="76" spans="1:62" ht="11.1" customHeight="1">
      <c r="A76" s="55"/>
      <c r="B76" s="55"/>
      <c r="C76" s="55"/>
      <c r="D76" s="55"/>
      <c r="E76" s="55"/>
      <c r="F76" s="55"/>
      <c r="G76" s="407">
        <v>25</v>
      </c>
      <c r="H76" s="407"/>
      <c r="I76" s="407"/>
      <c r="J76" s="55"/>
      <c r="K76" s="55"/>
      <c r="L76" s="55"/>
      <c r="M76" s="55"/>
      <c r="N76" s="57"/>
      <c r="O76" s="724">
        <v>40.585365853658537</v>
      </c>
      <c r="P76" s="724"/>
      <c r="Q76" s="724"/>
      <c r="R76" s="724"/>
      <c r="S76" s="724"/>
      <c r="T76" s="724"/>
      <c r="U76" s="724"/>
      <c r="V76" s="724"/>
      <c r="W76" s="724">
        <v>33.658536585365859</v>
      </c>
      <c r="X76" s="724"/>
      <c r="Y76" s="724"/>
      <c r="Z76" s="724"/>
      <c r="AA76" s="724"/>
      <c r="AB76" s="724"/>
      <c r="AC76" s="724"/>
      <c r="AD76" s="724"/>
      <c r="AE76" s="725">
        <v>0</v>
      </c>
      <c r="AF76" s="725"/>
      <c r="AG76" s="725"/>
      <c r="AH76" s="725"/>
      <c r="AI76" s="725"/>
      <c r="AJ76" s="725"/>
      <c r="AK76" s="725"/>
      <c r="AL76" s="725"/>
      <c r="AM76" s="724">
        <v>0.87804878048780499</v>
      </c>
      <c r="AN76" s="724"/>
      <c r="AO76" s="724"/>
      <c r="AP76" s="724"/>
      <c r="AQ76" s="724"/>
      <c r="AR76" s="724"/>
      <c r="AS76" s="724"/>
      <c r="AT76" s="724"/>
      <c r="AU76" s="724">
        <v>4.6829268292682924</v>
      </c>
      <c r="AV76" s="724"/>
      <c r="AW76" s="724"/>
      <c r="AX76" s="724"/>
      <c r="AY76" s="724"/>
      <c r="AZ76" s="724"/>
      <c r="BA76" s="724"/>
      <c r="BB76" s="724"/>
      <c r="BC76" s="725">
        <v>0</v>
      </c>
      <c r="BD76" s="725"/>
      <c r="BE76" s="725"/>
      <c r="BF76" s="725"/>
      <c r="BG76" s="725"/>
      <c r="BH76" s="725"/>
      <c r="BI76" s="725"/>
      <c r="BJ76" s="725"/>
    </row>
    <row r="77" spans="1:62" ht="11.1" customHeight="1">
      <c r="A77" s="55"/>
      <c r="B77" s="55"/>
      <c r="C77" s="55"/>
      <c r="D77" s="55"/>
      <c r="E77" s="55"/>
      <c r="F77" s="55"/>
      <c r="G77" s="405">
        <v>26</v>
      </c>
      <c r="H77" s="405"/>
      <c r="I77" s="405"/>
      <c r="J77" s="257"/>
      <c r="K77" s="257"/>
      <c r="L77" s="257"/>
      <c r="M77" s="257"/>
      <c r="N77" s="258"/>
      <c r="O77" s="722">
        <v>10.754017305315204</v>
      </c>
      <c r="P77" s="722"/>
      <c r="Q77" s="722"/>
      <c r="R77" s="722"/>
      <c r="S77" s="722"/>
      <c r="T77" s="722"/>
      <c r="U77" s="722"/>
      <c r="V77" s="722"/>
      <c r="W77" s="722">
        <v>0.37082818294190362</v>
      </c>
      <c r="X77" s="722"/>
      <c r="Y77" s="722"/>
      <c r="Z77" s="722"/>
      <c r="AA77" s="722"/>
      <c r="AB77" s="722"/>
      <c r="AC77" s="722"/>
      <c r="AD77" s="722"/>
      <c r="AE77" s="722">
        <v>3.4610630407911001</v>
      </c>
      <c r="AF77" s="722"/>
      <c r="AG77" s="722"/>
      <c r="AH77" s="722"/>
      <c r="AI77" s="722"/>
      <c r="AJ77" s="722"/>
      <c r="AK77" s="722"/>
      <c r="AL77" s="722"/>
      <c r="AM77" s="723">
        <v>0</v>
      </c>
      <c r="AN77" s="723"/>
      <c r="AO77" s="723"/>
      <c r="AP77" s="723"/>
      <c r="AQ77" s="723"/>
      <c r="AR77" s="723"/>
      <c r="AS77" s="723"/>
      <c r="AT77" s="723"/>
      <c r="AU77" s="723">
        <v>0</v>
      </c>
      <c r="AV77" s="723"/>
      <c r="AW77" s="723"/>
      <c r="AX77" s="723"/>
      <c r="AY77" s="723"/>
      <c r="AZ77" s="723"/>
      <c r="BA77" s="723"/>
      <c r="BB77" s="723"/>
      <c r="BC77" s="723">
        <v>0</v>
      </c>
      <c r="BD77" s="723"/>
      <c r="BE77" s="723"/>
      <c r="BF77" s="723"/>
      <c r="BG77" s="723"/>
      <c r="BH77" s="723"/>
      <c r="BI77" s="723"/>
      <c r="BJ77" s="723"/>
    </row>
    <row r="78" spans="1:62" ht="11.1" customHeight="1">
      <c r="A78" s="55"/>
      <c r="B78" s="58"/>
      <c r="C78" s="58"/>
      <c r="D78" s="58"/>
      <c r="E78" s="58"/>
      <c r="F78" s="58"/>
      <c r="G78" s="59"/>
      <c r="H78" s="59"/>
      <c r="I78" s="59"/>
      <c r="J78" s="58"/>
      <c r="K78" s="58"/>
      <c r="L78" s="58"/>
      <c r="M78" s="58"/>
      <c r="N78" s="60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60"/>
      <c r="AN78" s="260"/>
      <c r="AO78" s="260"/>
      <c r="AP78" s="260"/>
      <c r="AQ78" s="260"/>
      <c r="AR78" s="260"/>
      <c r="AS78" s="260"/>
      <c r="AT78" s="260"/>
      <c r="AU78" s="259"/>
      <c r="AV78" s="259"/>
      <c r="AW78" s="259"/>
      <c r="AX78" s="259"/>
      <c r="AY78" s="259"/>
      <c r="AZ78" s="259"/>
      <c r="BA78" s="259"/>
      <c r="BB78" s="259"/>
      <c r="BC78" s="260"/>
      <c r="BD78" s="260"/>
      <c r="BE78" s="260"/>
      <c r="BF78" s="260"/>
      <c r="BG78" s="260"/>
      <c r="BH78" s="260"/>
      <c r="BI78" s="260"/>
      <c r="BJ78" s="260"/>
    </row>
    <row r="79" spans="1:62" ht="11.1" customHeight="1">
      <c r="A79" s="55"/>
      <c r="B79" s="401" t="s">
        <v>18</v>
      </c>
      <c r="C79" s="401"/>
      <c r="D79" s="401"/>
      <c r="E79" s="261" t="s">
        <v>17</v>
      </c>
      <c r="F79" s="125" t="s">
        <v>432</v>
      </c>
      <c r="G79" s="114"/>
      <c r="H79" s="114"/>
      <c r="I79" s="114"/>
      <c r="J79" s="101"/>
      <c r="K79" s="101"/>
      <c r="L79" s="101"/>
      <c r="M79" s="101"/>
      <c r="N79" s="101"/>
      <c r="O79" s="263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262"/>
      <c r="AN79" s="262"/>
      <c r="AO79" s="262"/>
      <c r="AP79" s="262"/>
      <c r="AQ79" s="262"/>
      <c r="AR79" s="262"/>
      <c r="AS79" s="262"/>
      <c r="AT79" s="262"/>
      <c r="AU79" s="144"/>
      <c r="AV79" s="144"/>
      <c r="AW79" s="144"/>
      <c r="AX79" s="144"/>
      <c r="AY79" s="144"/>
      <c r="AZ79" s="144"/>
      <c r="BA79" s="144"/>
      <c r="BB79" s="144"/>
      <c r="BC79" s="262"/>
      <c r="BD79" s="262"/>
      <c r="BE79" s="262"/>
      <c r="BF79" s="262"/>
      <c r="BG79" s="262"/>
      <c r="BH79" s="262"/>
      <c r="BI79" s="262"/>
      <c r="BJ79" s="262"/>
    </row>
    <row r="80" spans="1:62" ht="11.1" customHeight="1"/>
    <row r="81" ht="11.1" customHeight="1"/>
    <row r="82" ht="11.1" customHeight="1"/>
    <row r="83" ht="11.1" customHeight="1"/>
    <row r="103" spans="1:63" ht="13.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</row>
    <row r="104" spans="1:63" ht="13.5" customHeight="1">
      <c r="A104" s="101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01"/>
    </row>
    <row r="105" spans="1:63" ht="13.5" customHeight="1">
      <c r="A105" s="101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01"/>
    </row>
    <row r="106" spans="1:63" ht="13.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2"/>
      <c r="M106" s="2"/>
      <c r="N106" s="2"/>
      <c r="O106" s="2"/>
      <c r="P106" s="2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</row>
    <row r="107" spans="1:63" ht="13.5" customHeight="1">
      <c r="A107" s="101"/>
      <c r="B107" s="101"/>
      <c r="C107" s="2"/>
      <c r="D107" s="2"/>
      <c r="E107" s="2"/>
      <c r="F107" s="2"/>
      <c r="G107" s="2"/>
      <c r="H107" s="2"/>
      <c r="I107" s="2"/>
      <c r="J107" s="2"/>
      <c r="K107" s="2"/>
      <c r="L107" s="101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01"/>
    </row>
    <row r="108" spans="1:63" ht="13.5" customHeight="1">
      <c r="A108" s="101"/>
      <c r="B108" s="101"/>
      <c r="C108" s="101"/>
      <c r="D108" s="101"/>
      <c r="E108" s="101"/>
      <c r="F108" s="2"/>
      <c r="G108" s="2"/>
      <c r="H108" s="2"/>
      <c r="I108" s="101"/>
      <c r="J108" s="101"/>
      <c r="K108" s="101"/>
      <c r="L108" s="101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01"/>
    </row>
    <row r="109" spans="1:63" ht="13.5" customHeight="1">
      <c r="A109" s="101"/>
      <c r="B109" s="101"/>
      <c r="C109" s="101"/>
      <c r="D109" s="101"/>
      <c r="E109" s="101"/>
      <c r="F109" s="2"/>
      <c r="G109" s="2"/>
      <c r="H109" s="2"/>
      <c r="I109" s="101"/>
      <c r="J109" s="101"/>
      <c r="K109" s="101"/>
      <c r="L109" s="101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01"/>
    </row>
    <row r="110" spans="1:63" ht="13.5" customHeight="1">
      <c r="A110" s="101"/>
      <c r="B110" s="101"/>
      <c r="C110" s="101"/>
      <c r="D110" s="101"/>
      <c r="E110" s="101"/>
      <c r="F110" s="2"/>
      <c r="G110" s="2"/>
      <c r="H110" s="2"/>
      <c r="I110" s="101"/>
      <c r="J110" s="101"/>
      <c r="K110" s="101"/>
      <c r="L110" s="101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01"/>
    </row>
    <row r="111" spans="1:63" ht="13.5" customHeight="1">
      <c r="A111" s="101"/>
      <c r="B111" s="101"/>
      <c r="C111" s="101"/>
      <c r="D111" s="101"/>
      <c r="E111" s="101"/>
      <c r="F111" s="184"/>
      <c r="G111" s="184"/>
      <c r="H111" s="184"/>
      <c r="I111" s="101"/>
      <c r="J111" s="101"/>
      <c r="K111" s="101"/>
      <c r="L111" s="101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01"/>
    </row>
    <row r="112" spans="1:63" ht="13.5" customHeight="1">
      <c r="A112" s="101"/>
      <c r="B112" s="101"/>
      <c r="C112" s="101"/>
      <c r="D112" s="101"/>
      <c r="E112" s="101"/>
      <c r="F112" s="114"/>
      <c r="G112" s="114"/>
      <c r="H112" s="114"/>
      <c r="I112" s="101"/>
      <c r="J112" s="101"/>
      <c r="K112" s="101"/>
      <c r="L112" s="101"/>
      <c r="M112" s="115"/>
      <c r="N112" s="115"/>
      <c r="O112" s="115"/>
      <c r="P112" s="115"/>
      <c r="Q112" s="115"/>
      <c r="R112" s="94"/>
      <c r="S112" s="94"/>
      <c r="T112" s="94"/>
      <c r="U112" s="94"/>
      <c r="V112" s="94"/>
      <c r="W112" s="115"/>
      <c r="X112" s="115"/>
      <c r="Y112" s="115"/>
      <c r="Z112" s="115"/>
      <c r="AA112" s="115"/>
      <c r="AB112" s="94"/>
      <c r="AC112" s="94"/>
      <c r="AD112" s="94"/>
      <c r="AE112" s="94"/>
      <c r="AF112" s="94"/>
      <c r="AG112" s="115"/>
      <c r="AH112" s="115"/>
      <c r="AI112" s="115"/>
      <c r="AJ112" s="115"/>
      <c r="AK112" s="115"/>
      <c r="AL112" s="94"/>
      <c r="AM112" s="94"/>
      <c r="AN112" s="94"/>
      <c r="AO112" s="94"/>
      <c r="AP112" s="94"/>
      <c r="AQ112" s="115"/>
      <c r="AR112" s="115"/>
      <c r="AS112" s="115"/>
      <c r="AT112" s="115"/>
      <c r="AU112" s="115"/>
      <c r="AV112" s="94"/>
      <c r="AW112" s="94"/>
      <c r="AX112" s="94"/>
      <c r="AY112" s="94"/>
      <c r="AZ112" s="94"/>
      <c r="BA112" s="115"/>
      <c r="BB112" s="115"/>
      <c r="BC112" s="115"/>
      <c r="BD112" s="115"/>
      <c r="BE112" s="115"/>
      <c r="BF112" s="94"/>
      <c r="BG112" s="94"/>
      <c r="BH112" s="94"/>
      <c r="BI112" s="94"/>
      <c r="BJ112" s="94"/>
      <c r="BK112" s="101"/>
    </row>
    <row r="113" spans="1:63" ht="13.5" customHeight="1">
      <c r="A113" s="101"/>
      <c r="B113" s="101"/>
      <c r="C113" s="125"/>
      <c r="D113" s="125"/>
      <c r="E113" s="116"/>
      <c r="F113" s="125"/>
      <c r="G113" s="114"/>
      <c r="H113" s="114"/>
      <c r="I113" s="101"/>
      <c r="J113" s="101"/>
      <c r="K113" s="101"/>
      <c r="L113" s="101"/>
      <c r="M113" s="115"/>
      <c r="N113" s="115"/>
      <c r="O113" s="115"/>
      <c r="P113" s="115"/>
      <c r="Q113" s="115"/>
      <c r="R113" s="94"/>
      <c r="S113" s="94"/>
      <c r="T113" s="94"/>
      <c r="U113" s="94"/>
      <c r="V113" s="94"/>
      <c r="W113" s="115"/>
      <c r="X113" s="115"/>
      <c r="Y113" s="115"/>
      <c r="Z113" s="115"/>
      <c r="AA113" s="115"/>
      <c r="AB113" s="94"/>
      <c r="AC113" s="94"/>
      <c r="AD113" s="94"/>
      <c r="AE113" s="94"/>
      <c r="AF113" s="94"/>
      <c r="AG113" s="115"/>
      <c r="AH113" s="115"/>
      <c r="AI113" s="115"/>
      <c r="AJ113" s="115"/>
      <c r="AK113" s="115"/>
      <c r="AL113" s="94"/>
      <c r="AM113" s="94"/>
      <c r="AN113" s="94"/>
      <c r="AO113" s="94"/>
      <c r="AP113" s="94"/>
      <c r="AQ113" s="115"/>
      <c r="AR113" s="115"/>
      <c r="AS113" s="115"/>
      <c r="AT113" s="115"/>
      <c r="AU113" s="115"/>
      <c r="AV113" s="94"/>
      <c r="AW113" s="94"/>
      <c r="AX113" s="94"/>
      <c r="AY113" s="94"/>
      <c r="AZ113" s="94"/>
      <c r="BA113" s="115"/>
      <c r="BB113" s="115"/>
      <c r="BC113" s="115"/>
      <c r="BD113" s="115"/>
      <c r="BE113" s="115"/>
      <c r="BF113" s="94"/>
      <c r="BG113" s="94"/>
      <c r="BH113" s="94"/>
      <c r="BI113" s="94"/>
      <c r="BJ113" s="94"/>
      <c r="BK113" s="101"/>
    </row>
    <row r="114" spans="1:63" ht="13.5" customHeight="1">
      <c r="A114" s="101"/>
      <c r="B114" s="125"/>
      <c r="C114" s="125"/>
      <c r="D114" s="125"/>
      <c r="E114" s="116"/>
      <c r="F114" s="125"/>
      <c r="G114" s="114"/>
      <c r="H114" s="114"/>
      <c r="I114" s="101"/>
      <c r="J114" s="101"/>
      <c r="K114" s="101"/>
      <c r="L114" s="101"/>
      <c r="M114" s="115"/>
      <c r="N114" s="115"/>
      <c r="O114" s="115"/>
      <c r="P114" s="115"/>
      <c r="Q114" s="115"/>
      <c r="R114" s="94"/>
      <c r="S114" s="94"/>
      <c r="T114" s="94"/>
      <c r="U114" s="94"/>
      <c r="V114" s="94"/>
      <c r="W114" s="115"/>
      <c r="X114" s="115"/>
      <c r="Y114" s="115"/>
      <c r="Z114" s="115"/>
      <c r="AA114" s="115"/>
      <c r="AB114" s="94"/>
      <c r="AC114" s="94"/>
      <c r="AD114" s="94"/>
      <c r="AE114" s="94"/>
      <c r="AF114" s="94"/>
      <c r="AG114" s="115"/>
      <c r="AH114" s="115"/>
      <c r="AI114" s="115"/>
      <c r="AJ114" s="115"/>
      <c r="AK114" s="115"/>
      <c r="AL114" s="94"/>
      <c r="AM114" s="94"/>
      <c r="AN114" s="94"/>
      <c r="AO114" s="94"/>
      <c r="AP114" s="94"/>
      <c r="AQ114" s="115"/>
      <c r="AR114" s="115"/>
      <c r="AS114" s="115"/>
      <c r="AT114" s="115"/>
      <c r="AU114" s="115"/>
      <c r="AV114" s="94"/>
      <c r="AW114" s="94"/>
      <c r="AX114" s="94"/>
      <c r="AY114" s="94"/>
      <c r="AZ114" s="94"/>
      <c r="BA114" s="115"/>
      <c r="BB114" s="115"/>
      <c r="BC114" s="115"/>
      <c r="BD114" s="115"/>
      <c r="BE114" s="115"/>
      <c r="BF114" s="94"/>
      <c r="BG114" s="94"/>
      <c r="BH114" s="94"/>
      <c r="BI114" s="94"/>
      <c r="BJ114" s="94"/>
      <c r="BK114" s="101"/>
    </row>
    <row r="115" spans="1:63" ht="13.5" customHeight="1">
      <c r="A115" s="101"/>
      <c r="B115" s="101"/>
      <c r="C115" s="101"/>
      <c r="D115" s="101"/>
      <c r="E115" s="101"/>
      <c r="F115" s="114"/>
      <c r="G115" s="114"/>
      <c r="H115" s="114"/>
      <c r="I115" s="101"/>
      <c r="J115" s="101"/>
      <c r="K115" s="101"/>
      <c r="L115" s="101"/>
      <c r="M115" s="115"/>
      <c r="N115" s="115"/>
      <c r="O115" s="115"/>
      <c r="P115" s="115"/>
      <c r="Q115" s="115"/>
      <c r="R115" s="94"/>
      <c r="S115" s="94"/>
      <c r="T115" s="94"/>
      <c r="U115" s="94"/>
      <c r="V115" s="94"/>
      <c r="W115" s="115"/>
      <c r="X115" s="115"/>
      <c r="Y115" s="115"/>
      <c r="Z115" s="115"/>
      <c r="AA115" s="115"/>
      <c r="AB115" s="94"/>
      <c r="AC115" s="94"/>
      <c r="AD115" s="94"/>
      <c r="AE115" s="94"/>
      <c r="AF115" s="94"/>
      <c r="AG115" s="115"/>
      <c r="AH115" s="115"/>
      <c r="AI115" s="115"/>
      <c r="AJ115" s="115"/>
      <c r="AK115" s="115"/>
      <c r="AL115" s="94"/>
      <c r="AM115" s="94"/>
      <c r="AN115" s="94"/>
      <c r="AO115" s="94"/>
      <c r="AP115" s="94"/>
      <c r="AQ115" s="115"/>
      <c r="AR115" s="115"/>
      <c r="AS115" s="115"/>
      <c r="AT115" s="115"/>
      <c r="AU115" s="115"/>
      <c r="AV115" s="94"/>
      <c r="AW115" s="94"/>
      <c r="AX115" s="94"/>
      <c r="AY115" s="94"/>
      <c r="AZ115" s="94"/>
      <c r="BA115" s="115"/>
      <c r="BB115" s="115"/>
      <c r="BC115" s="115"/>
      <c r="BD115" s="115"/>
      <c r="BE115" s="115"/>
      <c r="BF115" s="94"/>
      <c r="BG115" s="94"/>
      <c r="BH115" s="94"/>
      <c r="BI115" s="94"/>
      <c r="BJ115" s="94"/>
      <c r="BK115" s="101"/>
    </row>
    <row r="116" spans="1:63" ht="13.5" customHeight="1">
      <c r="A116" s="10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101"/>
    </row>
    <row r="117" spans="1:63" ht="13.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</row>
    <row r="118" spans="1:63" ht="13.5" customHeight="1">
      <c r="A118" s="101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01"/>
    </row>
    <row r="119" spans="1:63" ht="13.5" customHeight="1">
      <c r="A119" s="101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01"/>
    </row>
    <row r="120" spans="1:63" ht="13.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2"/>
      <c r="Q120" s="2"/>
      <c r="R120" s="101"/>
      <c r="S120" s="101"/>
      <c r="T120" s="101"/>
      <c r="U120" s="2"/>
      <c r="V120" s="2"/>
      <c r="W120" s="101"/>
      <c r="X120" s="101"/>
      <c r="Y120" s="101"/>
      <c r="Z120" s="2"/>
      <c r="AA120" s="2"/>
      <c r="AB120" s="101"/>
      <c r="AC120" s="101"/>
      <c r="AD120" s="101"/>
      <c r="AE120" s="2"/>
      <c r="AF120" s="2"/>
      <c r="AG120" s="101"/>
      <c r="AH120" s="101"/>
      <c r="AI120" s="101"/>
      <c r="AJ120" s="2"/>
      <c r="AK120" s="2"/>
      <c r="AL120" s="101"/>
      <c r="AM120" s="101"/>
      <c r="AN120" s="101"/>
      <c r="AO120" s="2"/>
      <c r="AP120" s="2"/>
      <c r="AQ120" s="101"/>
      <c r="AR120" s="101"/>
      <c r="AS120" s="101"/>
      <c r="AT120" s="2"/>
      <c r="AU120" s="2"/>
      <c r="AV120" s="101"/>
      <c r="AW120" s="101"/>
      <c r="AX120" s="101"/>
      <c r="AY120" s="2"/>
      <c r="AZ120" s="2"/>
      <c r="BA120" s="101"/>
      <c r="BB120" s="101"/>
      <c r="BC120" s="101"/>
      <c r="BD120" s="2"/>
      <c r="BE120" s="2"/>
      <c r="BF120" s="101"/>
      <c r="BG120" s="101"/>
      <c r="BH120" s="101"/>
      <c r="BI120" s="2"/>
      <c r="BJ120" s="2"/>
      <c r="BK120" s="101"/>
    </row>
    <row r="121" spans="1:63" ht="13.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2"/>
      <c r="M121" s="2"/>
      <c r="N121" s="2"/>
      <c r="O121" s="2"/>
      <c r="P121" s="2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</row>
    <row r="122" spans="1:63" ht="13.5" customHeight="1">
      <c r="A122" s="101"/>
      <c r="B122" s="101"/>
      <c r="C122" s="2"/>
      <c r="D122" s="2"/>
      <c r="E122" s="2"/>
      <c r="F122" s="2"/>
      <c r="G122" s="2"/>
      <c r="H122" s="2"/>
      <c r="I122" s="2"/>
      <c r="J122" s="2"/>
      <c r="K122" s="2"/>
      <c r="L122" s="101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  <c r="BI122" s="264"/>
      <c r="BJ122" s="264"/>
      <c r="BK122" s="101"/>
    </row>
    <row r="123" spans="1:63" ht="13.5" customHeight="1">
      <c r="A123" s="101"/>
      <c r="B123" s="101"/>
      <c r="C123" s="101"/>
      <c r="D123" s="101"/>
      <c r="E123" s="101"/>
      <c r="F123" s="2"/>
      <c r="G123" s="2"/>
      <c r="H123" s="2"/>
      <c r="I123" s="101"/>
      <c r="J123" s="101"/>
      <c r="K123" s="101"/>
      <c r="L123" s="101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101"/>
    </row>
    <row r="124" spans="1:63" ht="13.5" customHeight="1">
      <c r="A124" s="101"/>
      <c r="B124" s="101"/>
      <c r="C124" s="101"/>
      <c r="D124" s="101"/>
      <c r="E124" s="101"/>
      <c r="F124" s="2"/>
      <c r="G124" s="2"/>
      <c r="H124" s="2"/>
      <c r="I124" s="101"/>
      <c r="J124" s="101"/>
      <c r="K124" s="101"/>
      <c r="L124" s="101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101"/>
    </row>
    <row r="125" spans="1:63" ht="13.5" customHeight="1">
      <c r="A125" s="101"/>
      <c r="B125" s="101"/>
      <c r="C125" s="101"/>
      <c r="D125" s="101"/>
      <c r="E125" s="101"/>
      <c r="F125" s="2"/>
      <c r="G125" s="2"/>
      <c r="H125" s="2"/>
      <c r="I125" s="101"/>
      <c r="J125" s="101"/>
      <c r="K125" s="101"/>
      <c r="L125" s="101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101"/>
    </row>
    <row r="126" spans="1:63" ht="13.5" customHeight="1">
      <c r="A126" s="101"/>
      <c r="B126" s="101"/>
      <c r="C126" s="101"/>
      <c r="D126" s="101"/>
      <c r="E126" s="101"/>
      <c r="F126" s="184"/>
      <c r="G126" s="184"/>
      <c r="H126" s="184"/>
      <c r="I126" s="101"/>
      <c r="J126" s="101"/>
      <c r="K126" s="101"/>
      <c r="L126" s="101"/>
      <c r="M126" s="8"/>
      <c r="N126" s="8"/>
      <c r="O126" s="8"/>
      <c r="P126" s="8"/>
      <c r="Q126" s="8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2"/>
      <c r="BF126" s="262"/>
      <c r="BG126" s="262"/>
      <c r="BH126" s="262"/>
      <c r="BI126" s="262"/>
      <c r="BJ126" s="262"/>
      <c r="BK126" s="101"/>
    </row>
    <row r="127" spans="1:63" ht="13.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</row>
    <row r="128" spans="1:63" ht="13.5" customHeight="1">
      <c r="A128" s="101"/>
      <c r="B128" s="101"/>
      <c r="C128" s="125"/>
      <c r="D128" s="125"/>
      <c r="E128" s="116"/>
      <c r="F128" s="125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</row>
    <row r="129" spans="1:63" ht="13.5" customHeight="1">
      <c r="A129" s="101"/>
      <c r="B129" s="125"/>
      <c r="C129" s="125"/>
      <c r="D129" s="125"/>
      <c r="E129" s="116"/>
      <c r="F129" s="125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</row>
  </sheetData>
  <mergeCells count="309">
    <mergeCell ref="F25:G25"/>
    <mergeCell ref="F26:G26"/>
    <mergeCell ref="C29:D29"/>
    <mergeCell ref="F29:G29"/>
    <mergeCell ref="A1:S2"/>
    <mergeCell ref="G11:I11"/>
    <mergeCell ref="G12:I12"/>
    <mergeCell ref="G13:I13"/>
    <mergeCell ref="G14:I14"/>
    <mergeCell ref="B16:N17"/>
    <mergeCell ref="O16:U17"/>
    <mergeCell ref="O7:U8"/>
    <mergeCell ref="O47:V47"/>
    <mergeCell ref="W47:AD47"/>
    <mergeCell ref="AE47:AL47"/>
    <mergeCell ref="AM47:AT47"/>
    <mergeCell ref="B5:BJ5"/>
    <mergeCell ref="B7:N8"/>
    <mergeCell ref="C10:F10"/>
    <mergeCell ref="G10:I10"/>
    <mergeCell ref="J10:M10"/>
    <mergeCell ref="B27:D27"/>
    <mergeCell ref="C25:D25"/>
    <mergeCell ref="AX22:BD22"/>
    <mergeCell ref="BE22:BK22"/>
    <mergeCell ref="BE19:BK19"/>
    <mergeCell ref="G20:I20"/>
    <mergeCell ref="O20:U20"/>
    <mergeCell ref="V20:AB20"/>
    <mergeCell ref="AC20:AI20"/>
    <mergeCell ref="AJ20:AP20"/>
    <mergeCell ref="AU47:BB47"/>
    <mergeCell ref="BC47:BJ47"/>
    <mergeCell ref="BE20:BK20"/>
    <mergeCell ref="G21:I21"/>
    <mergeCell ref="O21:U21"/>
    <mergeCell ref="BC50:BJ50"/>
    <mergeCell ref="G47:I47"/>
    <mergeCell ref="G46:I46"/>
    <mergeCell ref="V22:AB22"/>
    <mergeCell ref="O14:U14"/>
    <mergeCell ref="V14:AB14"/>
    <mergeCell ref="AC14:AI14"/>
    <mergeCell ref="AJ14:AP14"/>
    <mergeCell ref="AQ14:AW14"/>
    <mergeCell ref="AX14:BD14"/>
    <mergeCell ref="BE14:BK14"/>
    <mergeCell ref="G23:I23"/>
    <mergeCell ref="O23:U23"/>
    <mergeCell ref="V23:AB23"/>
    <mergeCell ref="AC23:AI23"/>
    <mergeCell ref="AJ23:AP23"/>
    <mergeCell ref="AQ23:AW23"/>
    <mergeCell ref="AX23:BD23"/>
    <mergeCell ref="BE23:BK23"/>
    <mergeCell ref="AC22:AI22"/>
    <mergeCell ref="AJ22:AP22"/>
    <mergeCell ref="AQ22:AW22"/>
    <mergeCell ref="AQ20:AW20"/>
    <mergeCell ref="AX20:BD20"/>
    <mergeCell ref="V21:AB21"/>
    <mergeCell ref="AC21:AI21"/>
    <mergeCell ref="AJ21:AP21"/>
    <mergeCell ref="AQ21:AW21"/>
    <mergeCell ref="AX21:BD21"/>
    <mergeCell ref="BE21:BK21"/>
    <mergeCell ref="G22:I22"/>
    <mergeCell ref="O22:U22"/>
    <mergeCell ref="C19:F19"/>
    <mergeCell ref="G19:I19"/>
    <mergeCell ref="J19:M19"/>
    <mergeCell ref="O19:U19"/>
    <mergeCell ref="V19:AB19"/>
    <mergeCell ref="AC19:AI19"/>
    <mergeCell ref="AJ19:AP19"/>
    <mergeCell ref="AQ19:AW19"/>
    <mergeCell ref="AX19:BD19"/>
    <mergeCell ref="V16:AB17"/>
    <mergeCell ref="AC16:AI17"/>
    <mergeCell ref="AJ16:AP17"/>
    <mergeCell ref="AQ16:AW17"/>
    <mergeCell ref="AX16:BD17"/>
    <mergeCell ref="BE16:BK17"/>
    <mergeCell ref="O12:U12"/>
    <mergeCell ref="V12:AB12"/>
    <mergeCell ref="AC12:AI12"/>
    <mergeCell ref="AJ12:AP12"/>
    <mergeCell ref="AQ12:AW12"/>
    <mergeCell ref="AX12:BD12"/>
    <mergeCell ref="BE12:BK12"/>
    <mergeCell ref="O13:U13"/>
    <mergeCell ref="V13:AB13"/>
    <mergeCell ref="AC13:AI13"/>
    <mergeCell ref="AJ13:AP13"/>
    <mergeCell ref="AQ13:AW13"/>
    <mergeCell ref="AX13:BD13"/>
    <mergeCell ref="BE13:BK13"/>
    <mergeCell ref="BE10:BK10"/>
    <mergeCell ref="O11:U11"/>
    <mergeCell ref="V11:AB11"/>
    <mergeCell ref="AC11:AI11"/>
    <mergeCell ref="AJ11:AP11"/>
    <mergeCell ref="AQ11:AW11"/>
    <mergeCell ref="AX11:BD11"/>
    <mergeCell ref="BE11:BK11"/>
    <mergeCell ref="O10:U10"/>
    <mergeCell ref="V10:AB10"/>
    <mergeCell ref="AC10:AI10"/>
    <mergeCell ref="AJ10:AP10"/>
    <mergeCell ref="AQ10:AW10"/>
    <mergeCell ref="AX10:BD10"/>
    <mergeCell ref="V7:AB8"/>
    <mergeCell ref="AC7:AI8"/>
    <mergeCell ref="AJ7:AP8"/>
    <mergeCell ref="AQ7:AW8"/>
    <mergeCell ref="AX7:BD8"/>
    <mergeCell ref="BE7:BK8"/>
    <mergeCell ref="AM40:AT40"/>
    <mergeCell ref="AU40:BB40"/>
    <mergeCell ref="BC40:BJ40"/>
    <mergeCell ref="B31:BJ31"/>
    <mergeCell ref="B32:BJ32"/>
    <mergeCell ref="G39:I39"/>
    <mergeCell ref="B34:N35"/>
    <mergeCell ref="O34:V35"/>
    <mergeCell ref="W34:AD35"/>
    <mergeCell ref="AE34:BJ34"/>
    <mergeCell ref="AE35:AL35"/>
    <mergeCell ref="AM35:AT35"/>
    <mergeCell ref="AU35:BB35"/>
    <mergeCell ref="BC35:BJ35"/>
    <mergeCell ref="C37:F37"/>
    <mergeCell ref="G37:I37"/>
    <mergeCell ref="J37:M37"/>
    <mergeCell ref="O37:V37"/>
    <mergeCell ref="W37:AD37"/>
    <mergeCell ref="AE37:AL37"/>
    <mergeCell ref="AM37:AT37"/>
    <mergeCell ref="AU37:BB37"/>
    <mergeCell ref="BC37:BJ37"/>
    <mergeCell ref="G38:I38"/>
    <mergeCell ref="O38:V38"/>
    <mergeCell ref="W38:AD38"/>
    <mergeCell ref="AE38:AL38"/>
    <mergeCell ref="AM38:AT38"/>
    <mergeCell ref="AU38:BB38"/>
    <mergeCell ref="BC38:BJ38"/>
    <mergeCell ref="O39:V39"/>
    <mergeCell ref="W39:AD39"/>
    <mergeCell ref="AE39:AL39"/>
    <mergeCell ref="AM39:AT39"/>
    <mergeCell ref="AU39:BB39"/>
    <mergeCell ref="BC39:BJ39"/>
    <mergeCell ref="BC41:BJ41"/>
    <mergeCell ref="B43:N44"/>
    <mergeCell ref="O43:AD43"/>
    <mergeCell ref="AE43:AL44"/>
    <mergeCell ref="AM43:AT44"/>
    <mergeCell ref="AU43:BB44"/>
    <mergeCell ref="BC43:BJ44"/>
    <mergeCell ref="O44:V44"/>
    <mergeCell ref="W44:AD44"/>
    <mergeCell ref="G41:I41"/>
    <mergeCell ref="O41:V41"/>
    <mergeCell ref="W41:AD41"/>
    <mergeCell ref="AE41:AL41"/>
    <mergeCell ref="AM41:AT41"/>
    <mergeCell ref="AU41:BB41"/>
    <mergeCell ref="G40:I40"/>
    <mergeCell ref="O40:V40"/>
    <mergeCell ref="W40:AD40"/>
    <mergeCell ref="C46:F46"/>
    <mergeCell ref="J46:M46"/>
    <mergeCell ref="O46:V46"/>
    <mergeCell ref="W46:AD46"/>
    <mergeCell ref="AE46:AL46"/>
    <mergeCell ref="AE40:AL40"/>
    <mergeCell ref="AM46:AT46"/>
    <mergeCell ref="AU46:BB46"/>
    <mergeCell ref="BC46:BJ46"/>
    <mergeCell ref="G48:I48"/>
    <mergeCell ref="O48:V48"/>
    <mergeCell ref="W48:AD48"/>
    <mergeCell ref="AE48:AL48"/>
    <mergeCell ref="AM48:AT48"/>
    <mergeCell ref="AU48:BB48"/>
    <mergeCell ref="BC48:BJ48"/>
    <mergeCell ref="G49:I49"/>
    <mergeCell ref="O49:V49"/>
    <mergeCell ref="W49:AD49"/>
    <mergeCell ref="AE49:AL49"/>
    <mergeCell ref="AM49:AT49"/>
    <mergeCell ref="AU49:BB49"/>
    <mergeCell ref="BC49:BJ49"/>
    <mergeCell ref="C54:D54"/>
    <mergeCell ref="F54:G54"/>
    <mergeCell ref="B55:D55"/>
    <mergeCell ref="O50:V50"/>
    <mergeCell ref="W50:AD50"/>
    <mergeCell ref="AE50:AL50"/>
    <mergeCell ref="AM50:AT50"/>
    <mergeCell ref="AU50:BB50"/>
    <mergeCell ref="C52:D52"/>
    <mergeCell ref="F52:G52"/>
    <mergeCell ref="G50:I50"/>
    <mergeCell ref="C63:F63"/>
    <mergeCell ref="J63:M63"/>
    <mergeCell ref="O63:V63"/>
    <mergeCell ref="W63:AD63"/>
    <mergeCell ref="AE63:AL63"/>
    <mergeCell ref="AM63:AT63"/>
    <mergeCell ref="BC67:BJ67"/>
    <mergeCell ref="O65:V65"/>
    <mergeCell ref="W65:AD65"/>
    <mergeCell ref="AE65:AL65"/>
    <mergeCell ref="AM65:AT65"/>
    <mergeCell ref="AU65:BB65"/>
    <mergeCell ref="BC65:BJ65"/>
    <mergeCell ref="O66:V66"/>
    <mergeCell ref="W66:AD66"/>
    <mergeCell ref="AE66:AL66"/>
    <mergeCell ref="AM66:AT66"/>
    <mergeCell ref="AU66:BB66"/>
    <mergeCell ref="BC66:BJ66"/>
    <mergeCell ref="G66:I66"/>
    <mergeCell ref="G64:I64"/>
    <mergeCell ref="G65:I65"/>
    <mergeCell ref="G63:I63"/>
    <mergeCell ref="AM67:AT67"/>
    <mergeCell ref="C73:F73"/>
    <mergeCell ref="J73:M73"/>
    <mergeCell ref="O73:V73"/>
    <mergeCell ref="W73:AD73"/>
    <mergeCell ref="AE73:AL73"/>
    <mergeCell ref="G67:I67"/>
    <mergeCell ref="O67:V67"/>
    <mergeCell ref="W67:AD67"/>
    <mergeCell ref="AE67:AL67"/>
    <mergeCell ref="B69:N70"/>
    <mergeCell ref="O69:AD69"/>
    <mergeCell ref="AE69:AL70"/>
    <mergeCell ref="O70:V70"/>
    <mergeCell ref="W70:AD70"/>
    <mergeCell ref="U71:V71"/>
    <mergeCell ref="AC71:AD71"/>
    <mergeCell ref="AK71:AL71"/>
    <mergeCell ref="AU67:BB67"/>
    <mergeCell ref="G73:I73"/>
    <mergeCell ref="G74:I74"/>
    <mergeCell ref="BC73:BJ73"/>
    <mergeCell ref="O74:V74"/>
    <mergeCell ref="W74:AD74"/>
    <mergeCell ref="AE74:AL74"/>
    <mergeCell ref="AM74:AT74"/>
    <mergeCell ref="AU74:BB74"/>
    <mergeCell ref="BC74:BJ74"/>
    <mergeCell ref="AM73:AT73"/>
    <mergeCell ref="AU73:BB73"/>
    <mergeCell ref="AM69:AT70"/>
    <mergeCell ref="AU69:BB70"/>
    <mergeCell ref="BC69:BJ70"/>
    <mergeCell ref="AS71:AT71"/>
    <mergeCell ref="BA71:BB71"/>
    <mergeCell ref="BI71:BJ71"/>
    <mergeCell ref="AE59:BJ59"/>
    <mergeCell ref="AE60:AL60"/>
    <mergeCell ref="AM60:AT60"/>
    <mergeCell ref="AU60:BB60"/>
    <mergeCell ref="BC60:BJ60"/>
    <mergeCell ref="AU63:BB63"/>
    <mergeCell ref="BC63:BJ63"/>
    <mergeCell ref="O64:V64"/>
    <mergeCell ref="W64:AD64"/>
    <mergeCell ref="AE64:AL64"/>
    <mergeCell ref="AM64:AT64"/>
    <mergeCell ref="AU64:BB64"/>
    <mergeCell ref="BC64:BJ64"/>
    <mergeCell ref="BI61:BJ61"/>
    <mergeCell ref="U61:V61"/>
    <mergeCell ref="AC61:AD61"/>
    <mergeCell ref="AK61:AL61"/>
    <mergeCell ref="AS61:AT61"/>
    <mergeCell ref="BA61:BB61"/>
    <mergeCell ref="O59:V60"/>
    <mergeCell ref="W59:AD60"/>
    <mergeCell ref="B57:BJ57"/>
    <mergeCell ref="B59:N60"/>
    <mergeCell ref="B79:D79"/>
    <mergeCell ref="G75:I75"/>
    <mergeCell ref="G77:I77"/>
    <mergeCell ref="O77:V77"/>
    <mergeCell ref="W77:AD77"/>
    <mergeCell ref="AE77:AL77"/>
    <mergeCell ref="AM77:AT77"/>
    <mergeCell ref="AU77:BB77"/>
    <mergeCell ref="BC77:BJ77"/>
    <mergeCell ref="G76:I76"/>
    <mergeCell ref="O75:V75"/>
    <mergeCell ref="W75:AD75"/>
    <mergeCell ref="AE75:AL75"/>
    <mergeCell ref="AM75:AT75"/>
    <mergeCell ref="AU75:BB75"/>
    <mergeCell ref="BC75:BJ75"/>
    <mergeCell ref="O76:V76"/>
    <mergeCell ref="W76:AD76"/>
    <mergeCell ref="AE76:AL76"/>
    <mergeCell ref="AM76:AT76"/>
    <mergeCell ref="AU76:BB76"/>
    <mergeCell ref="BC76:BJ76"/>
  </mergeCells>
  <phoneticPr fontId="22"/>
  <pageMargins left="0.47244094488188981" right="0.39370078740157483" top="0.31496062992125984" bottom="0.39370078740157483" header="0" footer="0"/>
  <pageSetup paperSize="9" scale="9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9"/>
  <sheetViews>
    <sheetView view="pageBreakPreview" zoomScaleNormal="100" zoomScaleSheetLayoutView="100" workbookViewId="0"/>
  </sheetViews>
  <sheetFormatPr defaultRowHeight="13.5"/>
  <cols>
    <col min="1" max="46" width="1.625" style="97" customWidth="1"/>
    <col min="47" max="47" width="2.375" style="97" customWidth="1"/>
    <col min="48" max="61" width="1.625" style="97" customWidth="1"/>
    <col min="62" max="62" width="0.875" style="97" customWidth="1"/>
    <col min="63" max="63" width="1.625" style="97" customWidth="1"/>
    <col min="64" max="16384" width="9" style="97"/>
  </cols>
  <sheetData>
    <row r="1" spans="1:64" ht="10.5" customHeight="1">
      <c r="A1" s="243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AS1" s="310">
        <v>185</v>
      </c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</row>
    <row r="2" spans="1:64" ht="10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</row>
    <row r="3" spans="1:64" ht="13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</row>
    <row r="4" spans="1:64" ht="13.5" customHeight="1">
      <c r="A4" s="55"/>
      <c r="B4" s="265"/>
      <c r="C4" s="265"/>
      <c r="D4" s="265"/>
      <c r="E4" s="261"/>
      <c r="F4" s="125"/>
      <c r="G4" s="114"/>
      <c r="H4" s="114"/>
      <c r="I4" s="114"/>
      <c r="J4" s="101"/>
      <c r="K4" s="101"/>
      <c r="L4" s="101"/>
      <c r="M4" s="101"/>
      <c r="N4" s="101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262"/>
      <c r="AN4" s="262"/>
      <c r="AO4" s="262"/>
      <c r="AP4" s="262"/>
      <c r="AQ4" s="262"/>
      <c r="AR4" s="262"/>
      <c r="AS4" s="262"/>
      <c r="AT4" s="262"/>
      <c r="AU4" s="144"/>
      <c r="AV4" s="144"/>
      <c r="AW4" s="144"/>
      <c r="AX4" s="144"/>
      <c r="AY4" s="144"/>
      <c r="AZ4" s="144"/>
      <c r="BA4" s="144"/>
      <c r="BB4" s="144"/>
      <c r="BC4" s="262"/>
      <c r="BD4" s="262"/>
      <c r="BE4" s="262"/>
      <c r="BF4" s="262"/>
      <c r="BG4" s="262"/>
      <c r="BH4" s="262"/>
      <c r="BI4" s="262"/>
      <c r="BJ4" s="262"/>
    </row>
    <row r="5" spans="1:64" ht="18" customHeight="1">
      <c r="A5" s="55"/>
      <c r="B5" s="420" t="s">
        <v>682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</row>
    <row r="6" spans="1:64" ht="12.75" customHeight="1">
      <c r="A6" s="55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</row>
    <row r="7" spans="1:64" ht="13.5" customHeight="1">
      <c r="A7" s="55"/>
      <c r="B7" s="407" t="s">
        <v>445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</row>
    <row r="8" spans="1:64" ht="11.1" customHeight="1">
      <c r="A8" s="55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266"/>
    </row>
    <row r="9" spans="1:64" ht="12" customHeight="1">
      <c r="A9" s="55"/>
      <c r="B9" s="408" t="s">
        <v>1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758" t="s">
        <v>23</v>
      </c>
      <c r="N9" s="759"/>
      <c r="O9" s="759"/>
      <c r="P9" s="759"/>
      <c r="Q9" s="760"/>
      <c r="R9" s="758" t="s">
        <v>472</v>
      </c>
      <c r="S9" s="759"/>
      <c r="T9" s="759"/>
      <c r="U9" s="759"/>
      <c r="V9" s="760"/>
      <c r="W9" s="758" t="s">
        <v>473</v>
      </c>
      <c r="X9" s="759"/>
      <c r="Y9" s="759"/>
      <c r="Z9" s="759"/>
      <c r="AA9" s="760"/>
      <c r="AB9" s="764" t="s">
        <v>484</v>
      </c>
      <c r="AC9" s="765"/>
      <c r="AD9" s="765"/>
      <c r="AE9" s="765"/>
      <c r="AF9" s="766"/>
      <c r="AG9" s="764" t="s">
        <v>485</v>
      </c>
      <c r="AH9" s="765"/>
      <c r="AI9" s="765"/>
      <c r="AJ9" s="765"/>
      <c r="AK9" s="766"/>
      <c r="AL9" s="758" t="s">
        <v>483</v>
      </c>
      <c r="AM9" s="759"/>
      <c r="AN9" s="759"/>
      <c r="AO9" s="759"/>
      <c r="AP9" s="760"/>
      <c r="AQ9" s="758" t="s">
        <v>764</v>
      </c>
      <c r="AR9" s="759"/>
      <c r="AS9" s="759"/>
      <c r="AT9" s="759"/>
      <c r="AU9" s="760"/>
      <c r="AV9" s="758" t="s">
        <v>444</v>
      </c>
      <c r="AW9" s="759"/>
      <c r="AX9" s="759"/>
      <c r="AY9" s="759"/>
      <c r="AZ9" s="760"/>
      <c r="BA9" s="758" t="s">
        <v>443</v>
      </c>
      <c r="BB9" s="759"/>
      <c r="BC9" s="759"/>
      <c r="BD9" s="759"/>
      <c r="BE9" s="760"/>
      <c r="BF9" s="758" t="s">
        <v>424</v>
      </c>
      <c r="BG9" s="759"/>
      <c r="BH9" s="759"/>
      <c r="BI9" s="759"/>
      <c r="BJ9" s="759"/>
      <c r="BL9" s="121"/>
    </row>
    <row r="10" spans="1:64" ht="19.5" customHeight="1">
      <c r="A10" s="55"/>
      <c r="B10" s="44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761"/>
      <c r="N10" s="762"/>
      <c r="O10" s="762"/>
      <c r="P10" s="762"/>
      <c r="Q10" s="763"/>
      <c r="R10" s="761"/>
      <c r="S10" s="762"/>
      <c r="T10" s="762"/>
      <c r="U10" s="762"/>
      <c r="V10" s="763"/>
      <c r="W10" s="761"/>
      <c r="X10" s="762"/>
      <c r="Y10" s="762"/>
      <c r="Z10" s="762"/>
      <c r="AA10" s="763"/>
      <c r="AB10" s="767"/>
      <c r="AC10" s="768"/>
      <c r="AD10" s="768"/>
      <c r="AE10" s="768"/>
      <c r="AF10" s="769"/>
      <c r="AG10" s="767"/>
      <c r="AH10" s="768"/>
      <c r="AI10" s="768"/>
      <c r="AJ10" s="768"/>
      <c r="AK10" s="769"/>
      <c r="AL10" s="761"/>
      <c r="AM10" s="762"/>
      <c r="AN10" s="762"/>
      <c r="AO10" s="762"/>
      <c r="AP10" s="763"/>
      <c r="AQ10" s="761"/>
      <c r="AR10" s="762"/>
      <c r="AS10" s="762"/>
      <c r="AT10" s="762"/>
      <c r="AU10" s="763"/>
      <c r="AV10" s="761"/>
      <c r="AW10" s="762"/>
      <c r="AX10" s="762"/>
      <c r="AY10" s="762"/>
      <c r="AZ10" s="763"/>
      <c r="BA10" s="761"/>
      <c r="BB10" s="762"/>
      <c r="BC10" s="762"/>
      <c r="BD10" s="762"/>
      <c r="BE10" s="763"/>
      <c r="BF10" s="761"/>
      <c r="BG10" s="762"/>
      <c r="BH10" s="762"/>
      <c r="BI10" s="762"/>
      <c r="BJ10" s="762"/>
    </row>
    <row r="11" spans="1:64" ht="11.1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"/>
      <c r="N11" s="5"/>
      <c r="O11" s="5"/>
      <c r="P11" s="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</row>
    <row r="12" spans="1:64" ht="11.1" customHeight="1">
      <c r="A12" s="55"/>
      <c r="B12" s="55"/>
      <c r="C12" s="440" t="s">
        <v>9</v>
      </c>
      <c r="D12" s="440"/>
      <c r="E12" s="440"/>
      <c r="F12" s="407">
        <v>22</v>
      </c>
      <c r="G12" s="407"/>
      <c r="H12" s="407"/>
      <c r="I12" s="440" t="s">
        <v>1</v>
      </c>
      <c r="J12" s="440"/>
      <c r="K12" s="440"/>
      <c r="L12" s="57"/>
      <c r="M12" s="725">
        <v>221359</v>
      </c>
      <c r="N12" s="725"/>
      <c r="O12" s="725"/>
      <c r="P12" s="725"/>
      <c r="Q12" s="725"/>
      <c r="R12" s="725">
        <v>6495</v>
      </c>
      <c r="S12" s="725"/>
      <c r="T12" s="725"/>
      <c r="U12" s="725"/>
      <c r="V12" s="725"/>
      <c r="W12" s="725">
        <v>6502</v>
      </c>
      <c r="X12" s="725"/>
      <c r="Y12" s="725"/>
      <c r="Z12" s="725"/>
      <c r="AA12" s="725"/>
      <c r="AB12" s="725">
        <v>57231</v>
      </c>
      <c r="AC12" s="725"/>
      <c r="AD12" s="725"/>
      <c r="AE12" s="725"/>
      <c r="AF12" s="725"/>
      <c r="AG12" s="725">
        <v>8376</v>
      </c>
      <c r="AH12" s="725"/>
      <c r="AI12" s="725"/>
      <c r="AJ12" s="725"/>
      <c r="AK12" s="725"/>
      <c r="AL12" s="725">
        <v>125396</v>
      </c>
      <c r="AM12" s="725"/>
      <c r="AN12" s="725"/>
      <c r="AO12" s="725"/>
      <c r="AP12" s="725"/>
      <c r="AQ12" s="725">
        <v>4849</v>
      </c>
      <c r="AR12" s="725"/>
      <c r="AS12" s="725"/>
      <c r="AT12" s="725"/>
      <c r="AU12" s="725"/>
      <c r="AV12" s="725">
        <v>1434</v>
      </c>
      <c r="AW12" s="725"/>
      <c r="AX12" s="725"/>
      <c r="AY12" s="725"/>
      <c r="AZ12" s="725"/>
      <c r="BA12" s="725">
        <v>6344</v>
      </c>
      <c r="BB12" s="725"/>
      <c r="BC12" s="725"/>
      <c r="BD12" s="725"/>
      <c r="BE12" s="725"/>
      <c r="BF12" s="725">
        <v>4732</v>
      </c>
      <c r="BG12" s="725"/>
      <c r="BH12" s="725"/>
      <c r="BI12" s="725"/>
      <c r="BJ12" s="725"/>
    </row>
    <row r="13" spans="1:64" ht="11.1" customHeight="1">
      <c r="A13" s="55"/>
      <c r="B13" s="55"/>
      <c r="C13" s="55"/>
      <c r="D13" s="55"/>
      <c r="E13" s="55"/>
      <c r="F13" s="407">
        <v>23</v>
      </c>
      <c r="G13" s="407"/>
      <c r="H13" s="407"/>
      <c r="I13" s="55"/>
      <c r="J13" s="55"/>
      <c r="K13" s="55"/>
      <c r="L13" s="57"/>
      <c r="M13" s="725">
        <v>241923</v>
      </c>
      <c r="N13" s="725"/>
      <c r="O13" s="725"/>
      <c r="P13" s="725"/>
      <c r="Q13" s="725"/>
      <c r="R13" s="725">
        <v>6352</v>
      </c>
      <c r="S13" s="725"/>
      <c r="T13" s="725"/>
      <c r="U13" s="725"/>
      <c r="V13" s="725"/>
      <c r="W13" s="725">
        <v>7582</v>
      </c>
      <c r="X13" s="725"/>
      <c r="Y13" s="725"/>
      <c r="Z13" s="725"/>
      <c r="AA13" s="725"/>
      <c r="AB13" s="725">
        <v>62666</v>
      </c>
      <c r="AC13" s="725"/>
      <c r="AD13" s="725"/>
      <c r="AE13" s="725"/>
      <c r="AF13" s="725"/>
      <c r="AG13" s="725">
        <v>9265</v>
      </c>
      <c r="AH13" s="725"/>
      <c r="AI13" s="725"/>
      <c r="AJ13" s="725"/>
      <c r="AK13" s="725"/>
      <c r="AL13" s="725">
        <v>134507</v>
      </c>
      <c r="AM13" s="725"/>
      <c r="AN13" s="725"/>
      <c r="AO13" s="725"/>
      <c r="AP13" s="725"/>
      <c r="AQ13" s="725">
        <v>7527</v>
      </c>
      <c r="AR13" s="725"/>
      <c r="AS13" s="725"/>
      <c r="AT13" s="725"/>
      <c r="AU13" s="725"/>
      <c r="AV13" s="725">
        <v>2866</v>
      </c>
      <c r="AW13" s="725"/>
      <c r="AX13" s="725"/>
      <c r="AY13" s="725"/>
      <c r="AZ13" s="725"/>
      <c r="BA13" s="725">
        <v>6687</v>
      </c>
      <c r="BB13" s="725"/>
      <c r="BC13" s="725"/>
      <c r="BD13" s="725"/>
      <c r="BE13" s="725"/>
      <c r="BF13" s="725">
        <v>4471</v>
      </c>
      <c r="BG13" s="725"/>
      <c r="BH13" s="725"/>
      <c r="BI13" s="725"/>
      <c r="BJ13" s="725"/>
    </row>
    <row r="14" spans="1:64" ht="11.1" customHeight="1">
      <c r="A14" s="55"/>
      <c r="B14" s="55"/>
      <c r="C14" s="55"/>
      <c r="D14" s="55"/>
      <c r="E14" s="55"/>
      <c r="F14" s="407">
        <v>24</v>
      </c>
      <c r="G14" s="407"/>
      <c r="H14" s="407"/>
      <c r="I14" s="55"/>
      <c r="J14" s="55"/>
      <c r="K14" s="55"/>
      <c r="L14" s="57"/>
      <c r="M14" s="725">
        <v>247534</v>
      </c>
      <c r="N14" s="725"/>
      <c r="O14" s="725"/>
      <c r="P14" s="725"/>
      <c r="Q14" s="725"/>
      <c r="R14" s="725">
        <v>5449</v>
      </c>
      <c r="S14" s="725"/>
      <c r="T14" s="725"/>
      <c r="U14" s="725"/>
      <c r="V14" s="725"/>
      <c r="W14" s="725">
        <v>7541</v>
      </c>
      <c r="X14" s="725"/>
      <c r="Y14" s="725"/>
      <c r="Z14" s="725"/>
      <c r="AA14" s="725"/>
      <c r="AB14" s="725">
        <v>65286</v>
      </c>
      <c r="AC14" s="725"/>
      <c r="AD14" s="725"/>
      <c r="AE14" s="725"/>
      <c r="AF14" s="725"/>
      <c r="AG14" s="725">
        <v>9305</v>
      </c>
      <c r="AH14" s="725"/>
      <c r="AI14" s="725"/>
      <c r="AJ14" s="725"/>
      <c r="AK14" s="725"/>
      <c r="AL14" s="725">
        <v>138467</v>
      </c>
      <c r="AM14" s="725"/>
      <c r="AN14" s="725"/>
      <c r="AO14" s="725"/>
      <c r="AP14" s="725"/>
      <c r="AQ14" s="725">
        <v>7841</v>
      </c>
      <c r="AR14" s="725"/>
      <c r="AS14" s="725"/>
      <c r="AT14" s="725"/>
      <c r="AU14" s="725"/>
      <c r="AV14" s="725">
        <v>3088</v>
      </c>
      <c r="AW14" s="725"/>
      <c r="AX14" s="725"/>
      <c r="AY14" s="725"/>
      <c r="AZ14" s="725"/>
      <c r="BA14" s="725">
        <v>6400</v>
      </c>
      <c r="BB14" s="725"/>
      <c r="BC14" s="725"/>
      <c r="BD14" s="725"/>
      <c r="BE14" s="725"/>
      <c r="BF14" s="725">
        <v>4157</v>
      </c>
      <c r="BG14" s="725"/>
      <c r="BH14" s="725"/>
      <c r="BI14" s="725"/>
      <c r="BJ14" s="725"/>
    </row>
    <row r="15" spans="1:64" ht="11.1" customHeight="1">
      <c r="A15" s="55"/>
      <c r="B15" s="55"/>
      <c r="C15" s="55"/>
      <c r="D15" s="55"/>
      <c r="E15" s="55"/>
      <c r="F15" s="407">
        <v>25</v>
      </c>
      <c r="G15" s="407"/>
      <c r="H15" s="407"/>
      <c r="I15" s="55"/>
      <c r="J15" s="55"/>
      <c r="K15" s="55"/>
      <c r="L15" s="57"/>
      <c r="M15" s="725">
        <v>243051</v>
      </c>
      <c r="N15" s="725"/>
      <c r="O15" s="725"/>
      <c r="P15" s="725"/>
      <c r="Q15" s="725"/>
      <c r="R15" s="725">
        <v>5859</v>
      </c>
      <c r="S15" s="725"/>
      <c r="T15" s="725"/>
      <c r="U15" s="725"/>
      <c r="V15" s="725"/>
      <c r="W15" s="725">
        <v>6622</v>
      </c>
      <c r="X15" s="725"/>
      <c r="Y15" s="725"/>
      <c r="Z15" s="725"/>
      <c r="AA15" s="725"/>
      <c r="AB15" s="725">
        <v>66298</v>
      </c>
      <c r="AC15" s="725"/>
      <c r="AD15" s="725"/>
      <c r="AE15" s="725"/>
      <c r="AF15" s="725"/>
      <c r="AG15" s="725">
        <v>8755</v>
      </c>
      <c r="AH15" s="725"/>
      <c r="AI15" s="725"/>
      <c r="AJ15" s="725"/>
      <c r="AK15" s="725"/>
      <c r="AL15" s="725">
        <v>135243</v>
      </c>
      <c r="AM15" s="725"/>
      <c r="AN15" s="725"/>
      <c r="AO15" s="725"/>
      <c r="AP15" s="725"/>
      <c r="AQ15" s="725">
        <v>6773</v>
      </c>
      <c r="AR15" s="725"/>
      <c r="AS15" s="725"/>
      <c r="AT15" s="725"/>
      <c r="AU15" s="725"/>
      <c r="AV15" s="725">
        <v>2894</v>
      </c>
      <c r="AW15" s="725"/>
      <c r="AX15" s="725"/>
      <c r="AY15" s="725"/>
      <c r="AZ15" s="725"/>
      <c r="BA15" s="725">
        <v>6922</v>
      </c>
      <c r="BB15" s="725"/>
      <c r="BC15" s="725"/>
      <c r="BD15" s="725"/>
      <c r="BE15" s="725"/>
      <c r="BF15" s="725">
        <v>3685</v>
      </c>
      <c r="BG15" s="725"/>
      <c r="BH15" s="725"/>
      <c r="BI15" s="725"/>
      <c r="BJ15" s="725"/>
    </row>
    <row r="16" spans="1:64" ht="11.1" customHeight="1">
      <c r="A16" s="55"/>
      <c r="B16" s="55"/>
      <c r="C16" s="55"/>
      <c r="D16" s="55"/>
      <c r="E16" s="55"/>
      <c r="F16" s="405">
        <v>26</v>
      </c>
      <c r="G16" s="405"/>
      <c r="H16" s="405"/>
      <c r="I16" s="257"/>
      <c r="J16" s="257"/>
      <c r="K16" s="257"/>
      <c r="L16" s="185"/>
      <c r="M16" s="776">
        <v>254730</v>
      </c>
      <c r="N16" s="775"/>
      <c r="O16" s="775"/>
      <c r="P16" s="775"/>
      <c r="Q16" s="775"/>
      <c r="R16" s="775">
        <v>5345</v>
      </c>
      <c r="S16" s="775"/>
      <c r="T16" s="775"/>
      <c r="U16" s="775"/>
      <c r="V16" s="775"/>
      <c r="W16" s="775">
        <v>6636</v>
      </c>
      <c r="X16" s="775"/>
      <c r="Y16" s="775"/>
      <c r="Z16" s="775"/>
      <c r="AA16" s="775"/>
      <c r="AB16" s="775">
        <v>66311</v>
      </c>
      <c r="AC16" s="775"/>
      <c r="AD16" s="775"/>
      <c r="AE16" s="775"/>
      <c r="AF16" s="775"/>
      <c r="AG16" s="775">
        <v>10055</v>
      </c>
      <c r="AH16" s="775"/>
      <c r="AI16" s="775"/>
      <c r="AJ16" s="775"/>
      <c r="AK16" s="775"/>
      <c r="AL16" s="775">
        <v>145293</v>
      </c>
      <c r="AM16" s="775"/>
      <c r="AN16" s="775"/>
      <c r="AO16" s="775"/>
      <c r="AP16" s="775"/>
      <c r="AQ16" s="775">
        <v>6808</v>
      </c>
      <c r="AR16" s="775"/>
      <c r="AS16" s="775"/>
      <c r="AT16" s="775"/>
      <c r="AU16" s="775"/>
      <c r="AV16" s="775">
        <v>2781</v>
      </c>
      <c r="AW16" s="775"/>
      <c r="AX16" s="775"/>
      <c r="AY16" s="775"/>
      <c r="AZ16" s="775"/>
      <c r="BA16" s="775">
        <v>8390</v>
      </c>
      <c r="BB16" s="775"/>
      <c r="BC16" s="775"/>
      <c r="BD16" s="775"/>
      <c r="BE16" s="775"/>
      <c r="BF16" s="775">
        <v>3111</v>
      </c>
      <c r="BG16" s="775"/>
      <c r="BH16" s="775"/>
      <c r="BI16" s="775"/>
      <c r="BJ16" s="775"/>
    </row>
    <row r="17" spans="1:62" ht="11.1" customHeight="1">
      <c r="A17" s="55"/>
      <c r="B17" s="58"/>
      <c r="C17" s="58"/>
      <c r="D17" s="58"/>
      <c r="E17" s="58"/>
      <c r="F17" s="59"/>
      <c r="G17" s="59"/>
      <c r="H17" s="59"/>
      <c r="I17" s="58"/>
      <c r="J17" s="58"/>
      <c r="K17" s="58"/>
      <c r="L17" s="60"/>
      <c r="M17" s="19"/>
      <c r="N17" s="19"/>
      <c r="O17" s="19"/>
      <c r="P17" s="19"/>
      <c r="Q17" s="19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8"/>
      <c r="AC17" s="18"/>
      <c r="AD17" s="18"/>
      <c r="AE17" s="18"/>
      <c r="AF17" s="18"/>
      <c r="AG17" s="19"/>
      <c r="AH17" s="19"/>
      <c r="AI17" s="19"/>
      <c r="AJ17" s="19"/>
      <c r="AK17" s="19"/>
      <c r="AL17" s="18"/>
      <c r="AM17" s="18"/>
      <c r="AN17" s="18"/>
      <c r="AO17" s="18"/>
      <c r="AP17" s="18"/>
      <c r="AQ17" s="19"/>
      <c r="AR17" s="19"/>
      <c r="AS17" s="19"/>
      <c r="AT17" s="19"/>
      <c r="AU17" s="19"/>
      <c r="AV17" s="18"/>
      <c r="AW17" s="18"/>
      <c r="AX17" s="18"/>
      <c r="AY17" s="18"/>
      <c r="AZ17" s="18"/>
      <c r="BA17" s="19"/>
      <c r="BB17" s="19"/>
      <c r="BC17" s="19"/>
      <c r="BD17" s="19"/>
      <c r="BE17" s="19"/>
      <c r="BF17" s="18"/>
      <c r="BG17" s="18"/>
      <c r="BH17" s="18"/>
      <c r="BI17" s="18"/>
      <c r="BJ17" s="18"/>
    </row>
    <row r="18" spans="1:62" ht="11.1" customHeight="1">
      <c r="A18" s="55"/>
      <c r="B18" s="101"/>
      <c r="C18" s="777" t="s">
        <v>16</v>
      </c>
      <c r="D18" s="777"/>
      <c r="E18" s="150" t="s">
        <v>17</v>
      </c>
      <c r="F18" s="778">
        <v>-1</v>
      </c>
      <c r="G18" s="778"/>
      <c r="H18" s="102" t="s">
        <v>605</v>
      </c>
      <c r="I18" s="101"/>
      <c r="J18" s="101"/>
      <c r="K18" s="101"/>
      <c r="L18" s="101"/>
      <c r="M18" s="115"/>
      <c r="N18" s="115"/>
      <c r="O18" s="115"/>
      <c r="P18" s="115"/>
      <c r="Q18" s="115"/>
      <c r="R18" s="94"/>
      <c r="S18" s="94"/>
      <c r="T18" s="94"/>
      <c r="U18" s="94"/>
      <c r="V18" s="94"/>
      <c r="W18" s="115"/>
      <c r="X18" s="115"/>
      <c r="Y18" s="115"/>
      <c r="Z18" s="115"/>
      <c r="AA18" s="115"/>
      <c r="AB18" s="94"/>
      <c r="AC18" s="94"/>
      <c r="AD18" s="94"/>
      <c r="AE18" s="94"/>
      <c r="AF18" s="94"/>
      <c r="AG18" s="115"/>
      <c r="AH18" s="115"/>
      <c r="AI18" s="115"/>
      <c r="AJ18" s="115"/>
      <c r="AK18" s="115"/>
      <c r="AL18" s="94"/>
      <c r="AM18" s="94"/>
      <c r="AN18" s="94"/>
      <c r="AO18" s="94"/>
      <c r="AP18" s="94"/>
      <c r="AQ18" s="115"/>
      <c r="AR18" s="115"/>
      <c r="AS18" s="115"/>
      <c r="AT18" s="115"/>
      <c r="AU18" s="115"/>
      <c r="AV18" s="94"/>
      <c r="AW18" s="94"/>
      <c r="AX18" s="94"/>
      <c r="AY18" s="94"/>
      <c r="AZ18" s="94"/>
      <c r="BA18" s="115"/>
      <c r="BB18" s="115"/>
      <c r="BC18" s="115"/>
      <c r="BD18" s="115"/>
      <c r="BE18" s="115"/>
      <c r="BF18" s="94"/>
      <c r="BG18" s="94"/>
      <c r="BH18" s="94"/>
      <c r="BI18" s="94"/>
      <c r="BJ18" s="94"/>
    </row>
    <row r="19" spans="1:62" ht="12" customHeight="1">
      <c r="A19" s="55"/>
      <c r="B19" s="101"/>
      <c r="C19" s="149"/>
      <c r="D19" s="149"/>
      <c r="E19" s="150"/>
      <c r="F19" s="148"/>
      <c r="G19" s="148"/>
      <c r="H19" s="102" t="s">
        <v>604</v>
      </c>
      <c r="I19" s="101"/>
      <c r="J19" s="101"/>
      <c r="K19" s="101"/>
      <c r="L19" s="101"/>
      <c r="M19" s="115"/>
      <c r="N19" s="115"/>
      <c r="O19" s="115"/>
      <c r="P19" s="115"/>
      <c r="Q19" s="115"/>
      <c r="R19" s="94"/>
      <c r="S19" s="94"/>
      <c r="T19" s="94"/>
      <c r="U19" s="94"/>
      <c r="V19" s="94"/>
      <c r="W19" s="115"/>
      <c r="X19" s="115"/>
      <c r="Y19" s="115"/>
      <c r="Z19" s="115"/>
      <c r="AA19" s="115"/>
      <c r="AB19" s="94"/>
      <c r="AC19" s="94"/>
      <c r="AD19" s="94"/>
      <c r="AE19" s="94"/>
      <c r="AF19" s="94"/>
      <c r="AG19" s="115"/>
      <c r="AH19" s="115"/>
      <c r="AI19" s="115"/>
      <c r="AJ19" s="115"/>
      <c r="AK19" s="115"/>
      <c r="AL19" s="94"/>
      <c r="AM19" s="94"/>
      <c r="AN19" s="94"/>
      <c r="AO19" s="94"/>
      <c r="AP19" s="94"/>
      <c r="AQ19" s="115"/>
      <c r="AR19" s="115"/>
      <c r="AS19" s="115"/>
      <c r="AT19" s="115"/>
      <c r="AU19" s="115"/>
      <c r="AV19" s="94"/>
      <c r="AW19" s="94"/>
      <c r="AX19" s="94"/>
      <c r="AY19" s="94"/>
      <c r="AZ19" s="94"/>
      <c r="BA19" s="115"/>
      <c r="BB19" s="115"/>
      <c r="BC19" s="115"/>
      <c r="BD19" s="115"/>
      <c r="BE19" s="115"/>
      <c r="BF19" s="94"/>
      <c r="BG19" s="94"/>
      <c r="BH19" s="94"/>
      <c r="BI19" s="94"/>
      <c r="BJ19" s="94"/>
    </row>
    <row r="20" spans="1:62" ht="11.1" customHeight="1">
      <c r="A20" s="55"/>
      <c r="B20" s="101"/>
      <c r="C20" s="736"/>
      <c r="D20" s="736"/>
      <c r="E20" s="150"/>
      <c r="F20" s="737">
        <v>-2</v>
      </c>
      <c r="G20" s="737"/>
      <c r="H20" s="102" t="s">
        <v>476</v>
      </c>
      <c r="I20" s="101"/>
      <c r="J20" s="101"/>
      <c r="K20" s="101"/>
      <c r="L20" s="101"/>
      <c r="M20" s="115"/>
      <c r="N20" s="115"/>
      <c r="O20" s="115"/>
      <c r="P20" s="115"/>
      <c r="Q20" s="115"/>
      <c r="R20" s="94"/>
      <c r="S20" s="94"/>
      <c r="T20" s="94"/>
      <c r="U20" s="94"/>
      <c r="V20" s="94"/>
      <c r="W20" s="115"/>
      <c r="X20" s="115"/>
      <c r="Y20" s="115"/>
      <c r="Z20" s="115"/>
      <c r="AA20" s="115"/>
      <c r="AB20" s="94"/>
      <c r="AC20" s="94"/>
      <c r="AD20" s="94"/>
      <c r="AE20" s="94"/>
      <c r="AF20" s="94"/>
      <c r="AG20" s="115"/>
      <c r="AH20" s="115"/>
      <c r="AI20" s="115"/>
      <c r="AJ20" s="115"/>
      <c r="AK20" s="115"/>
      <c r="AL20" s="94"/>
      <c r="AM20" s="94"/>
      <c r="AN20" s="94"/>
      <c r="AO20" s="94"/>
      <c r="AP20" s="94"/>
      <c r="AQ20" s="115"/>
      <c r="AR20" s="115"/>
      <c r="AS20" s="115"/>
      <c r="AT20" s="115"/>
      <c r="AU20" s="115"/>
      <c r="AV20" s="94"/>
      <c r="AW20" s="94"/>
      <c r="AX20" s="94"/>
      <c r="AY20" s="94"/>
      <c r="AZ20" s="94"/>
      <c r="BA20" s="115"/>
      <c r="BB20" s="115"/>
      <c r="BC20" s="115"/>
      <c r="BD20" s="115"/>
      <c r="BE20" s="115"/>
      <c r="BF20" s="94"/>
      <c r="BG20" s="94"/>
      <c r="BH20" s="94"/>
      <c r="BI20" s="94"/>
      <c r="BJ20" s="94"/>
    </row>
    <row r="21" spans="1:62" ht="11.1" customHeight="1">
      <c r="A21" s="55"/>
      <c r="B21" s="101"/>
      <c r="C21" s="149"/>
      <c r="D21" s="149"/>
      <c r="E21" s="150"/>
      <c r="F21" s="737">
        <v>-3</v>
      </c>
      <c r="G21" s="737"/>
      <c r="H21" s="102" t="s">
        <v>683</v>
      </c>
      <c r="I21" s="101"/>
      <c r="J21" s="101"/>
      <c r="K21" s="101"/>
      <c r="L21" s="101"/>
      <c r="M21" s="115"/>
      <c r="N21" s="115"/>
      <c r="O21" s="115"/>
      <c r="P21" s="115"/>
      <c r="Q21" s="115"/>
      <c r="R21" s="94"/>
      <c r="S21" s="94"/>
      <c r="T21" s="94"/>
      <c r="U21" s="94"/>
      <c r="V21" s="94"/>
      <c r="W21" s="115"/>
      <c r="X21" s="115"/>
      <c r="Y21" s="115"/>
      <c r="Z21" s="115"/>
      <c r="AA21" s="115"/>
      <c r="AB21" s="94"/>
      <c r="AC21" s="94"/>
      <c r="AD21" s="94"/>
      <c r="AE21" s="94"/>
      <c r="AF21" s="94"/>
      <c r="AG21" s="115"/>
      <c r="AH21" s="115"/>
      <c r="AI21" s="115"/>
      <c r="AJ21" s="115"/>
      <c r="AK21" s="115"/>
      <c r="AL21" s="94"/>
      <c r="AM21" s="94"/>
      <c r="AN21" s="94"/>
      <c r="AO21" s="94"/>
      <c r="AP21" s="94"/>
      <c r="AQ21" s="115"/>
      <c r="AR21" s="115"/>
      <c r="AS21" s="115"/>
      <c r="AT21" s="115"/>
      <c r="AU21" s="115"/>
      <c r="AV21" s="94"/>
      <c r="AW21" s="94"/>
      <c r="AX21" s="94"/>
      <c r="AY21" s="94"/>
      <c r="AZ21" s="94"/>
      <c r="BA21" s="115"/>
      <c r="BB21" s="115"/>
      <c r="BC21" s="115"/>
      <c r="BD21" s="115"/>
      <c r="BE21" s="115"/>
      <c r="BF21" s="94"/>
      <c r="BG21" s="94"/>
      <c r="BH21" s="94"/>
      <c r="BI21" s="94"/>
      <c r="BJ21" s="94"/>
    </row>
    <row r="22" spans="1:62" ht="11.1" customHeight="1">
      <c r="A22" s="55"/>
      <c r="B22" s="773" t="s">
        <v>18</v>
      </c>
      <c r="C22" s="773"/>
      <c r="D22" s="773"/>
      <c r="E22" s="150" t="s">
        <v>17</v>
      </c>
      <c r="F22" s="102" t="s">
        <v>442</v>
      </c>
      <c r="G22" s="114"/>
      <c r="H22" s="114"/>
      <c r="I22" s="101"/>
      <c r="J22" s="101"/>
      <c r="K22" s="101"/>
      <c r="L22" s="101"/>
      <c r="M22" s="115"/>
      <c r="N22" s="115"/>
      <c r="O22" s="115"/>
      <c r="P22" s="115"/>
      <c r="Q22" s="115"/>
      <c r="R22" s="94"/>
      <c r="S22" s="94"/>
      <c r="T22" s="94"/>
      <c r="U22" s="94"/>
      <c r="V22" s="94"/>
      <c r="W22" s="115"/>
      <c r="X22" s="115"/>
      <c r="Y22" s="115"/>
      <c r="Z22" s="115"/>
      <c r="AA22" s="115"/>
      <c r="AB22" s="94"/>
      <c r="AC22" s="94"/>
      <c r="AD22" s="94"/>
      <c r="AE22" s="94"/>
      <c r="AF22" s="94"/>
      <c r="AG22" s="115"/>
      <c r="AH22" s="115"/>
      <c r="AI22" s="115"/>
      <c r="AJ22" s="115"/>
      <c r="AK22" s="115"/>
      <c r="AL22" s="94"/>
      <c r="AM22" s="94"/>
      <c r="AN22" s="94"/>
      <c r="AO22" s="94"/>
      <c r="AP22" s="94"/>
      <c r="AQ22" s="115"/>
      <c r="AR22" s="115"/>
      <c r="AS22" s="115"/>
      <c r="AT22" s="115"/>
      <c r="AU22" s="115"/>
      <c r="AV22" s="94"/>
      <c r="AW22" s="94"/>
      <c r="AX22" s="94"/>
      <c r="AY22" s="94"/>
      <c r="AZ22" s="94"/>
      <c r="BA22" s="115"/>
      <c r="BB22" s="115"/>
      <c r="BC22" s="115"/>
      <c r="BD22" s="115"/>
      <c r="BE22" s="115"/>
      <c r="BF22" s="94"/>
      <c r="BG22" s="94"/>
      <c r="BH22" s="94"/>
      <c r="BI22" s="94"/>
      <c r="BJ22" s="94"/>
    </row>
    <row r="23" spans="1:62" ht="13.5" customHeight="1">
      <c r="A23" s="55"/>
      <c r="B23" s="101"/>
      <c r="C23" s="101"/>
      <c r="D23" s="101"/>
      <c r="E23" s="101"/>
      <c r="F23" s="114"/>
      <c r="G23" s="114"/>
      <c r="H23" s="114"/>
      <c r="I23" s="101"/>
      <c r="J23" s="101"/>
      <c r="K23" s="101"/>
      <c r="L23" s="101"/>
      <c r="M23" s="115"/>
      <c r="N23" s="115"/>
      <c r="O23" s="115"/>
      <c r="P23" s="115"/>
      <c r="Q23" s="115"/>
      <c r="R23" s="94"/>
      <c r="S23" s="94"/>
      <c r="T23" s="94"/>
      <c r="U23" s="94"/>
      <c r="V23" s="94"/>
      <c r="W23" s="115"/>
      <c r="X23" s="115"/>
      <c r="Y23" s="115"/>
      <c r="Z23" s="115"/>
      <c r="AA23" s="115"/>
      <c r="AB23" s="94"/>
      <c r="AC23" s="94"/>
      <c r="AD23" s="94"/>
      <c r="AE23" s="94"/>
      <c r="AF23" s="94"/>
      <c r="AG23" s="115"/>
      <c r="AH23" s="115"/>
      <c r="AI23" s="115"/>
      <c r="AJ23" s="115"/>
      <c r="AK23" s="115"/>
      <c r="AL23" s="94"/>
      <c r="AM23" s="94"/>
      <c r="AN23" s="94"/>
      <c r="AO23" s="94"/>
      <c r="AP23" s="94"/>
      <c r="AQ23" s="115"/>
      <c r="AR23" s="115"/>
      <c r="AS23" s="115"/>
      <c r="AT23" s="115"/>
      <c r="AU23" s="115"/>
      <c r="AV23" s="94"/>
      <c r="AW23" s="94"/>
      <c r="AX23" s="94"/>
      <c r="AY23" s="94"/>
      <c r="AZ23" s="94"/>
      <c r="BA23" s="115"/>
      <c r="BB23" s="115"/>
      <c r="BC23" s="115"/>
      <c r="BD23" s="115"/>
      <c r="BE23" s="115"/>
      <c r="BF23" s="94"/>
      <c r="BG23" s="94"/>
      <c r="BH23" s="94"/>
      <c r="BI23" s="94"/>
      <c r="BJ23" s="94"/>
    </row>
    <row r="24" spans="1:62" ht="11.1" customHeight="1">
      <c r="A24" s="55"/>
      <c r="B24" s="407" t="s">
        <v>431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</row>
    <row r="25" spans="1:62" ht="11.1" customHeight="1">
      <c r="A25" s="55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</row>
    <row r="26" spans="1:62" ht="12" customHeight="1">
      <c r="A26" s="55"/>
      <c r="B26" s="408" t="s">
        <v>1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758" t="s">
        <v>23</v>
      </c>
      <c r="N26" s="759"/>
      <c r="O26" s="759"/>
      <c r="P26" s="759"/>
      <c r="Q26" s="760"/>
      <c r="R26" s="758" t="s">
        <v>472</v>
      </c>
      <c r="S26" s="759"/>
      <c r="T26" s="759"/>
      <c r="U26" s="759"/>
      <c r="V26" s="760"/>
      <c r="W26" s="758" t="s">
        <v>473</v>
      </c>
      <c r="X26" s="759"/>
      <c r="Y26" s="759"/>
      <c r="Z26" s="759"/>
      <c r="AA26" s="760"/>
      <c r="AB26" s="764" t="s">
        <v>474</v>
      </c>
      <c r="AC26" s="765"/>
      <c r="AD26" s="765"/>
      <c r="AE26" s="765"/>
      <c r="AF26" s="766"/>
      <c r="AG26" s="764" t="s">
        <v>475</v>
      </c>
      <c r="AH26" s="765"/>
      <c r="AI26" s="765"/>
      <c r="AJ26" s="765"/>
      <c r="AK26" s="766"/>
      <c r="AL26" s="758" t="s">
        <v>483</v>
      </c>
      <c r="AM26" s="759"/>
      <c r="AN26" s="759"/>
      <c r="AO26" s="759"/>
      <c r="AP26" s="760"/>
      <c r="AQ26" s="758" t="s">
        <v>764</v>
      </c>
      <c r="AR26" s="759"/>
      <c r="AS26" s="759"/>
      <c r="AT26" s="759"/>
      <c r="AU26" s="760"/>
      <c r="AV26" s="758" t="s">
        <v>444</v>
      </c>
      <c r="AW26" s="759"/>
      <c r="AX26" s="759"/>
      <c r="AY26" s="759"/>
      <c r="AZ26" s="760"/>
      <c r="BA26" s="758" t="s">
        <v>443</v>
      </c>
      <c r="BB26" s="759"/>
      <c r="BC26" s="759"/>
      <c r="BD26" s="759"/>
      <c r="BE26" s="760"/>
      <c r="BF26" s="758" t="s">
        <v>424</v>
      </c>
      <c r="BG26" s="759"/>
      <c r="BH26" s="759"/>
      <c r="BI26" s="759"/>
      <c r="BJ26" s="759"/>
    </row>
    <row r="27" spans="1:62" ht="12" customHeight="1">
      <c r="A27" s="55"/>
      <c r="B27" s="441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761"/>
      <c r="N27" s="762"/>
      <c r="O27" s="762"/>
      <c r="P27" s="762"/>
      <c r="Q27" s="763"/>
      <c r="R27" s="761"/>
      <c r="S27" s="762"/>
      <c r="T27" s="762"/>
      <c r="U27" s="762"/>
      <c r="V27" s="763"/>
      <c r="W27" s="761"/>
      <c r="X27" s="762"/>
      <c r="Y27" s="762"/>
      <c r="Z27" s="762"/>
      <c r="AA27" s="763"/>
      <c r="AB27" s="767"/>
      <c r="AC27" s="768"/>
      <c r="AD27" s="768"/>
      <c r="AE27" s="768"/>
      <c r="AF27" s="769"/>
      <c r="AG27" s="767"/>
      <c r="AH27" s="768"/>
      <c r="AI27" s="768"/>
      <c r="AJ27" s="768"/>
      <c r="AK27" s="769"/>
      <c r="AL27" s="761"/>
      <c r="AM27" s="762"/>
      <c r="AN27" s="762"/>
      <c r="AO27" s="762"/>
      <c r="AP27" s="763"/>
      <c r="AQ27" s="761"/>
      <c r="AR27" s="762"/>
      <c r="AS27" s="762"/>
      <c r="AT27" s="762"/>
      <c r="AU27" s="763"/>
      <c r="AV27" s="761"/>
      <c r="AW27" s="762"/>
      <c r="AX27" s="762"/>
      <c r="AY27" s="762"/>
      <c r="AZ27" s="763"/>
      <c r="BA27" s="761"/>
      <c r="BB27" s="762"/>
      <c r="BC27" s="762"/>
      <c r="BD27" s="762"/>
      <c r="BE27" s="763"/>
      <c r="BF27" s="761"/>
      <c r="BG27" s="762"/>
      <c r="BH27" s="762"/>
      <c r="BI27" s="762"/>
      <c r="BJ27" s="762"/>
    </row>
    <row r="28" spans="1:62" ht="11.1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73"/>
      <c r="M28" s="55"/>
      <c r="N28" s="55"/>
      <c r="O28" s="55"/>
      <c r="P28" s="727" t="s">
        <v>423</v>
      </c>
      <c r="Q28" s="727"/>
      <c r="R28" s="55"/>
      <c r="S28" s="55"/>
      <c r="T28" s="55"/>
      <c r="U28" s="727" t="s">
        <v>423</v>
      </c>
      <c r="V28" s="727"/>
      <c r="W28" s="55"/>
      <c r="X28" s="55"/>
      <c r="Y28" s="55"/>
      <c r="Z28" s="727" t="s">
        <v>423</v>
      </c>
      <c r="AA28" s="727"/>
      <c r="AB28" s="55"/>
      <c r="AC28" s="55"/>
      <c r="AD28" s="55"/>
      <c r="AE28" s="727" t="s">
        <v>423</v>
      </c>
      <c r="AF28" s="727"/>
      <c r="AG28" s="55"/>
      <c r="AH28" s="55"/>
      <c r="AI28" s="55"/>
      <c r="AJ28" s="727" t="s">
        <v>423</v>
      </c>
      <c r="AK28" s="727"/>
      <c r="AL28" s="55"/>
      <c r="AM28" s="55"/>
      <c r="AN28" s="55"/>
      <c r="AO28" s="727" t="s">
        <v>423</v>
      </c>
      <c r="AP28" s="727"/>
      <c r="AQ28" s="55"/>
      <c r="AR28" s="55"/>
      <c r="AS28" s="55"/>
      <c r="AT28" s="727" t="s">
        <v>423</v>
      </c>
      <c r="AU28" s="727"/>
      <c r="AV28" s="55"/>
      <c r="AW28" s="55"/>
      <c r="AX28" s="55"/>
      <c r="AY28" s="727" t="s">
        <v>423</v>
      </c>
      <c r="AZ28" s="727"/>
      <c r="BA28" s="55"/>
      <c r="BB28" s="55"/>
      <c r="BC28" s="55"/>
      <c r="BD28" s="727" t="s">
        <v>423</v>
      </c>
      <c r="BE28" s="727"/>
      <c r="BF28" s="55"/>
      <c r="BG28" s="55"/>
      <c r="BH28" s="55"/>
      <c r="BI28" s="727" t="s">
        <v>423</v>
      </c>
      <c r="BJ28" s="727"/>
    </row>
    <row r="29" spans="1:62" ht="11.1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"/>
      <c r="N29" s="5"/>
      <c r="O29" s="5"/>
      <c r="P29" s="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</row>
    <row r="30" spans="1:62" ht="11.1" customHeight="1">
      <c r="A30" s="55"/>
      <c r="B30" s="55"/>
      <c r="C30" s="440" t="s">
        <v>9</v>
      </c>
      <c r="D30" s="440"/>
      <c r="E30" s="440"/>
      <c r="F30" s="407">
        <v>22</v>
      </c>
      <c r="G30" s="407"/>
      <c r="H30" s="407"/>
      <c r="I30" s="440" t="s">
        <v>1</v>
      </c>
      <c r="J30" s="440"/>
      <c r="K30" s="440"/>
      <c r="L30" s="57"/>
      <c r="M30" s="771">
        <v>100</v>
      </c>
      <c r="N30" s="771"/>
      <c r="O30" s="771"/>
      <c r="P30" s="771"/>
      <c r="Q30" s="771"/>
      <c r="R30" s="770">
        <v>2.9341476967279396</v>
      </c>
      <c r="S30" s="770"/>
      <c r="T30" s="770"/>
      <c r="U30" s="770"/>
      <c r="V30" s="770"/>
      <c r="W30" s="770">
        <v>2.9373099806197169</v>
      </c>
      <c r="X30" s="770"/>
      <c r="Y30" s="770"/>
      <c r="Z30" s="770"/>
      <c r="AA30" s="770"/>
      <c r="AB30" s="770">
        <v>25.854381344332054</v>
      </c>
      <c r="AC30" s="770"/>
      <c r="AD30" s="770"/>
      <c r="AE30" s="770"/>
      <c r="AF30" s="770"/>
      <c r="AG30" s="770">
        <v>3.7838985539327519</v>
      </c>
      <c r="AH30" s="770"/>
      <c r="AI30" s="770"/>
      <c r="AJ30" s="770"/>
      <c r="AK30" s="770"/>
      <c r="AL30" s="770">
        <v>56.648250127620749</v>
      </c>
      <c r="AM30" s="770"/>
      <c r="AN30" s="770"/>
      <c r="AO30" s="770"/>
      <c r="AP30" s="770"/>
      <c r="AQ30" s="770">
        <v>2.1905592273185186</v>
      </c>
      <c r="AR30" s="770"/>
      <c r="AS30" s="770"/>
      <c r="AT30" s="770"/>
      <c r="AU30" s="770"/>
      <c r="AV30" s="770">
        <v>0.64781644297272756</v>
      </c>
      <c r="AW30" s="770"/>
      <c r="AX30" s="770"/>
      <c r="AY30" s="770"/>
      <c r="AZ30" s="770"/>
      <c r="BA30" s="770">
        <v>2.8659327156338796</v>
      </c>
      <c r="BB30" s="770"/>
      <c r="BC30" s="770"/>
      <c r="BD30" s="770"/>
      <c r="BE30" s="770"/>
      <c r="BF30" s="770">
        <v>2.1377039108416644</v>
      </c>
      <c r="BG30" s="770"/>
      <c r="BH30" s="770"/>
      <c r="BI30" s="770"/>
      <c r="BJ30" s="770"/>
    </row>
    <row r="31" spans="1:62" s="96" customFormat="1" ht="11.1" customHeight="1">
      <c r="A31" s="55"/>
      <c r="B31" s="55"/>
      <c r="C31" s="55"/>
      <c r="D31" s="55"/>
      <c r="E31" s="55"/>
      <c r="F31" s="407">
        <v>23</v>
      </c>
      <c r="G31" s="407"/>
      <c r="H31" s="407"/>
      <c r="I31" s="55"/>
      <c r="J31" s="55"/>
      <c r="K31" s="55"/>
      <c r="L31" s="57"/>
      <c r="M31" s="771">
        <v>100</v>
      </c>
      <c r="N31" s="771"/>
      <c r="O31" s="771"/>
      <c r="P31" s="771"/>
      <c r="Q31" s="771"/>
      <c r="R31" s="770">
        <v>2.6256288157802277</v>
      </c>
      <c r="S31" s="770"/>
      <c r="T31" s="770"/>
      <c r="U31" s="770"/>
      <c r="V31" s="770"/>
      <c r="W31" s="770">
        <v>3.1340550505739433</v>
      </c>
      <c r="X31" s="770"/>
      <c r="Y31" s="770"/>
      <c r="Z31" s="770"/>
      <c r="AA31" s="770"/>
      <c r="AB31" s="770">
        <v>25.903283276083712</v>
      </c>
      <c r="AC31" s="770"/>
      <c r="AD31" s="770"/>
      <c r="AE31" s="770"/>
      <c r="AF31" s="770"/>
      <c r="AG31" s="770">
        <v>3.8297309474502219</v>
      </c>
      <c r="AH31" s="770"/>
      <c r="AI31" s="770"/>
      <c r="AJ31" s="770"/>
      <c r="AK31" s="770"/>
      <c r="AL31" s="770">
        <v>55.59909557999859</v>
      </c>
      <c r="AM31" s="770"/>
      <c r="AN31" s="770"/>
      <c r="AO31" s="770"/>
      <c r="AP31" s="770"/>
      <c r="AQ31" s="770">
        <v>3.1113205441400775</v>
      </c>
      <c r="AR31" s="770"/>
      <c r="AS31" s="770"/>
      <c r="AT31" s="770"/>
      <c r="AU31" s="770"/>
      <c r="AV31" s="770">
        <v>1.1846744625356003</v>
      </c>
      <c r="AW31" s="770"/>
      <c r="AX31" s="770"/>
      <c r="AY31" s="770"/>
      <c r="AZ31" s="770"/>
      <c r="BA31" s="770">
        <v>2.7641026276955891</v>
      </c>
      <c r="BB31" s="770"/>
      <c r="BC31" s="770"/>
      <c r="BD31" s="770"/>
      <c r="BE31" s="770"/>
      <c r="BF31" s="770">
        <v>1.8481086957420334</v>
      </c>
      <c r="BG31" s="770"/>
      <c r="BH31" s="770"/>
      <c r="BI31" s="770"/>
      <c r="BJ31" s="770"/>
    </row>
    <row r="32" spans="1:62" ht="11.1" customHeight="1">
      <c r="A32" s="55"/>
      <c r="B32" s="55"/>
      <c r="C32" s="55"/>
      <c r="D32" s="55"/>
      <c r="E32" s="55"/>
      <c r="F32" s="407">
        <v>24</v>
      </c>
      <c r="G32" s="407"/>
      <c r="H32" s="407"/>
      <c r="I32" s="55"/>
      <c r="J32" s="55"/>
      <c r="K32" s="55"/>
      <c r="L32" s="57"/>
      <c r="M32" s="771">
        <v>100</v>
      </c>
      <c r="N32" s="771"/>
      <c r="O32" s="771"/>
      <c r="P32" s="771"/>
      <c r="Q32" s="771"/>
      <c r="R32" s="770">
        <v>2.201313758917967</v>
      </c>
      <c r="S32" s="770"/>
      <c r="T32" s="770"/>
      <c r="U32" s="770"/>
      <c r="V32" s="770"/>
      <c r="W32" s="770">
        <v>3.0464501846211025</v>
      </c>
      <c r="X32" s="770"/>
      <c r="Y32" s="770"/>
      <c r="Z32" s="770"/>
      <c r="AA32" s="770"/>
      <c r="AB32" s="770">
        <v>26.374558646488964</v>
      </c>
      <c r="AC32" s="770"/>
      <c r="AD32" s="770"/>
      <c r="AE32" s="770"/>
      <c r="AF32" s="770"/>
      <c r="AG32" s="770">
        <v>3.7590795607876091</v>
      </c>
      <c r="AH32" s="770"/>
      <c r="AI32" s="770"/>
      <c r="AJ32" s="770"/>
      <c r="AK32" s="770"/>
      <c r="AL32" s="770">
        <v>55.938578134720885</v>
      </c>
      <c r="AM32" s="770"/>
      <c r="AN32" s="770"/>
      <c r="AO32" s="770"/>
      <c r="AP32" s="770"/>
      <c r="AQ32" s="770">
        <v>3.1676456567582632</v>
      </c>
      <c r="AR32" s="770"/>
      <c r="AS32" s="770"/>
      <c r="AT32" s="770"/>
      <c r="AU32" s="770"/>
      <c r="AV32" s="770">
        <v>1.2475053931985103</v>
      </c>
      <c r="AW32" s="770"/>
      <c r="AX32" s="770"/>
      <c r="AY32" s="770"/>
      <c r="AZ32" s="770"/>
      <c r="BA32" s="770">
        <v>2.585503405592767</v>
      </c>
      <c r="BB32" s="770"/>
      <c r="BC32" s="770"/>
      <c r="BD32" s="770"/>
      <c r="BE32" s="770"/>
      <c r="BF32" s="770">
        <v>1.6793652589139272</v>
      </c>
      <c r="BG32" s="770"/>
      <c r="BH32" s="770"/>
      <c r="BI32" s="770"/>
      <c r="BJ32" s="770"/>
    </row>
    <row r="33" spans="1:63" ht="11.1" customHeight="1">
      <c r="A33" s="55"/>
      <c r="B33" s="55"/>
      <c r="C33" s="55"/>
      <c r="D33" s="55"/>
      <c r="E33" s="55"/>
      <c r="F33" s="407">
        <v>25</v>
      </c>
      <c r="G33" s="407"/>
      <c r="H33" s="407"/>
      <c r="I33" s="55"/>
      <c r="J33" s="55"/>
      <c r="K33" s="55"/>
      <c r="L33" s="57"/>
      <c r="M33" s="771">
        <v>100</v>
      </c>
      <c r="N33" s="771"/>
      <c r="O33" s="771"/>
      <c r="P33" s="771"/>
      <c r="Q33" s="771"/>
      <c r="R33" s="770">
        <v>2.4106051816285468</v>
      </c>
      <c r="S33" s="770"/>
      <c r="T33" s="770"/>
      <c r="U33" s="770"/>
      <c r="V33" s="770"/>
      <c r="W33" s="770">
        <v>2.7245310654965422</v>
      </c>
      <c r="X33" s="770"/>
      <c r="Y33" s="770"/>
      <c r="Z33" s="770"/>
      <c r="AA33" s="770"/>
      <c r="AB33" s="770">
        <v>27.277402685033181</v>
      </c>
      <c r="AC33" s="770"/>
      <c r="AD33" s="770"/>
      <c r="AE33" s="770"/>
      <c r="AF33" s="770"/>
      <c r="AG33" s="770">
        <v>3.6021246569649992</v>
      </c>
      <c r="AH33" s="770"/>
      <c r="AI33" s="770"/>
      <c r="AJ33" s="770"/>
      <c r="AK33" s="770"/>
      <c r="AL33" s="770">
        <v>55.643877210955729</v>
      </c>
      <c r="AM33" s="770"/>
      <c r="AN33" s="770"/>
      <c r="AO33" s="770"/>
      <c r="AP33" s="770"/>
      <c r="AQ33" s="770">
        <v>2.7866579442174686</v>
      </c>
      <c r="AR33" s="770"/>
      <c r="AS33" s="770"/>
      <c r="AT33" s="770"/>
      <c r="AU33" s="770"/>
      <c r="AV33" s="770">
        <v>1.1906966027706121</v>
      </c>
      <c r="AW33" s="770"/>
      <c r="AX33" s="770"/>
      <c r="AY33" s="770"/>
      <c r="AZ33" s="770"/>
      <c r="BA33" s="770">
        <v>2.8479619503725555</v>
      </c>
      <c r="BB33" s="770"/>
      <c r="BC33" s="770"/>
      <c r="BD33" s="770"/>
      <c r="BE33" s="770"/>
      <c r="BF33" s="770">
        <v>1.516142702560368</v>
      </c>
      <c r="BG33" s="770"/>
      <c r="BH33" s="770"/>
      <c r="BI33" s="770"/>
      <c r="BJ33" s="770"/>
    </row>
    <row r="34" spans="1:63" ht="11.1" customHeight="1">
      <c r="A34" s="55"/>
      <c r="B34" s="55"/>
      <c r="C34" s="55"/>
      <c r="D34" s="55"/>
      <c r="E34" s="55"/>
      <c r="F34" s="405">
        <v>26</v>
      </c>
      <c r="G34" s="405"/>
      <c r="H34" s="405"/>
      <c r="I34" s="257"/>
      <c r="J34" s="257"/>
      <c r="K34" s="257"/>
      <c r="L34" s="258"/>
      <c r="M34" s="774">
        <v>100</v>
      </c>
      <c r="N34" s="774"/>
      <c r="O34" s="774"/>
      <c r="P34" s="774"/>
      <c r="Q34" s="774"/>
      <c r="R34" s="772">
        <f>R16/M16*100</f>
        <v>2.0983001609547367</v>
      </c>
      <c r="S34" s="772"/>
      <c r="T34" s="772"/>
      <c r="U34" s="772"/>
      <c r="V34" s="772"/>
      <c r="W34" s="772">
        <f>W16/M16*100</f>
        <v>2.6051112943116239</v>
      </c>
      <c r="X34" s="772"/>
      <c r="Y34" s="772"/>
      <c r="Z34" s="772"/>
      <c r="AA34" s="772"/>
      <c r="AB34" s="772">
        <f>AB16/M16*100</f>
        <v>26.03187688925529</v>
      </c>
      <c r="AC34" s="772"/>
      <c r="AD34" s="772"/>
      <c r="AE34" s="772"/>
      <c r="AF34" s="772"/>
      <c r="AG34" s="772">
        <f>AG16/M16*100</f>
        <v>3.9473167667726612</v>
      </c>
      <c r="AH34" s="772"/>
      <c r="AI34" s="772"/>
      <c r="AJ34" s="772"/>
      <c r="AK34" s="772"/>
      <c r="AL34" s="772">
        <f>AL16/M16*100</f>
        <v>57.038040277941349</v>
      </c>
      <c r="AM34" s="772"/>
      <c r="AN34" s="772"/>
      <c r="AO34" s="772"/>
      <c r="AP34" s="772"/>
      <c r="AQ34" s="772">
        <f>AQ16/M16*100</f>
        <v>2.6726337690888391</v>
      </c>
      <c r="AR34" s="772"/>
      <c r="AS34" s="772"/>
      <c r="AT34" s="772"/>
      <c r="AU34" s="772"/>
      <c r="AV34" s="772">
        <f>AV16/M16*100</f>
        <v>1.0917441997409021</v>
      </c>
      <c r="AW34" s="772"/>
      <c r="AX34" s="772"/>
      <c r="AY34" s="772"/>
      <c r="AZ34" s="772"/>
      <c r="BA34" s="772">
        <f>BA16/M16*100</f>
        <v>3.2936835080281086</v>
      </c>
      <c r="BB34" s="772"/>
      <c r="BC34" s="772"/>
      <c r="BD34" s="772"/>
      <c r="BE34" s="772"/>
      <c r="BF34" s="772">
        <f>BF16/M16*100</f>
        <v>1.2212931339064892</v>
      </c>
      <c r="BG34" s="772"/>
      <c r="BH34" s="772"/>
      <c r="BI34" s="772"/>
      <c r="BJ34" s="772"/>
    </row>
    <row r="35" spans="1:63" ht="11.1" customHeight="1">
      <c r="A35" s="101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60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101"/>
    </row>
    <row r="36" spans="1:63" ht="11.1" customHeight="1">
      <c r="A36" s="101"/>
      <c r="B36" s="773" t="s">
        <v>18</v>
      </c>
      <c r="C36" s="773"/>
      <c r="D36" s="773"/>
      <c r="E36" s="150" t="s">
        <v>17</v>
      </c>
      <c r="F36" s="102" t="s">
        <v>442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101"/>
    </row>
    <row r="60" spans="1:63" ht="11.1" customHeight="1">
      <c r="A60" s="101"/>
      <c r="B60" s="101"/>
      <c r="C60" s="101"/>
      <c r="D60" s="101"/>
      <c r="E60" s="101"/>
      <c r="F60" s="101"/>
      <c r="G60" s="2"/>
      <c r="H60" s="2"/>
      <c r="I60" s="2"/>
      <c r="J60" s="101"/>
      <c r="K60" s="101"/>
      <c r="L60" s="101"/>
      <c r="M60" s="101"/>
      <c r="N60" s="101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01"/>
    </row>
    <row r="61" spans="1:63" ht="11.1" customHeight="1">
      <c r="A61" s="101"/>
      <c r="B61" s="101"/>
      <c r="C61" s="101"/>
      <c r="D61" s="101"/>
      <c r="E61" s="101"/>
      <c r="F61" s="101"/>
      <c r="G61" s="2"/>
      <c r="H61" s="2"/>
      <c r="I61" s="2"/>
      <c r="J61" s="101"/>
      <c r="K61" s="101"/>
      <c r="L61" s="101"/>
      <c r="M61" s="101"/>
      <c r="N61" s="101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01"/>
    </row>
    <row r="62" spans="1:63" ht="11.1" customHeight="1">
      <c r="A62" s="101"/>
      <c r="B62" s="101"/>
      <c r="C62" s="101"/>
      <c r="D62" s="101"/>
      <c r="E62" s="101"/>
      <c r="F62" s="101"/>
      <c r="G62" s="184"/>
      <c r="H62" s="184"/>
      <c r="I62" s="184"/>
      <c r="J62" s="101"/>
      <c r="K62" s="101"/>
      <c r="L62" s="101"/>
      <c r="M62" s="101"/>
      <c r="N62" s="101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01"/>
    </row>
    <row r="63" spans="1:63" ht="13.5" customHeight="1">
      <c r="A63" s="101"/>
      <c r="B63" s="101"/>
      <c r="C63" s="101"/>
      <c r="D63" s="101"/>
      <c r="E63" s="101"/>
      <c r="F63" s="101"/>
      <c r="G63" s="114"/>
      <c r="H63" s="114"/>
      <c r="I63" s="114"/>
      <c r="J63" s="101"/>
      <c r="K63" s="101"/>
      <c r="L63" s="101"/>
      <c r="M63" s="101"/>
      <c r="N63" s="101"/>
      <c r="O63" s="144"/>
      <c r="P63" s="144"/>
      <c r="Q63" s="144"/>
      <c r="R63" s="144"/>
      <c r="S63" s="144"/>
      <c r="T63" s="144"/>
      <c r="U63" s="262"/>
      <c r="V63" s="262"/>
      <c r="W63" s="262"/>
      <c r="X63" s="262"/>
      <c r="Y63" s="262"/>
      <c r="Z63" s="262"/>
      <c r="AA63" s="144"/>
      <c r="AB63" s="144"/>
      <c r="AC63" s="144"/>
      <c r="AD63" s="144"/>
      <c r="AE63" s="144"/>
      <c r="AF63" s="144"/>
      <c r="AG63" s="262"/>
      <c r="AH63" s="262"/>
      <c r="AI63" s="262"/>
      <c r="AJ63" s="262"/>
      <c r="AK63" s="262"/>
      <c r="AL63" s="262"/>
      <c r="AM63" s="144"/>
      <c r="AN63" s="144"/>
      <c r="AO63" s="144"/>
      <c r="AP63" s="144"/>
      <c r="AQ63" s="144"/>
      <c r="AR63" s="144"/>
      <c r="AS63" s="262"/>
      <c r="AT63" s="262"/>
      <c r="AU63" s="262"/>
      <c r="AV63" s="262"/>
      <c r="AW63" s="262"/>
      <c r="AX63" s="262"/>
      <c r="AY63" s="144"/>
      <c r="AZ63" s="144"/>
      <c r="BA63" s="144"/>
      <c r="BB63" s="144"/>
      <c r="BC63" s="144"/>
      <c r="BD63" s="144"/>
      <c r="BE63" s="262"/>
      <c r="BF63" s="262"/>
      <c r="BG63" s="262"/>
      <c r="BH63" s="262"/>
      <c r="BI63" s="262"/>
      <c r="BJ63" s="262"/>
      <c r="BK63" s="101"/>
    </row>
    <row r="64" spans="1:63" ht="13.5" customHeight="1">
      <c r="A64" s="101"/>
      <c r="B64" s="125"/>
      <c r="C64" s="125"/>
      <c r="D64" s="125"/>
      <c r="E64" s="261"/>
      <c r="F64" s="125"/>
      <c r="G64" s="114"/>
      <c r="H64" s="114"/>
      <c r="I64" s="114"/>
      <c r="J64" s="101"/>
      <c r="K64" s="101"/>
      <c r="L64" s="101"/>
      <c r="M64" s="101"/>
      <c r="N64" s="101"/>
      <c r="O64" s="144"/>
      <c r="P64" s="144"/>
      <c r="Q64" s="144"/>
      <c r="R64" s="144"/>
      <c r="S64" s="144"/>
      <c r="T64" s="144"/>
      <c r="U64" s="262"/>
      <c r="V64" s="262"/>
      <c r="W64" s="262"/>
      <c r="X64" s="262"/>
      <c r="Y64" s="262"/>
      <c r="Z64" s="262"/>
      <c r="AA64" s="144"/>
      <c r="AB64" s="144"/>
      <c r="AC64" s="144"/>
      <c r="AD64" s="144"/>
      <c r="AE64" s="144"/>
      <c r="AF64" s="144"/>
      <c r="AG64" s="262"/>
      <c r="AH64" s="262"/>
      <c r="AI64" s="262"/>
      <c r="AJ64" s="262"/>
      <c r="AK64" s="262"/>
      <c r="AL64" s="262"/>
      <c r="AM64" s="144"/>
      <c r="AN64" s="144"/>
      <c r="AO64" s="144"/>
      <c r="AP64" s="144"/>
      <c r="AQ64" s="144"/>
      <c r="AR64" s="144"/>
      <c r="AS64" s="262"/>
      <c r="AT64" s="262"/>
      <c r="AU64" s="262"/>
      <c r="AV64" s="262"/>
      <c r="AW64" s="262"/>
      <c r="AX64" s="262"/>
      <c r="AY64" s="144"/>
      <c r="AZ64" s="144"/>
      <c r="BA64" s="144"/>
      <c r="BB64" s="144"/>
      <c r="BC64" s="144"/>
      <c r="BD64" s="144"/>
      <c r="BE64" s="262"/>
      <c r="BF64" s="262"/>
      <c r="BG64" s="262"/>
      <c r="BH64" s="262"/>
      <c r="BI64" s="262"/>
      <c r="BJ64" s="262"/>
      <c r="BK64" s="101"/>
    </row>
    <row r="65" spans="1:63" ht="13.5" customHeight="1">
      <c r="A65" s="101"/>
      <c r="B65" s="101"/>
      <c r="C65" s="101"/>
      <c r="D65" s="101"/>
      <c r="E65" s="101"/>
      <c r="F65" s="101"/>
      <c r="G65" s="114"/>
      <c r="H65" s="114"/>
      <c r="I65" s="114"/>
      <c r="J65" s="101"/>
      <c r="K65" s="101"/>
      <c r="L65" s="101"/>
      <c r="M65" s="101"/>
      <c r="N65" s="101"/>
      <c r="O65" s="144"/>
      <c r="P65" s="144"/>
      <c r="Q65" s="144"/>
      <c r="R65" s="144"/>
      <c r="S65" s="144"/>
      <c r="T65" s="144"/>
      <c r="U65" s="262"/>
      <c r="V65" s="262"/>
      <c r="W65" s="262"/>
      <c r="X65" s="262"/>
      <c r="Y65" s="262"/>
      <c r="Z65" s="262"/>
      <c r="AA65" s="144"/>
      <c r="AB65" s="144"/>
      <c r="AC65" s="144"/>
      <c r="AD65" s="144"/>
      <c r="AE65" s="144"/>
      <c r="AF65" s="144"/>
      <c r="AG65" s="262"/>
      <c r="AH65" s="262"/>
      <c r="AI65" s="262"/>
      <c r="AJ65" s="262"/>
      <c r="AK65" s="262"/>
      <c r="AL65" s="262"/>
      <c r="AM65" s="144"/>
      <c r="AN65" s="144"/>
      <c r="AO65" s="144"/>
      <c r="AP65" s="144"/>
      <c r="AQ65" s="144"/>
      <c r="AR65" s="144"/>
      <c r="AS65" s="262"/>
      <c r="AT65" s="262"/>
      <c r="AU65" s="262"/>
      <c r="AV65" s="262"/>
      <c r="AW65" s="262"/>
      <c r="AX65" s="262"/>
      <c r="AY65" s="144"/>
      <c r="AZ65" s="144"/>
      <c r="BA65" s="144"/>
      <c r="BB65" s="144"/>
      <c r="BC65" s="144"/>
      <c r="BD65" s="144"/>
      <c r="BE65" s="262"/>
      <c r="BF65" s="262"/>
      <c r="BG65" s="262"/>
      <c r="BH65" s="262"/>
      <c r="BI65" s="262"/>
      <c r="BJ65" s="262"/>
      <c r="BK65" s="101"/>
    </row>
    <row r="66" spans="1:63" ht="13.5" customHeight="1">
      <c r="A66" s="101"/>
      <c r="B66" s="2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101"/>
    </row>
    <row r="67" spans="1:63" ht="13.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</row>
    <row r="68" spans="1:63" ht="13.5" customHeight="1">
      <c r="A68" s="101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01"/>
    </row>
    <row r="69" spans="1:63" ht="13.5" customHeight="1">
      <c r="A69" s="101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01"/>
    </row>
    <row r="70" spans="1:63" ht="13.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2"/>
      <c r="T70" s="2"/>
      <c r="U70" s="101"/>
      <c r="V70" s="101"/>
      <c r="W70" s="101"/>
      <c r="X70" s="101"/>
      <c r="Y70" s="2"/>
      <c r="Z70" s="2"/>
      <c r="AA70" s="101"/>
      <c r="AB70" s="101"/>
      <c r="AC70" s="101"/>
      <c r="AD70" s="101"/>
      <c r="AE70" s="2"/>
      <c r="AF70" s="2"/>
      <c r="AG70" s="101"/>
      <c r="AH70" s="101"/>
      <c r="AI70" s="101"/>
      <c r="AJ70" s="101"/>
      <c r="AK70" s="2"/>
      <c r="AL70" s="2"/>
      <c r="AM70" s="101"/>
      <c r="AN70" s="101"/>
      <c r="AO70" s="101"/>
      <c r="AP70" s="101"/>
      <c r="AQ70" s="2"/>
      <c r="AR70" s="2"/>
      <c r="AS70" s="101"/>
      <c r="AT70" s="101"/>
      <c r="AU70" s="101"/>
      <c r="AV70" s="101"/>
      <c r="AW70" s="2"/>
      <c r="AX70" s="2"/>
      <c r="AY70" s="101"/>
      <c r="AZ70" s="101"/>
      <c r="BA70" s="101"/>
      <c r="BB70" s="101"/>
      <c r="BC70" s="2"/>
      <c r="BD70" s="2"/>
      <c r="BE70" s="101"/>
      <c r="BF70" s="101"/>
      <c r="BG70" s="101"/>
      <c r="BH70" s="101"/>
      <c r="BI70" s="2"/>
      <c r="BJ70" s="2"/>
      <c r="BK70" s="101"/>
    </row>
    <row r="71" spans="1:63" ht="13.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</row>
    <row r="72" spans="1:63" ht="13.5" customHeight="1">
      <c r="A72" s="101"/>
      <c r="B72" s="10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01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101"/>
    </row>
    <row r="73" spans="1:63" ht="13.5" customHeight="1">
      <c r="A73" s="101"/>
      <c r="B73" s="101"/>
      <c r="C73" s="101"/>
      <c r="D73" s="101"/>
      <c r="E73" s="101"/>
      <c r="F73" s="101"/>
      <c r="G73" s="2"/>
      <c r="H73" s="2"/>
      <c r="I73" s="2"/>
      <c r="J73" s="101"/>
      <c r="K73" s="101"/>
      <c r="L73" s="101"/>
      <c r="M73" s="101"/>
      <c r="N73" s="101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101"/>
    </row>
    <row r="74" spans="1:63" ht="13.5" customHeight="1">
      <c r="A74" s="101"/>
      <c r="B74" s="101"/>
      <c r="C74" s="101"/>
      <c r="D74" s="101"/>
      <c r="E74" s="101"/>
      <c r="F74" s="101"/>
      <c r="G74" s="2"/>
      <c r="H74" s="2"/>
      <c r="I74" s="2"/>
      <c r="J74" s="101"/>
      <c r="K74" s="101"/>
      <c r="L74" s="101"/>
      <c r="M74" s="101"/>
      <c r="N74" s="101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101"/>
    </row>
    <row r="75" spans="1:63" ht="13.5" customHeight="1">
      <c r="A75" s="101"/>
      <c r="B75" s="101"/>
      <c r="C75" s="101"/>
      <c r="D75" s="101"/>
      <c r="E75" s="101"/>
      <c r="F75" s="101"/>
      <c r="G75" s="2"/>
      <c r="H75" s="2"/>
      <c r="I75" s="2"/>
      <c r="J75" s="101"/>
      <c r="K75" s="101"/>
      <c r="L75" s="101"/>
      <c r="M75" s="101"/>
      <c r="N75" s="101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101"/>
    </row>
    <row r="76" spans="1:63" ht="13.5" customHeight="1">
      <c r="A76" s="101"/>
      <c r="B76" s="101"/>
      <c r="C76" s="101"/>
      <c r="D76" s="101"/>
      <c r="E76" s="101"/>
      <c r="F76" s="101"/>
      <c r="G76" s="184"/>
      <c r="H76" s="184"/>
      <c r="I76" s="184"/>
      <c r="J76" s="101"/>
      <c r="K76" s="101"/>
      <c r="L76" s="101"/>
      <c r="M76" s="101"/>
      <c r="N76" s="101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101"/>
    </row>
    <row r="77" spans="1:63" ht="13.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</row>
    <row r="78" spans="1:63" ht="13.5" customHeight="1">
      <c r="A78" s="101"/>
      <c r="B78" s="125"/>
      <c r="C78" s="125"/>
      <c r="D78" s="125"/>
      <c r="E78" s="116"/>
      <c r="F78" s="125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</row>
    <row r="79" spans="1:63" ht="13.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</row>
    <row r="80" spans="1:63" ht="13.5" customHeight="1">
      <c r="A80" s="101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101"/>
    </row>
    <row r="81" spans="1:63" ht="13.5" customHeight="1">
      <c r="A81" s="10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101"/>
    </row>
    <row r="82" spans="1:63" ht="13.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</row>
    <row r="83" spans="1:63" ht="13.5" customHeight="1">
      <c r="A83" s="101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01"/>
    </row>
    <row r="84" spans="1:63" ht="13.5" customHeight="1">
      <c r="A84" s="101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01"/>
    </row>
    <row r="85" spans="1:63" ht="13.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2"/>
      <c r="M85" s="2"/>
      <c r="N85" s="2"/>
      <c r="O85" s="2"/>
      <c r="P85" s="2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</row>
    <row r="86" spans="1:63" ht="13.5" customHeight="1">
      <c r="A86" s="101"/>
      <c r="B86" s="101"/>
      <c r="C86" s="2"/>
      <c r="D86" s="2"/>
      <c r="E86" s="2"/>
      <c r="F86" s="2"/>
      <c r="G86" s="2"/>
      <c r="H86" s="2"/>
      <c r="I86" s="2"/>
      <c r="J86" s="2"/>
      <c r="K86" s="2"/>
      <c r="L86" s="101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01"/>
    </row>
    <row r="87" spans="1:63" ht="13.5" customHeight="1">
      <c r="A87" s="101"/>
      <c r="B87" s="101"/>
      <c r="C87" s="101"/>
      <c r="D87" s="101"/>
      <c r="E87" s="101"/>
      <c r="F87" s="2"/>
      <c r="G87" s="2"/>
      <c r="H87" s="2"/>
      <c r="I87" s="101"/>
      <c r="J87" s="101"/>
      <c r="K87" s="101"/>
      <c r="L87" s="101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01"/>
    </row>
    <row r="88" spans="1:63" ht="13.5" customHeight="1">
      <c r="A88" s="101"/>
      <c r="B88" s="101"/>
      <c r="C88" s="101"/>
      <c r="D88" s="101"/>
      <c r="E88" s="101"/>
      <c r="F88" s="2"/>
      <c r="G88" s="2"/>
      <c r="H88" s="2"/>
      <c r="I88" s="101"/>
      <c r="J88" s="101"/>
      <c r="K88" s="101"/>
      <c r="L88" s="101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01"/>
    </row>
    <row r="89" spans="1:63" ht="13.5" customHeight="1">
      <c r="A89" s="101"/>
      <c r="B89" s="101"/>
      <c r="C89" s="101"/>
      <c r="D89" s="101"/>
      <c r="E89" s="101"/>
      <c r="F89" s="2"/>
      <c r="G89" s="2"/>
      <c r="H89" s="2"/>
      <c r="I89" s="101"/>
      <c r="J89" s="101"/>
      <c r="K89" s="101"/>
      <c r="L89" s="101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01"/>
    </row>
    <row r="90" spans="1:63" ht="13.5" customHeight="1">
      <c r="A90" s="101"/>
      <c r="B90" s="101"/>
      <c r="C90" s="101"/>
      <c r="D90" s="101"/>
      <c r="E90" s="101"/>
      <c r="F90" s="184"/>
      <c r="G90" s="184"/>
      <c r="H90" s="184"/>
      <c r="I90" s="101"/>
      <c r="J90" s="101"/>
      <c r="K90" s="101"/>
      <c r="L90" s="101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01"/>
    </row>
    <row r="91" spans="1:63" ht="13.5" customHeight="1">
      <c r="A91" s="101"/>
      <c r="B91" s="101"/>
      <c r="C91" s="101"/>
      <c r="D91" s="101"/>
      <c r="E91" s="101"/>
      <c r="F91" s="114"/>
      <c r="G91" s="114"/>
      <c r="H91" s="114"/>
      <c r="I91" s="101"/>
      <c r="J91" s="101"/>
      <c r="K91" s="101"/>
      <c r="L91" s="101"/>
      <c r="M91" s="115"/>
      <c r="N91" s="115"/>
      <c r="O91" s="115"/>
      <c r="P91" s="115"/>
      <c r="Q91" s="115"/>
      <c r="R91" s="94"/>
      <c r="S91" s="94"/>
      <c r="T91" s="94"/>
      <c r="U91" s="94"/>
      <c r="V91" s="94"/>
      <c r="W91" s="115"/>
      <c r="X91" s="115"/>
      <c r="Y91" s="115"/>
      <c r="Z91" s="115"/>
      <c r="AA91" s="115"/>
      <c r="AB91" s="94"/>
      <c r="AC91" s="94"/>
      <c r="AD91" s="94"/>
      <c r="AE91" s="94"/>
      <c r="AF91" s="94"/>
      <c r="AG91" s="115"/>
      <c r="AH91" s="115"/>
      <c r="AI91" s="115"/>
      <c r="AJ91" s="115"/>
      <c r="AK91" s="115"/>
      <c r="AL91" s="94"/>
      <c r="AM91" s="94"/>
      <c r="AN91" s="94"/>
      <c r="AO91" s="94"/>
      <c r="AP91" s="94"/>
      <c r="AQ91" s="115"/>
      <c r="AR91" s="115"/>
      <c r="AS91" s="115"/>
      <c r="AT91" s="115"/>
      <c r="AU91" s="115"/>
      <c r="AV91" s="94"/>
      <c r="AW91" s="94"/>
      <c r="AX91" s="94"/>
      <c r="AY91" s="94"/>
      <c r="AZ91" s="94"/>
      <c r="BA91" s="115"/>
      <c r="BB91" s="115"/>
      <c r="BC91" s="115"/>
      <c r="BD91" s="115"/>
      <c r="BE91" s="115"/>
      <c r="BF91" s="94"/>
      <c r="BG91" s="94"/>
      <c r="BH91" s="94"/>
      <c r="BI91" s="94"/>
      <c r="BJ91" s="94"/>
      <c r="BK91" s="101"/>
    </row>
    <row r="92" spans="1:63" ht="13.5" customHeight="1">
      <c r="A92" s="101"/>
      <c r="B92" s="101"/>
      <c r="C92" s="125"/>
      <c r="D92" s="125"/>
      <c r="E92" s="116"/>
      <c r="F92" s="125"/>
      <c r="G92" s="114"/>
      <c r="H92" s="114"/>
      <c r="I92" s="101"/>
      <c r="J92" s="101"/>
      <c r="K92" s="101"/>
      <c r="L92" s="101"/>
      <c r="M92" s="115"/>
      <c r="N92" s="115"/>
      <c r="O92" s="115"/>
      <c r="P92" s="115"/>
      <c r="Q92" s="115"/>
      <c r="R92" s="94"/>
      <c r="S92" s="94"/>
      <c r="T92" s="94"/>
      <c r="U92" s="94"/>
      <c r="V92" s="94"/>
      <c r="W92" s="115"/>
      <c r="X92" s="115"/>
      <c r="Y92" s="115"/>
      <c r="Z92" s="115"/>
      <c r="AA92" s="115"/>
      <c r="AB92" s="94"/>
      <c r="AC92" s="94"/>
      <c r="AD92" s="94"/>
      <c r="AE92" s="94"/>
      <c r="AF92" s="94"/>
      <c r="AG92" s="115"/>
      <c r="AH92" s="115"/>
      <c r="AI92" s="115"/>
      <c r="AJ92" s="115"/>
      <c r="AK92" s="115"/>
      <c r="AL92" s="94"/>
      <c r="AM92" s="94"/>
      <c r="AN92" s="94"/>
      <c r="AO92" s="94"/>
      <c r="AP92" s="94"/>
      <c r="AQ92" s="115"/>
      <c r="AR92" s="115"/>
      <c r="AS92" s="115"/>
      <c r="AT92" s="115"/>
      <c r="AU92" s="115"/>
      <c r="AV92" s="94"/>
      <c r="AW92" s="94"/>
      <c r="AX92" s="94"/>
      <c r="AY92" s="94"/>
      <c r="AZ92" s="94"/>
      <c r="BA92" s="115"/>
      <c r="BB92" s="115"/>
      <c r="BC92" s="115"/>
      <c r="BD92" s="115"/>
      <c r="BE92" s="115"/>
      <c r="BF92" s="94"/>
      <c r="BG92" s="94"/>
      <c r="BH92" s="94"/>
      <c r="BI92" s="94"/>
      <c r="BJ92" s="94"/>
      <c r="BK92" s="101"/>
    </row>
    <row r="93" spans="1:63" ht="13.5" customHeight="1">
      <c r="A93" s="101"/>
      <c r="B93" s="125"/>
      <c r="C93" s="125"/>
      <c r="D93" s="125"/>
      <c r="E93" s="116"/>
      <c r="F93" s="125"/>
      <c r="G93" s="114"/>
      <c r="H93" s="114"/>
      <c r="I93" s="101"/>
      <c r="J93" s="101"/>
      <c r="K93" s="101"/>
      <c r="L93" s="101"/>
      <c r="M93" s="115"/>
      <c r="N93" s="115"/>
      <c r="O93" s="115"/>
      <c r="P93" s="115"/>
      <c r="Q93" s="115"/>
      <c r="R93" s="94"/>
      <c r="S93" s="94"/>
      <c r="T93" s="94"/>
      <c r="U93" s="94"/>
      <c r="V93" s="94"/>
      <c r="W93" s="115"/>
      <c r="X93" s="115"/>
      <c r="Y93" s="115"/>
      <c r="Z93" s="115"/>
      <c r="AA93" s="115"/>
      <c r="AB93" s="94"/>
      <c r="AC93" s="94"/>
      <c r="AD93" s="94"/>
      <c r="AE93" s="94"/>
      <c r="AF93" s="94"/>
      <c r="AG93" s="115"/>
      <c r="AH93" s="115"/>
      <c r="AI93" s="115"/>
      <c r="AJ93" s="115"/>
      <c r="AK93" s="115"/>
      <c r="AL93" s="94"/>
      <c r="AM93" s="94"/>
      <c r="AN93" s="94"/>
      <c r="AO93" s="94"/>
      <c r="AP93" s="94"/>
      <c r="AQ93" s="115"/>
      <c r="AR93" s="115"/>
      <c r="AS93" s="115"/>
      <c r="AT93" s="115"/>
      <c r="AU93" s="115"/>
      <c r="AV93" s="94"/>
      <c r="AW93" s="94"/>
      <c r="AX93" s="94"/>
      <c r="AY93" s="94"/>
      <c r="AZ93" s="94"/>
      <c r="BA93" s="115"/>
      <c r="BB93" s="115"/>
      <c r="BC93" s="115"/>
      <c r="BD93" s="115"/>
      <c r="BE93" s="115"/>
      <c r="BF93" s="94"/>
      <c r="BG93" s="94"/>
      <c r="BH93" s="94"/>
      <c r="BI93" s="94"/>
      <c r="BJ93" s="94"/>
      <c r="BK93" s="101"/>
    </row>
    <row r="94" spans="1:63" ht="13.5" customHeight="1">
      <c r="A94" s="101"/>
      <c r="B94" s="101"/>
      <c r="C94" s="101"/>
      <c r="D94" s="101"/>
      <c r="E94" s="101"/>
      <c r="F94" s="114"/>
      <c r="G94" s="114"/>
      <c r="H94" s="114"/>
      <c r="I94" s="101"/>
      <c r="J94" s="101"/>
      <c r="K94" s="101"/>
      <c r="L94" s="101"/>
      <c r="M94" s="115"/>
      <c r="N94" s="115"/>
      <c r="O94" s="115"/>
      <c r="P94" s="115"/>
      <c r="Q94" s="115"/>
      <c r="R94" s="94"/>
      <c r="S94" s="94"/>
      <c r="T94" s="94"/>
      <c r="U94" s="94"/>
      <c r="V94" s="94"/>
      <c r="W94" s="115"/>
      <c r="X94" s="115"/>
      <c r="Y94" s="115"/>
      <c r="Z94" s="115"/>
      <c r="AA94" s="115"/>
      <c r="AB94" s="94"/>
      <c r="AC94" s="94"/>
      <c r="AD94" s="94"/>
      <c r="AE94" s="94"/>
      <c r="AF94" s="94"/>
      <c r="AG94" s="115"/>
      <c r="AH94" s="115"/>
      <c r="AI94" s="115"/>
      <c r="AJ94" s="115"/>
      <c r="AK94" s="115"/>
      <c r="AL94" s="94"/>
      <c r="AM94" s="94"/>
      <c r="AN94" s="94"/>
      <c r="AO94" s="94"/>
      <c r="AP94" s="94"/>
      <c r="AQ94" s="115"/>
      <c r="AR94" s="115"/>
      <c r="AS94" s="115"/>
      <c r="AT94" s="115"/>
      <c r="AU94" s="115"/>
      <c r="AV94" s="94"/>
      <c r="AW94" s="94"/>
      <c r="AX94" s="94"/>
      <c r="AY94" s="94"/>
      <c r="AZ94" s="94"/>
      <c r="BA94" s="115"/>
      <c r="BB94" s="115"/>
      <c r="BC94" s="115"/>
      <c r="BD94" s="115"/>
      <c r="BE94" s="115"/>
      <c r="BF94" s="94"/>
      <c r="BG94" s="94"/>
      <c r="BH94" s="94"/>
      <c r="BI94" s="94"/>
      <c r="BJ94" s="94"/>
      <c r="BK94" s="101"/>
    </row>
    <row r="95" spans="1:63" ht="13.5" customHeight="1">
      <c r="A95" s="10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101"/>
    </row>
    <row r="96" spans="1:63" ht="13.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</row>
    <row r="97" spans="1:63" ht="13.5" customHeight="1">
      <c r="A97" s="101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01"/>
    </row>
    <row r="98" spans="1:63" ht="13.5" customHeight="1">
      <c r="A98" s="101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01"/>
    </row>
    <row r="99" spans="1:63" ht="13.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2"/>
      <c r="Q99" s="2"/>
      <c r="R99" s="101"/>
      <c r="S99" s="101"/>
      <c r="T99" s="101"/>
      <c r="U99" s="2"/>
      <c r="V99" s="2"/>
      <c r="W99" s="101"/>
      <c r="X99" s="101"/>
      <c r="Y99" s="101"/>
      <c r="Z99" s="2"/>
      <c r="AA99" s="2"/>
      <c r="AB99" s="101"/>
      <c r="AC99" s="101"/>
      <c r="AD99" s="101"/>
      <c r="AE99" s="2"/>
      <c r="AF99" s="2"/>
      <c r="AG99" s="101"/>
      <c r="AH99" s="101"/>
      <c r="AI99" s="101"/>
      <c r="AJ99" s="2"/>
      <c r="AK99" s="2"/>
      <c r="AL99" s="101"/>
      <c r="AM99" s="101"/>
      <c r="AN99" s="101"/>
      <c r="AO99" s="2"/>
      <c r="AP99" s="2"/>
      <c r="AQ99" s="101"/>
      <c r="AR99" s="101"/>
      <c r="AS99" s="101"/>
      <c r="AT99" s="2"/>
      <c r="AU99" s="2"/>
      <c r="AV99" s="101"/>
      <c r="AW99" s="101"/>
      <c r="AX99" s="101"/>
      <c r="AY99" s="2"/>
      <c r="AZ99" s="2"/>
      <c r="BA99" s="101"/>
      <c r="BB99" s="101"/>
      <c r="BC99" s="101"/>
      <c r="BD99" s="2"/>
      <c r="BE99" s="2"/>
      <c r="BF99" s="101"/>
      <c r="BG99" s="101"/>
      <c r="BH99" s="101"/>
      <c r="BI99" s="2"/>
      <c r="BJ99" s="2"/>
      <c r="BK99" s="101"/>
    </row>
    <row r="100" spans="1:63" ht="13.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2"/>
      <c r="M100" s="2"/>
      <c r="N100" s="2"/>
      <c r="O100" s="2"/>
      <c r="P100" s="2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</row>
    <row r="101" spans="1:63" ht="13.5" customHeight="1">
      <c r="A101" s="101"/>
      <c r="B101" s="101"/>
      <c r="C101" s="2"/>
      <c r="D101" s="2"/>
      <c r="E101" s="2"/>
      <c r="F101" s="2"/>
      <c r="G101" s="2"/>
      <c r="H101" s="2"/>
      <c r="I101" s="2"/>
      <c r="J101" s="2"/>
      <c r="K101" s="2"/>
      <c r="L101" s="101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101"/>
    </row>
    <row r="102" spans="1:63" ht="13.5" customHeight="1">
      <c r="A102" s="101"/>
      <c r="B102" s="101"/>
      <c r="C102" s="101"/>
      <c r="D102" s="101"/>
      <c r="E102" s="101"/>
      <c r="F102" s="2"/>
      <c r="G102" s="2"/>
      <c r="H102" s="2"/>
      <c r="I102" s="101"/>
      <c r="J102" s="101"/>
      <c r="K102" s="101"/>
      <c r="L102" s="101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101"/>
    </row>
    <row r="103" spans="1:63" ht="13.5" customHeight="1">
      <c r="A103" s="101"/>
      <c r="B103" s="101"/>
      <c r="C103" s="101"/>
      <c r="D103" s="101"/>
      <c r="E103" s="101"/>
      <c r="F103" s="2"/>
      <c r="G103" s="2"/>
      <c r="H103" s="2"/>
      <c r="I103" s="101"/>
      <c r="J103" s="101"/>
      <c r="K103" s="101"/>
      <c r="L103" s="101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101"/>
    </row>
    <row r="104" spans="1:63" ht="13.5" customHeight="1">
      <c r="A104" s="101"/>
      <c r="B104" s="101"/>
      <c r="C104" s="101"/>
      <c r="D104" s="101"/>
      <c r="E104" s="101"/>
      <c r="F104" s="2"/>
      <c r="G104" s="2"/>
      <c r="H104" s="2"/>
      <c r="I104" s="101"/>
      <c r="J104" s="101"/>
      <c r="K104" s="101"/>
      <c r="L104" s="101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101"/>
    </row>
    <row r="105" spans="1:63" ht="13.5" customHeight="1">
      <c r="A105" s="101"/>
      <c r="B105" s="101"/>
      <c r="C105" s="101"/>
      <c r="D105" s="101"/>
      <c r="E105" s="101"/>
      <c r="F105" s="184"/>
      <c r="G105" s="184"/>
      <c r="H105" s="184"/>
      <c r="I105" s="101"/>
      <c r="J105" s="101"/>
      <c r="K105" s="101"/>
      <c r="L105" s="101"/>
      <c r="M105" s="8"/>
      <c r="N105" s="8"/>
      <c r="O105" s="8"/>
      <c r="P105" s="8"/>
      <c r="Q105" s="8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262"/>
      <c r="BK105" s="101"/>
    </row>
    <row r="106" spans="1:63" ht="13.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</row>
    <row r="107" spans="1:63" ht="13.5" customHeight="1">
      <c r="A107" s="101"/>
      <c r="B107" s="101"/>
      <c r="C107" s="125"/>
      <c r="D107" s="125"/>
      <c r="E107" s="116"/>
      <c r="F107" s="12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</row>
    <row r="108" spans="1:63" ht="13.5" customHeight="1">
      <c r="A108" s="101"/>
      <c r="B108" s="125"/>
      <c r="C108" s="125"/>
      <c r="D108" s="125"/>
      <c r="E108" s="116"/>
      <c r="F108" s="125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</row>
    <row r="109" spans="1:63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</row>
  </sheetData>
  <mergeCells count="157">
    <mergeCell ref="C20:D20"/>
    <mergeCell ref="F20:G20"/>
    <mergeCell ref="F21:G21"/>
    <mergeCell ref="B22:D22"/>
    <mergeCell ref="C18:D18"/>
    <mergeCell ref="F18:G18"/>
    <mergeCell ref="B24:BJ24"/>
    <mergeCell ref="AQ30:AU30"/>
    <mergeCell ref="AV30:AZ30"/>
    <mergeCell ref="BA30:BE30"/>
    <mergeCell ref="BF30:BJ30"/>
    <mergeCell ref="BA26:BE27"/>
    <mergeCell ref="BF26:BJ27"/>
    <mergeCell ref="P28:Q28"/>
    <mergeCell ref="U28:V28"/>
    <mergeCell ref="Z28:AA28"/>
    <mergeCell ref="AE28:AF28"/>
    <mergeCell ref="AJ28:AK28"/>
    <mergeCell ref="AO28:AP28"/>
    <mergeCell ref="AT28:AU28"/>
    <mergeCell ref="AY28:AZ28"/>
    <mergeCell ref="BD28:BE28"/>
    <mergeCell ref="BI28:BJ28"/>
    <mergeCell ref="B26:L27"/>
    <mergeCell ref="AS1:BK2"/>
    <mergeCell ref="BA16:BE16"/>
    <mergeCell ref="BF16:BJ16"/>
    <mergeCell ref="F16:H16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F14:BJ14"/>
    <mergeCell ref="F15:H15"/>
    <mergeCell ref="BF15:BJ15"/>
    <mergeCell ref="F14:H14"/>
    <mergeCell ref="AQ14:AU14"/>
    <mergeCell ref="AV14:AZ14"/>
    <mergeCell ref="BA13:BE13"/>
    <mergeCell ref="BF13:BJ13"/>
    <mergeCell ref="F12:H12"/>
    <mergeCell ref="I12:K12"/>
    <mergeCell ref="M12:Q12"/>
    <mergeCell ref="R12:V12"/>
    <mergeCell ref="BA34:BE34"/>
    <mergeCell ref="BF34:BJ34"/>
    <mergeCell ref="B36:D36"/>
    <mergeCell ref="F34:H34"/>
    <mergeCell ref="M34:Q34"/>
    <mergeCell ref="R34:V34"/>
    <mergeCell ref="W34:AA34"/>
    <mergeCell ref="AB34:AF34"/>
    <mergeCell ref="AG34:AK34"/>
    <mergeCell ref="AL34:AP34"/>
    <mergeCell ref="AQ34:AU34"/>
    <mergeCell ref="AV34:AZ34"/>
    <mergeCell ref="BF32:BJ32"/>
    <mergeCell ref="F33:H33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F32:H32"/>
    <mergeCell ref="M32:Q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31:BJ31"/>
    <mergeCell ref="C30:E30"/>
    <mergeCell ref="F30:H30"/>
    <mergeCell ref="I30:K30"/>
    <mergeCell ref="M30:Q30"/>
    <mergeCell ref="R30:V30"/>
    <mergeCell ref="W30:AA30"/>
    <mergeCell ref="AB30:AF30"/>
    <mergeCell ref="AG30:AK30"/>
    <mergeCell ref="AL30:AP30"/>
    <mergeCell ref="F31:H31"/>
    <mergeCell ref="M31:Q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AV26:AZ27"/>
    <mergeCell ref="BA14:BE14"/>
    <mergeCell ref="M15:Q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M14:Q14"/>
    <mergeCell ref="R14:V14"/>
    <mergeCell ref="W14:AA14"/>
    <mergeCell ref="AB14:AF14"/>
    <mergeCell ref="AG14:AK14"/>
    <mergeCell ref="AL14:AP14"/>
    <mergeCell ref="M13:Q13"/>
    <mergeCell ref="R13:V13"/>
    <mergeCell ref="W13:AA13"/>
    <mergeCell ref="AB13:AF13"/>
    <mergeCell ref="AG13:AK13"/>
    <mergeCell ref="AL13:AP13"/>
    <mergeCell ref="AQ13:AU13"/>
    <mergeCell ref="M26:Q27"/>
    <mergeCell ref="R26:V27"/>
    <mergeCell ref="W26:AA27"/>
    <mergeCell ref="AB26:AF27"/>
    <mergeCell ref="AG26:AK27"/>
    <mergeCell ref="AL26:AP27"/>
    <mergeCell ref="AQ26:AU27"/>
    <mergeCell ref="AV13:AZ13"/>
    <mergeCell ref="AV12:AZ12"/>
    <mergeCell ref="BA12:BE12"/>
    <mergeCell ref="BF12:BJ12"/>
    <mergeCell ref="C12:E12"/>
    <mergeCell ref="B7:BJ7"/>
    <mergeCell ref="B5:BJ5"/>
    <mergeCell ref="B9:L10"/>
    <mergeCell ref="M9:Q10"/>
    <mergeCell ref="AV9:AZ10"/>
    <mergeCell ref="BA9:BE10"/>
    <mergeCell ref="BF9:BJ10"/>
    <mergeCell ref="R9:V10"/>
    <mergeCell ref="W9:AA10"/>
    <mergeCell ref="AB9:AF10"/>
    <mergeCell ref="AG9:AK10"/>
    <mergeCell ref="AL9:AP10"/>
    <mergeCell ref="AQ9:AU10"/>
    <mergeCell ref="W12:AA12"/>
    <mergeCell ref="AB12:AF12"/>
    <mergeCell ref="AG12:AK12"/>
    <mergeCell ref="AL12:AP12"/>
    <mergeCell ref="AQ12:AU12"/>
    <mergeCell ref="F13:H13"/>
  </mergeCells>
  <phoneticPr fontId="22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7"/>
  <sheetViews>
    <sheetView view="pageBreakPreview" zoomScaleNormal="100" zoomScaleSheetLayoutView="100" workbookViewId="0">
      <selection activeCell="B37" sqref="B37:BJ38"/>
    </sheetView>
  </sheetViews>
  <sheetFormatPr defaultRowHeight="13.5"/>
  <cols>
    <col min="1" max="1" width="1.125" style="76" customWidth="1"/>
    <col min="2" max="63" width="1.625" style="76" customWidth="1"/>
    <col min="64" max="16384" width="9" style="76"/>
  </cols>
  <sheetData>
    <row r="1" spans="1:63" ht="11.1" customHeight="1">
      <c r="A1" s="307">
        <v>186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9"/>
      <c r="S1" s="309"/>
      <c r="AS1" s="91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1.1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</row>
    <row r="3" spans="1:63" ht="11.1" customHeight="1">
      <c r="A3" s="83"/>
    </row>
    <row r="4" spans="1:63" ht="11.1" customHeight="1">
      <c r="A4" s="83"/>
    </row>
    <row r="5" spans="1:63" ht="18" customHeight="1">
      <c r="A5" s="16"/>
      <c r="BK5" s="16"/>
    </row>
    <row r="6" spans="1:63" s="77" customFormat="1" ht="13.5" customHeight="1">
      <c r="A6" s="1"/>
      <c r="BK6" s="1"/>
    </row>
    <row r="7" spans="1:63" ht="12.75" customHeight="1">
      <c r="A7" s="16"/>
      <c r="BK7" s="16"/>
    </row>
    <row r="8" spans="1:63" ht="15" customHeight="1">
      <c r="A8" s="16"/>
      <c r="BK8" s="16"/>
    </row>
    <row r="9" spans="1:63" ht="15" customHeight="1">
      <c r="A9" s="16"/>
      <c r="BK9" s="16"/>
    </row>
    <row r="10" spans="1:63" ht="7.5" customHeight="1">
      <c r="A10" s="16"/>
      <c r="BK10" s="16"/>
    </row>
    <row r="11" spans="1:63" ht="13.5" customHeight="1">
      <c r="A11" s="16"/>
      <c r="BK11" s="16"/>
    </row>
    <row r="12" spans="1:63">
      <c r="A12" s="16"/>
      <c r="BK12" s="16"/>
    </row>
    <row r="13" spans="1:63">
      <c r="A13" s="16"/>
      <c r="BK13" s="16"/>
    </row>
    <row r="14" spans="1:63">
      <c r="A14" s="16"/>
      <c r="BK14" s="16"/>
    </row>
    <row r="15" spans="1:63">
      <c r="A15" s="16"/>
      <c r="BK15" s="16"/>
    </row>
    <row r="16" spans="1:63" ht="7.5" customHeight="1">
      <c r="A16" s="16"/>
      <c r="BK16" s="16"/>
    </row>
    <row r="17" spans="1:63" ht="13.5" customHeight="1">
      <c r="A17" s="16"/>
      <c r="BK17" s="16"/>
    </row>
    <row r="18" spans="1:63" ht="12.95" customHeight="1">
      <c r="A18" s="16"/>
      <c r="BK18" s="16"/>
    </row>
    <row r="19" spans="1:63">
      <c r="A19" s="16"/>
      <c r="BK19" s="16"/>
    </row>
    <row r="20" spans="1:63" ht="12.75" customHeight="1">
      <c r="A20" s="16"/>
      <c r="BK20" s="16"/>
    </row>
    <row r="21" spans="1:63" ht="15" customHeight="1">
      <c r="A21" s="16"/>
      <c r="BK21" s="16"/>
    </row>
    <row r="22" spans="1:63" ht="15" customHeight="1">
      <c r="A22" s="16"/>
      <c r="BK22" s="16"/>
    </row>
    <row r="23" spans="1:63" ht="11.1" customHeight="1">
      <c r="A23" s="16"/>
      <c r="BK23" s="16"/>
    </row>
    <row r="24" spans="1:63" ht="8.1" customHeight="1">
      <c r="A24" s="16"/>
      <c r="BK24" s="16"/>
    </row>
    <row r="25" spans="1:63" ht="13.5" customHeight="1">
      <c r="A25" s="16"/>
      <c r="BK25" s="16"/>
    </row>
    <row r="26" spans="1:63">
      <c r="A26" s="16"/>
      <c r="BK26" s="16"/>
    </row>
    <row r="27" spans="1:63">
      <c r="A27" s="16"/>
      <c r="BK27" s="16"/>
    </row>
    <row r="28" spans="1:63">
      <c r="A28" s="16"/>
      <c r="BK28" s="16"/>
    </row>
    <row r="29" spans="1:63">
      <c r="A29" s="16"/>
      <c r="BK29" s="16"/>
    </row>
    <row r="30" spans="1:63" ht="8.1" customHeight="1">
      <c r="A30" s="16"/>
      <c r="BK30" s="16"/>
    </row>
    <row r="31" spans="1:63" ht="13.5" customHeight="1">
      <c r="A31" s="16"/>
      <c r="BK31" s="16"/>
    </row>
    <row r="32" spans="1:63">
      <c r="A32" s="16"/>
      <c r="BK32" s="16"/>
    </row>
    <row r="33" spans="1:63" ht="13.5" customHeight="1">
      <c r="A33" s="1"/>
      <c r="BK33" s="1"/>
    </row>
    <row r="34" spans="1:63" ht="13.5" customHeight="1">
      <c r="A34" s="1"/>
      <c r="BK34" s="1"/>
    </row>
    <row r="35" spans="1:63" ht="18" customHeight="1">
      <c r="A35" s="16"/>
      <c r="BK35" s="16"/>
    </row>
    <row r="36" spans="1:63" ht="13.5" customHeight="1">
      <c r="A36" s="16"/>
      <c r="BK36" s="16"/>
    </row>
    <row r="37" spans="1:63" ht="13.5" customHeight="1">
      <c r="A37" s="16"/>
      <c r="BK37" s="16"/>
    </row>
    <row r="38" spans="1:63" s="52" customFormat="1" ht="15" customHeight="1">
      <c r="A38" s="55"/>
      <c r="BK38" s="55"/>
    </row>
    <row r="39" spans="1:63" s="52" customFormat="1" ht="15" customHeight="1">
      <c r="A39" s="55"/>
      <c r="BK39" s="55"/>
    </row>
    <row r="40" spans="1:63" s="52" customFormat="1" ht="7.5" customHeight="1">
      <c r="A40" s="55"/>
      <c r="BK40" s="55"/>
    </row>
    <row r="41" spans="1:63" s="52" customFormat="1" ht="13.5" customHeight="1">
      <c r="A41" s="55"/>
      <c r="BK41" s="55"/>
    </row>
    <row r="42" spans="1:63" s="52" customFormat="1" ht="13.5" customHeight="1">
      <c r="A42" s="55"/>
      <c r="BK42" s="55"/>
    </row>
    <row r="43" spans="1:63" s="52" customFormat="1" ht="13.5" customHeight="1">
      <c r="A43" s="55"/>
      <c r="BK43" s="55"/>
    </row>
    <row r="44" spans="1:63" s="52" customFormat="1" ht="13.5" customHeight="1">
      <c r="A44" s="55"/>
      <c r="BK44" s="55"/>
    </row>
    <row r="45" spans="1:63" s="52" customFormat="1" ht="13.5" customHeight="1">
      <c r="A45" s="55"/>
      <c r="BK45" s="55"/>
    </row>
    <row r="46" spans="1:63" s="52" customFormat="1" ht="8.1" customHeight="1">
      <c r="A46" s="55"/>
      <c r="BK46" s="55"/>
    </row>
    <row r="47" spans="1:63" s="52" customFormat="1" ht="13.5" customHeight="1">
      <c r="A47" s="55"/>
      <c r="BK47" s="55"/>
    </row>
    <row r="48" spans="1:63" s="52" customFormat="1" ht="13.5" customHeight="1">
      <c r="A48" s="55"/>
      <c r="BK48" s="55"/>
    </row>
    <row r="49" spans="1:63" s="52" customFormat="1" ht="13.5" customHeight="1">
      <c r="A49" s="55"/>
      <c r="BK49" s="55"/>
    </row>
    <row r="50" spans="1:63" s="52" customFormat="1" ht="13.5" customHeight="1">
      <c r="A50" s="55"/>
      <c r="BK50" s="55"/>
    </row>
    <row r="51" spans="1:63" ht="13.5" customHeight="1">
      <c r="A51" s="16"/>
      <c r="BK51" s="16"/>
    </row>
    <row r="52" spans="1:63">
      <c r="A52" s="16"/>
      <c r="BK52" s="16"/>
    </row>
    <row r="53" spans="1:63" ht="13.5" customHeight="1">
      <c r="A53" s="16"/>
      <c r="BK53" s="16"/>
    </row>
    <row r="54" spans="1:63" s="52" customFormat="1" ht="15" customHeight="1">
      <c r="A54" s="55"/>
      <c r="BK54" s="55"/>
    </row>
    <row r="55" spans="1:63" s="52" customFormat="1" ht="15" customHeight="1">
      <c r="A55" s="55"/>
      <c r="BK55" s="55"/>
    </row>
    <row r="56" spans="1:63" ht="13.5" customHeight="1">
      <c r="A56" s="16"/>
      <c r="BK56" s="16"/>
    </row>
    <row r="57" spans="1:63" ht="13.5" customHeight="1">
      <c r="A57" s="16"/>
      <c r="BK57" s="16"/>
    </row>
    <row r="58" spans="1:63" ht="13.5" customHeight="1">
      <c r="A58" s="16"/>
      <c r="B58" s="92"/>
      <c r="C58" s="108"/>
      <c r="D58" s="108"/>
      <c r="E58" s="108"/>
      <c r="F58" s="108"/>
      <c r="G58" s="108"/>
      <c r="H58" s="108"/>
      <c r="I58" s="108"/>
      <c r="J58" s="108"/>
      <c r="K58" s="108"/>
      <c r="L58" s="92"/>
      <c r="M58" s="113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6"/>
    </row>
    <row r="59" spans="1:63" ht="13.5" customHeight="1">
      <c r="A59" s="16"/>
      <c r="B59" s="92"/>
      <c r="C59" s="92"/>
      <c r="D59" s="92"/>
      <c r="E59" s="92"/>
      <c r="F59" s="108"/>
      <c r="G59" s="108"/>
      <c r="H59" s="108"/>
      <c r="I59" s="92"/>
      <c r="J59" s="92"/>
      <c r="K59" s="92"/>
      <c r="L59" s="92"/>
      <c r="M59" s="113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6"/>
    </row>
    <row r="60" spans="1:63" ht="13.5" customHeight="1">
      <c r="A60" s="16"/>
      <c r="B60" s="92"/>
      <c r="C60" s="92"/>
      <c r="D60" s="92"/>
      <c r="E60" s="92"/>
      <c r="F60" s="108"/>
      <c r="G60" s="108"/>
      <c r="H60" s="108"/>
      <c r="I60" s="92"/>
      <c r="J60" s="92"/>
      <c r="K60" s="92"/>
      <c r="L60" s="92"/>
      <c r="M60" s="113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6"/>
    </row>
    <row r="61" spans="1:63" ht="13.5" customHeight="1">
      <c r="A61" s="16"/>
      <c r="B61" s="92"/>
      <c r="C61" s="92"/>
      <c r="D61" s="92"/>
      <c r="E61" s="92"/>
      <c r="F61" s="108"/>
      <c r="G61" s="108"/>
      <c r="H61" s="108"/>
      <c r="I61" s="92"/>
      <c r="J61" s="92"/>
      <c r="K61" s="92"/>
      <c r="L61" s="92"/>
      <c r="M61" s="113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6"/>
    </row>
    <row r="62" spans="1:63" s="77" customFormat="1" ht="13.5" customHeight="1">
      <c r="A62" s="16"/>
      <c r="B62" s="92"/>
      <c r="C62" s="92"/>
      <c r="D62" s="92"/>
      <c r="E62" s="92"/>
      <c r="F62" s="87"/>
      <c r="G62" s="87"/>
      <c r="H62" s="87"/>
      <c r="I62" s="92"/>
      <c r="J62" s="92"/>
      <c r="K62" s="92"/>
      <c r="L62" s="92"/>
      <c r="M62" s="120"/>
      <c r="N62" s="120"/>
      <c r="O62" s="120"/>
      <c r="P62" s="120"/>
      <c r="Q62" s="120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6"/>
    </row>
    <row r="63" spans="1:63" ht="7.5" customHeight="1">
      <c r="A63" s="16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16"/>
    </row>
    <row r="64" spans="1:63" ht="13.5" customHeight="1">
      <c r="A64" s="16"/>
      <c r="B64" s="93"/>
      <c r="C64" s="93"/>
      <c r="D64" s="93"/>
      <c r="E64" s="110"/>
      <c r="F64" s="93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16"/>
    </row>
    <row r="65" spans="1:63" ht="7.5" customHeight="1">
      <c r="A65" s="16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2"/>
      <c r="O65" s="92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16"/>
    </row>
    <row r="66" spans="1:63" ht="13.5" customHeight="1">
      <c r="A66" s="1"/>
      <c r="B66" s="92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92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"/>
    </row>
    <row r="67" spans="1:63" ht="13.5" customHeight="1">
      <c r="A67" s="1"/>
      <c r="B67" s="1"/>
      <c r="C67" s="1"/>
      <c r="D67" s="1"/>
      <c r="E67" s="1"/>
      <c r="F67" s="1"/>
      <c r="G67" s="10"/>
      <c r="H67" s="10"/>
      <c r="I67" s="10"/>
      <c r="J67" s="1"/>
      <c r="K67" s="1"/>
      <c r="L67" s="1"/>
      <c r="M67" s="1"/>
      <c r="N67" s="1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1"/>
    </row>
    <row r="68" spans="1:63" ht="13.5" customHeight="1">
      <c r="A68" s="1"/>
      <c r="B68" s="1"/>
      <c r="C68" s="1"/>
      <c r="D68" s="1"/>
      <c r="E68" s="1"/>
      <c r="F68" s="1"/>
      <c r="G68" s="10"/>
      <c r="H68" s="10"/>
      <c r="I68" s="10"/>
      <c r="J68" s="1"/>
      <c r="K68" s="1"/>
      <c r="L68" s="1"/>
      <c r="M68" s="1"/>
      <c r="N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1"/>
    </row>
    <row r="69" spans="1:63" ht="13.5" customHeight="1">
      <c r="A69" s="1"/>
      <c r="B69" s="1"/>
      <c r="C69" s="1"/>
      <c r="D69" s="1"/>
      <c r="E69" s="1"/>
      <c r="F69" s="1"/>
      <c r="G69" s="10"/>
      <c r="H69" s="10"/>
      <c r="I69" s="10"/>
      <c r="J69" s="1"/>
      <c r="K69" s="1"/>
      <c r="L69" s="1"/>
      <c r="M69" s="1"/>
      <c r="N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1"/>
    </row>
    <row r="70" spans="1:63" ht="13.5" customHeight="1">
      <c r="A70" s="1"/>
      <c r="B70" s="1"/>
      <c r="C70" s="1"/>
      <c r="D70" s="1"/>
      <c r="E70" s="1"/>
      <c r="F70" s="1"/>
      <c r="G70" s="87"/>
      <c r="H70" s="87"/>
      <c r="I70" s="87"/>
      <c r="J70" s="1"/>
      <c r="K70" s="1"/>
      <c r="L70" s="1"/>
      <c r="M70" s="1"/>
      <c r="N70" s="1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1"/>
    </row>
    <row r="71" spans="1:63" ht="13.5" customHeight="1">
      <c r="A71" s="1"/>
      <c r="B71" s="1"/>
      <c r="C71" s="1"/>
      <c r="D71" s="1"/>
      <c r="E71" s="1"/>
      <c r="F71" s="1"/>
      <c r="G71" s="13"/>
      <c r="H71" s="13"/>
      <c r="I71" s="13"/>
      <c r="J71" s="1"/>
      <c r="K71" s="1"/>
      <c r="L71" s="1"/>
      <c r="M71" s="1"/>
      <c r="N71" s="1"/>
      <c r="O71" s="84"/>
      <c r="P71" s="84"/>
      <c r="Q71" s="84"/>
      <c r="R71" s="84"/>
      <c r="S71" s="84"/>
      <c r="T71" s="84"/>
      <c r="U71" s="7"/>
      <c r="V71" s="7"/>
      <c r="W71" s="7"/>
      <c r="X71" s="7"/>
      <c r="Y71" s="7"/>
      <c r="Z71" s="7"/>
      <c r="AA71" s="84"/>
      <c r="AB71" s="84"/>
      <c r="AC71" s="84"/>
      <c r="AD71" s="84"/>
      <c r="AE71" s="84"/>
      <c r="AF71" s="84"/>
      <c r="AG71" s="7"/>
      <c r="AH71" s="7"/>
      <c r="AI71" s="7"/>
      <c r="AJ71" s="7"/>
      <c r="AK71" s="7"/>
      <c r="AL71" s="7"/>
      <c r="AM71" s="84"/>
      <c r="AN71" s="84"/>
      <c r="AO71" s="84"/>
      <c r="AP71" s="84"/>
      <c r="AQ71" s="84"/>
      <c r="AR71" s="84"/>
      <c r="AS71" s="7"/>
      <c r="AT71" s="7"/>
      <c r="AU71" s="7"/>
      <c r="AV71" s="7"/>
      <c r="AW71" s="7"/>
      <c r="AX71" s="7"/>
      <c r="AY71" s="84"/>
      <c r="AZ71" s="84"/>
      <c r="BA71" s="84"/>
      <c r="BB71" s="84"/>
      <c r="BC71" s="84"/>
      <c r="BD71" s="84"/>
      <c r="BE71" s="7"/>
      <c r="BF71" s="7"/>
      <c r="BG71" s="7"/>
      <c r="BH71" s="7"/>
      <c r="BI71" s="7"/>
      <c r="BJ71" s="7"/>
      <c r="BK71" s="1"/>
    </row>
    <row r="72" spans="1:63" ht="13.5" customHeight="1">
      <c r="A72" s="1"/>
      <c r="B72" s="6"/>
      <c r="C72" s="6"/>
      <c r="D72" s="6"/>
      <c r="E72" s="17"/>
      <c r="F72" s="6"/>
      <c r="G72" s="13"/>
      <c r="H72" s="13"/>
      <c r="I72" s="13"/>
      <c r="J72" s="1"/>
      <c r="K72" s="1"/>
      <c r="L72" s="1"/>
      <c r="M72" s="1"/>
      <c r="N72" s="1"/>
      <c r="O72" s="84"/>
      <c r="P72" s="84"/>
      <c r="Q72" s="84"/>
      <c r="R72" s="84"/>
      <c r="S72" s="84"/>
      <c r="T72" s="84"/>
      <c r="U72" s="7"/>
      <c r="V72" s="7"/>
      <c r="W72" s="7"/>
      <c r="X72" s="7"/>
      <c r="Y72" s="7"/>
      <c r="Z72" s="7"/>
      <c r="AA72" s="84"/>
      <c r="AB72" s="84"/>
      <c r="AC72" s="84"/>
      <c r="AD72" s="84"/>
      <c r="AE72" s="84"/>
      <c r="AF72" s="84"/>
      <c r="AG72" s="7"/>
      <c r="AH72" s="7"/>
      <c r="AI72" s="7"/>
      <c r="AJ72" s="7"/>
      <c r="AK72" s="7"/>
      <c r="AL72" s="7"/>
      <c r="AM72" s="84"/>
      <c r="AN72" s="84"/>
      <c r="AO72" s="84"/>
      <c r="AP72" s="84"/>
      <c r="AQ72" s="84"/>
      <c r="AR72" s="84"/>
      <c r="AS72" s="7"/>
      <c r="AT72" s="7"/>
      <c r="AU72" s="7"/>
      <c r="AV72" s="7"/>
      <c r="AW72" s="7"/>
      <c r="AX72" s="7"/>
      <c r="AY72" s="84"/>
      <c r="AZ72" s="84"/>
      <c r="BA72" s="84"/>
      <c r="BB72" s="84"/>
      <c r="BC72" s="84"/>
      <c r="BD72" s="84"/>
      <c r="BE72" s="7"/>
      <c r="BF72" s="7"/>
      <c r="BG72" s="7"/>
      <c r="BH72" s="7"/>
      <c r="BI72" s="7"/>
      <c r="BJ72" s="7"/>
      <c r="BK72" s="1"/>
    </row>
    <row r="73" spans="1:63" ht="13.5" customHeight="1">
      <c r="A73" s="1"/>
      <c r="B73" s="1"/>
      <c r="C73" s="1"/>
      <c r="D73" s="1"/>
      <c r="E73" s="1"/>
      <c r="F73" s="1"/>
      <c r="G73" s="13"/>
      <c r="H73" s="13"/>
      <c r="I73" s="13"/>
      <c r="J73" s="1"/>
      <c r="K73" s="1"/>
      <c r="L73" s="1"/>
      <c r="M73" s="1"/>
      <c r="N73" s="1"/>
      <c r="O73" s="84"/>
      <c r="P73" s="84"/>
      <c r="Q73" s="84"/>
      <c r="R73" s="84"/>
      <c r="S73" s="84"/>
      <c r="T73" s="84"/>
      <c r="U73" s="7"/>
      <c r="V73" s="7"/>
      <c r="W73" s="7"/>
      <c r="X73" s="7"/>
      <c r="Y73" s="7"/>
      <c r="Z73" s="7"/>
      <c r="AA73" s="84"/>
      <c r="AB73" s="84"/>
      <c r="AC73" s="84"/>
      <c r="AD73" s="84"/>
      <c r="AE73" s="84"/>
      <c r="AF73" s="84"/>
      <c r="AG73" s="7"/>
      <c r="AH73" s="7"/>
      <c r="AI73" s="7"/>
      <c r="AJ73" s="7"/>
      <c r="AK73" s="7"/>
      <c r="AL73" s="7"/>
      <c r="AM73" s="84"/>
      <c r="AN73" s="84"/>
      <c r="AO73" s="84"/>
      <c r="AP73" s="84"/>
      <c r="AQ73" s="84"/>
      <c r="AR73" s="84"/>
      <c r="AS73" s="7"/>
      <c r="AT73" s="7"/>
      <c r="AU73" s="7"/>
      <c r="AV73" s="7"/>
      <c r="AW73" s="7"/>
      <c r="AX73" s="7"/>
      <c r="AY73" s="84"/>
      <c r="AZ73" s="84"/>
      <c r="BA73" s="84"/>
      <c r="BB73" s="84"/>
      <c r="BC73" s="84"/>
      <c r="BD73" s="84"/>
      <c r="BE73" s="7"/>
      <c r="BF73" s="7"/>
      <c r="BG73" s="7"/>
      <c r="BH73" s="7"/>
      <c r="BI73" s="7"/>
      <c r="BJ73" s="7"/>
      <c r="BK73" s="1"/>
    </row>
    <row r="74" spans="1:63" ht="13.5" customHeight="1">
      <c r="A74" s="1"/>
      <c r="B74" s="10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1"/>
    </row>
    <row r="75" spans="1:63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3.5" customHeight="1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"/>
    </row>
    <row r="77" spans="1:63" ht="13.5" customHeight="1">
      <c r="A77" s="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"/>
    </row>
    <row r="78" spans="1:63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0"/>
      <c r="T78" s="10"/>
      <c r="U78" s="1"/>
      <c r="V78" s="1"/>
      <c r="W78" s="1"/>
      <c r="X78" s="1"/>
      <c r="Y78" s="10"/>
      <c r="Z78" s="10"/>
      <c r="AA78" s="1"/>
      <c r="AB78" s="1"/>
      <c r="AC78" s="1"/>
      <c r="AD78" s="1"/>
      <c r="AE78" s="10"/>
      <c r="AF78" s="10"/>
      <c r="AG78" s="1"/>
      <c r="AH78" s="1"/>
      <c r="AI78" s="1"/>
      <c r="AJ78" s="1"/>
      <c r="AK78" s="10"/>
      <c r="AL78" s="10"/>
      <c r="AM78" s="1"/>
      <c r="AN78" s="1"/>
      <c r="AO78" s="1"/>
      <c r="AP78" s="1"/>
      <c r="AQ78" s="10"/>
      <c r="AR78" s="10"/>
      <c r="AS78" s="1"/>
      <c r="AT78" s="1"/>
      <c r="AU78" s="1"/>
      <c r="AV78" s="1"/>
      <c r="AW78" s="10"/>
      <c r="AX78" s="10"/>
      <c r="AY78" s="1"/>
      <c r="AZ78" s="1"/>
      <c r="BA78" s="1"/>
      <c r="BB78" s="1"/>
      <c r="BC78" s="10"/>
      <c r="BD78" s="10"/>
      <c r="BE78" s="1"/>
      <c r="BF78" s="1"/>
      <c r="BG78" s="1"/>
      <c r="BH78" s="1"/>
      <c r="BI78" s="10"/>
      <c r="BJ78" s="10"/>
      <c r="BK78" s="1"/>
    </row>
    <row r="79" spans="1:63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3.5" customHeight="1">
      <c r="A80" s="1"/>
      <c r="B80" s="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1"/>
    </row>
    <row r="81" spans="1:63" ht="13.5" customHeight="1">
      <c r="A81" s="1"/>
      <c r="B81" s="1"/>
      <c r="C81" s="1"/>
      <c r="D81" s="1"/>
      <c r="E81" s="1"/>
      <c r="F81" s="1"/>
      <c r="G81" s="10"/>
      <c r="H81" s="10"/>
      <c r="I81" s="10"/>
      <c r="J81" s="1"/>
      <c r="K81" s="1"/>
      <c r="L81" s="1"/>
      <c r="M81" s="1"/>
      <c r="N81" s="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1"/>
    </row>
    <row r="82" spans="1:63" ht="13.5" customHeight="1">
      <c r="A82" s="1"/>
      <c r="B82" s="1"/>
      <c r="C82" s="1"/>
      <c r="D82" s="1"/>
      <c r="E82" s="1"/>
      <c r="F82" s="1"/>
      <c r="G82" s="10"/>
      <c r="H82" s="10"/>
      <c r="I82" s="10"/>
      <c r="J82" s="1"/>
      <c r="K82" s="1"/>
      <c r="L82" s="1"/>
      <c r="M82" s="1"/>
      <c r="N82" s="1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"/>
    </row>
    <row r="83" spans="1:63" ht="13.5" customHeight="1">
      <c r="A83" s="1"/>
      <c r="B83" s="1"/>
      <c r="C83" s="1"/>
      <c r="D83" s="1"/>
      <c r="E83" s="1"/>
      <c r="F83" s="1"/>
      <c r="G83" s="10"/>
      <c r="H83" s="10"/>
      <c r="I83" s="10"/>
      <c r="J83" s="1"/>
      <c r="K83" s="1"/>
      <c r="L83" s="1"/>
      <c r="M83" s="1"/>
      <c r="N83" s="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1"/>
    </row>
    <row r="84" spans="1:63" ht="13.5" customHeight="1">
      <c r="A84" s="1"/>
      <c r="B84" s="1"/>
      <c r="C84" s="1"/>
      <c r="D84" s="1"/>
      <c r="E84" s="1"/>
      <c r="F84" s="1"/>
      <c r="G84" s="87"/>
      <c r="H84" s="87"/>
      <c r="I84" s="87"/>
      <c r="J84" s="1"/>
      <c r="K84" s="1"/>
      <c r="L84" s="1"/>
      <c r="M84" s="1"/>
      <c r="N84" s="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1"/>
    </row>
    <row r="85" spans="1:63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3.5" customHeight="1">
      <c r="A86" s="1"/>
      <c r="B86" s="6"/>
      <c r="C86" s="6"/>
      <c r="D86" s="6"/>
      <c r="E86" s="88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3.5" customHeight="1">
      <c r="A88" s="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"/>
    </row>
    <row r="89" spans="1:63" ht="13.5" customHeight="1">
      <c r="A89" s="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"/>
    </row>
    <row r="90" spans="1:63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3.5" customHeight="1">
      <c r="A91" s="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"/>
    </row>
    <row r="92" spans="1:63" ht="13.5" customHeight="1">
      <c r="A92" s="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"/>
    </row>
    <row r="93" spans="1:6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0"/>
      <c r="M93" s="10"/>
      <c r="N93" s="10"/>
      <c r="O93" s="10"/>
      <c r="P93" s="10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3.5" customHeight="1">
      <c r="A94" s="1"/>
      <c r="B94" s="1"/>
      <c r="C94" s="10"/>
      <c r="D94" s="10"/>
      <c r="E94" s="10"/>
      <c r="F94" s="10"/>
      <c r="G94" s="10"/>
      <c r="H94" s="10"/>
      <c r="I94" s="10"/>
      <c r="J94" s="10"/>
      <c r="K94" s="10"/>
      <c r="L94" s="1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1"/>
    </row>
    <row r="95" spans="1:63" ht="13.5" customHeight="1">
      <c r="A95" s="1"/>
      <c r="B95" s="1"/>
      <c r="C95" s="1"/>
      <c r="D95" s="1"/>
      <c r="E95" s="1"/>
      <c r="F95" s="10"/>
      <c r="G95" s="10"/>
      <c r="H95" s="10"/>
      <c r="I95" s="1"/>
      <c r="J95" s="1"/>
      <c r="K95" s="1"/>
      <c r="L95" s="1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1"/>
    </row>
    <row r="96" spans="1:63" ht="13.5" customHeight="1">
      <c r="A96" s="1"/>
      <c r="B96" s="1"/>
      <c r="C96" s="1"/>
      <c r="D96" s="1"/>
      <c r="E96" s="1"/>
      <c r="F96" s="10"/>
      <c r="G96" s="10"/>
      <c r="H96" s="10"/>
      <c r="I96" s="1"/>
      <c r="J96" s="1"/>
      <c r="K96" s="1"/>
      <c r="L96" s="1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1"/>
    </row>
    <row r="97" spans="1:63" ht="13.5" customHeight="1">
      <c r="A97" s="1"/>
      <c r="B97" s="1"/>
      <c r="C97" s="1"/>
      <c r="D97" s="1"/>
      <c r="E97" s="1"/>
      <c r="F97" s="10"/>
      <c r="G97" s="10"/>
      <c r="H97" s="10"/>
      <c r="I97" s="1"/>
      <c r="J97" s="1"/>
      <c r="K97" s="1"/>
      <c r="L97" s="1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1"/>
    </row>
    <row r="98" spans="1:63" ht="13.5" customHeight="1">
      <c r="A98" s="1"/>
      <c r="B98" s="1"/>
      <c r="C98" s="1"/>
      <c r="D98" s="1"/>
      <c r="E98" s="1"/>
      <c r="F98" s="87"/>
      <c r="G98" s="87"/>
      <c r="H98" s="87"/>
      <c r="I98" s="1"/>
      <c r="J98" s="1"/>
      <c r="K98" s="1"/>
      <c r="L98" s="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"/>
    </row>
    <row r="99" spans="1:63" ht="13.5" customHeight="1">
      <c r="A99" s="1"/>
      <c r="B99" s="1"/>
      <c r="C99" s="1"/>
      <c r="D99" s="1"/>
      <c r="E99" s="1"/>
      <c r="F99" s="13"/>
      <c r="G99" s="13"/>
      <c r="H99" s="13"/>
      <c r="I99" s="1"/>
      <c r="J99" s="1"/>
      <c r="K99" s="1"/>
      <c r="L99" s="1"/>
      <c r="M99" s="89"/>
      <c r="N99" s="89"/>
      <c r="O99" s="89"/>
      <c r="P99" s="89"/>
      <c r="Q99" s="89"/>
      <c r="R99" s="54"/>
      <c r="S99" s="54"/>
      <c r="T99" s="54"/>
      <c r="U99" s="54"/>
      <c r="V99" s="54"/>
      <c r="W99" s="89"/>
      <c r="X99" s="89"/>
      <c r="Y99" s="89"/>
      <c r="Z99" s="89"/>
      <c r="AA99" s="89"/>
      <c r="AB99" s="54"/>
      <c r="AC99" s="54"/>
      <c r="AD99" s="54"/>
      <c r="AE99" s="54"/>
      <c r="AF99" s="54"/>
      <c r="AG99" s="89"/>
      <c r="AH99" s="89"/>
      <c r="AI99" s="89"/>
      <c r="AJ99" s="89"/>
      <c r="AK99" s="89"/>
      <c r="AL99" s="54"/>
      <c r="AM99" s="54"/>
      <c r="AN99" s="54"/>
      <c r="AO99" s="54"/>
      <c r="AP99" s="54"/>
      <c r="AQ99" s="89"/>
      <c r="AR99" s="89"/>
      <c r="AS99" s="89"/>
      <c r="AT99" s="89"/>
      <c r="AU99" s="89"/>
      <c r="AV99" s="54"/>
      <c r="AW99" s="54"/>
      <c r="AX99" s="54"/>
      <c r="AY99" s="54"/>
      <c r="AZ99" s="54"/>
      <c r="BA99" s="89"/>
      <c r="BB99" s="89"/>
      <c r="BC99" s="89"/>
      <c r="BD99" s="89"/>
      <c r="BE99" s="89"/>
      <c r="BF99" s="54"/>
      <c r="BG99" s="54"/>
      <c r="BH99" s="54"/>
      <c r="BI99" s="54"/>
      <c r="BJ99" s="54"/>
      <c r="BK99" s="1"/>
    </row>
    <row r="100" spans="1:63" ht="13.5" customHeight="1">
      <c r="A100" s="1"/>
      <c r="B100" s="1"/>
      <c r="C100" s="6"/>
      <c r="D100" s="6"/>
      <c r="E100" s="88"/>
      <c r="F100" s="6"/>
      <c r="G100" s="13"/>
      <c r="H100" s="13"/>
      <c r="I100" s="1"/>
      <c r="J100" s="1"/>
      <c r="K100" s="1"/>
      <c r="L100" s="1"/>
      <c r="M100" s="89"/>
      <c r="N100" s="89"/>
      <c r="O100" s="89"/>
      <c r="P100" s="89"/>
      <c r="Q100" s="89"/>
      <c r="R100" s="54"/>
      <c r="S100" s="54"/>
      <c r="T100" s="54"/>
      <c r="U100" s="54"/>
      <c r="V100" s="54"/>
      <c r="W100" s="89"/>
      <c r="X100" s="89"/>
      <c r="Y100" s="89"/>
      <c r="Z100" s="89"/>
      <c r="AA100" s="89"/>
      <c r="AB100" s="54"/>
      <c r="AC100" s="54"/>
      <c r="AD100" s="54"/>
      <c r="AE100" s="54"/>
      <c r="AF100" s="54"/>
      <c r="AG100" s="89"/>
      <c r="AH100" s="89"/>
      <c r="AI100" s="89"/>
      <c r="AJ100" s="89"/>
      <c r="AK100" s="89"/>
      <c r="AL100" s="54"/>
      <c r="AM100" s="54"/>
      <c r="AN100" s="54"/>
      <c r="AO100" s="54"/>
      <c r="AP100" s="54"/>
      <c r="AQ100" s="89"/>
      <c r="AR100" s="89"/>
      <c r="AS100" s="89"/>
      <c r="AT100" s="89"/>
      <c r="AU100" s="89"/>
      <c r="AV100" s="54"/>
      <c r="AW100" s="54"/>
      <c r="AX100" s="54"/>
      <c r="AY100" s="54"/>
      <c r="AZ100" s="54"/>
      <c r="BA100" s="89"/>
      <c r="BB100" s="89"/>
      <c r="BC100" s="89"/>
      <c r="BD100" s="89"/>
      <c r="BE100" s="89"/>
      <c r="BF100" s="54"/>
      <c r="BG100" s="54"/>
      <c r="BH100" s="54"/>
      <c r="BI100" s="54"/>
      <c r="BJ100" s="54"/>
      <c r="BK100" s="1"/>
    </row>
    <row r="101" spans="1:63" ht="13.5" customHeight="1">
      <c r="A101" s="1"/>
      <c r="B101" s="6"/>
      <c r="C101" s="6"/>
      <c r="D101" s="6"/>
      <c r="E101" s="88"/>
      <c r="F101" s="6"/>
      <c r="G101" s="13"/>
      <c r="H101" s="13"/>
      <c r="I101" s="1"/>
      <c r="J101" s="1"/>
      <c r="K101" s="1"/>
      <c r="L101" s="1"/>
      <c r="M101" s="89"/>
      <c r="N101" s="89"/>
      <c r="O101" s="89"/>
      <c r="P101" s="89"/>
      <c r="Q101" s="89"/>
      <c r="R101" s="54"/>
      <c r="S101" s="54"/>
      <c r="T101" s="54"/>
      <c r="U101" s="54"/>
      <c r="V101" s="54"/>
      <c r="W101" s="89"/>
      <c r="X101" s="89"/>
      <c r="Y101" s="89"/>
      <c r="Z101" s="89"/>
      <c r="AA101" s="89"/>
      <c r="AB101" s="54"/>
      <c r="AC101" s="54"/>
      <c r="AD101" s="54"/>
      <c r="AE101" s="54"/>
      <c r="AF101" s="54"/>
      <c r="AG101" s="89"/>
      <c r="AH101" s="89"/>
      <c r="AI101" s="89"/>
      <c r="AJ101" s="89"/>
      <c r="AK101" s="89"/>
      <c r="AL101" s="54"/>
      <c r="AM101" s="54"/>
      <c r="AN101" s="54"/>
      <c r="AO101" s="54"/>
      <c r="AP101" s="54"/>
      <c r="AQ101" s="89"/>
      <c r="AR101" s="89"/>
      <c r="AS101" s="89"/>
      <c r="AT101" s="89"/>
      <c r="AU101" s="89"/>
      <c r="AV101" s="54"/>
      <c r="AW101" s="54"/>
      <c r="AX101" s="54"/>
      <c r="AY101" s="54"/>
      <c r="AZ101" s="54"/>
      <c r="BA101" s="89"/>
      <c r="BB101" s="89"/>
      <c r="BC101" s="89"/>
      <c r="BD101" s="89"/>
      <c r="BE101" s="89"/>
      <c r="BF101" s="54"/>
      <c r="BG101" s="54"/>
      <c r="BH101" s="54"/>
      <c r="BI101" s="54"/>
      <c r="BJ101" s="54"/>
      <c r="BK101" s="1"/>
    </row>
    <row r="102" spans="1:63" ht="13.5" customHeight="1">
      <c r="A102" s="1"/>
      <c r="B102" s="1"/>
      <c r="C102" s="1"/>
      <c r="D102" s="1"/>
      <c r="E102" s="1"/>
      <c r="F102" s="13"/>
      <c r="G102" s="13"/>
      <c r="H102" s="13"/>
      <c r="I102" s="1"/>
      <c r="J102" s="1"/>
      <c r="K102" s="1"/>
      <c r="L102" s="1"/>
      <c r="M102" s="89"/>
      <c r="N102" s="89"/>
      <c r="O102" s="89"/>
      <c r="P102" s="89"/>
      <c r="Q102" s="89"/>
      <c r="R102" s="54"/>
      <c r="S102" s="54"/>
      <c r="T102" s="54"/>
      <c r="U102" s="54"/>
      <c r="V102" s="54"/>
      <c r="W102" s="89"/>
      <c r="X102" s="89"/>
      <c r="Y102" s="89"/>
      <c r="Z102" s="89"/>
      <c r="AA102" s="89"/>
      <c r="AB102" s="54"/>
      <c r="AC102" s="54"/>
      <c r="AD102" s="54"/>
      <c r="AE102" s="54"/>
      <c r="AF102" s="54"/>
      <c r="AG102" s="89"/>
      <c r="AH102" s="89"/>
      <c r="AI102" s="89"/>
      <c r="AJ102" s="89"/>
      <c r="AK102" s="89"/>
      <c r="AL102" s="54"/>
      <c r="AM102" s="54"/>
      <c r="AN102" s="54"/>
      <c r="AO102" s="54"/>
      <c r="AP102" s="54"/>
      <c r="AQ102" s="89"/>
      <c r="AR102" s="89"/>
      <c r="AS102" s="89"/>
      <c r="AT102" s="89"/>
      <c r="AU102" s="89"/>
      <c r="AV102" s="54"/>
      <c r="AW102" s="54"/>
      <c r="AX102" s="54"/>
      <c r="AY102" s="54"/>
      <c r="AZ102" s="54"/>
      <c r="BA102" s="89"/>
      <c r="BB102" s="89"/>
      <c r="BC102" s="89"/>
      <c r="BD102" s="89"/>
      <c r="BE102" s="89"/>
      <c r="BF102" s="54"/>
      <c r="BG102" s="54"/>
      <c r="BH102" s="54"/>
      <c r="BI102" s="54"/>
      <c r="BJ102" s="54"/>
      <c r="BK102" s="1"/>
    </row>
    <row r="103" spans="1:63" ht="13.5" customHeight="1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"/>
    </row>
    <row r="104" spans="1:63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3.5" customHeight="1">
      <c r="A105" s="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"/>
    </row>
    <row r="106" spans="1:63" ht="13.5" customHeight="1">
      <c r="A106" s="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"/>
    </row>
    <row r="107" spans="1:63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"/>
      <c r="Q107" s="10"/>
      <c r="R107" s="1"/>
      <c r="S107" s="1"/>
      <c r="T107" s="1"/>
      <c r="U107" s="10"/>
      <c r="V107" s="10"/>
      <c r="W107" s="1"/>
      <c r="X107" s="1"/>
      <c r="Y107" s="1"/>
      <c r="Z107" s="10"/>
      <c r="AA107" s="10"/>
      <c r="AB107" s="1"/>
      <c r="AC107" s="1"/>
      <c r="AD107" s="1"/>
      <c r="AE107" s="10"/>
      <c r="AF107" s="10"/>
      <c r="AG107" s="1"/>
      <c r="AH107" s="1"/>
      <c r="AI107" s="1"/>
      <c r="AJ107" s="10"/>
      <c r="AK107" s="10"/>
      <c r="AL107" s="1"/>
      <c r="AM107" s="1"/>
      <c r="AN107" s="1"/>
      <c r="AO107" s="10"/>
      <c r="AP107" s="10"/>
      <c r="AQ107" s="1"/>
      <c r="AR107" s="1"/>
      <c r="AS107" s="1"/>
      <c r="AT107" s="10"/>
      <c r="AU107" s="10"/>
      <c r="AV107" s="1"/>
      <c r="AW107" s="1"/>
      <c r="AX107" s="1"/>
      <c r="AY107" s="10"/>
      <c r="AZ107" s="10"/>
      <c r="BA107" s="1"/>
      <c r="BB107" s="1"/>
      <c r="BC107" s="1"/>
      <c r="BD107" s="10"/>
      <c r="BE107" s="10"/>
      <c r="BF107" s="1"/>
      <c r="BG107" s="1"/>
      <c r="BH107" s="1"/>
      <c r="BI107" s="10"/>
      <c r="BJ107" s="10"/>
      <c r="BK107" s="1"/>
    </row>
    <row r="108" spans="1:63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0"/>
      <c r="M108" s="10"/>
      <c r="N108" s="10"/>
      <c r="O108" s="10"/>
      <c r="P108" s="10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3.5" customHeight="1">
      <c r="A109" s="1"/>
      <c r="B109" s="1"/>
      <c r="C109" s="10"/>
      <c r="D109" s="10"/>
      <c r="E109" s="10"/>
      <c r="F109" s="10"/>
      <c r="G109" s="10"/>
      <c r="H109" s="10"/>
      <c r="I109" s="10"/>
      <c r="J109" s="10"/>
      <c r="K109" s="10"/>
      <c r="L109" s="1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1"/>
    </row>
    <row r="110" spans="1:63" ht="13.5" customHeight="1">
      <c r="A110" s="1"/>
      <c r="B110" s="1"/>
      <c r="C110" s="1"/>
      <c r="D110" s="1"/>
      <c r="E110" s="1"/>
      <c r="F110" s="10"/>
      <c r="G110" s="10"/>
      <c r="H110" s="10"/>
      <c r="I110" s="1"/>
      <c r="J110" s="1"/>
      <c r="K110" s="1"/>
      <c r="L110" s="1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1"/>
    </row>
    <row r="111" spans="1:63" ht="13.5" customHeight="1">
      <c r="A111" s="1"/>
      <c r="B111" s="1"/>
      <c r="C111" s="1"/>
      <c r="D111" s="1"/>
      <c r="E111" s="1"/>
      <c r="F111" s="10"/>
      <c r="G111" s="10"/>
      <c r="H111" s="10"/>
      <c r="I111" s="1"/>
      <c r="J111" s="1"/>
      <c r="K111" s="1"/>
      <c r="L111" s="1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1"/>
    </row>
    <row r="112" spans="1:63" ht="13.5" customHeight="1">
      <c r="A112" s="1"/>
      <c r="B112" s="1"/>
      <c r="C112" s="1"/>
      <c r="D112" s="1"/>
      <c r="E112" s="1"/>
      <c r="F112" s="10"/>
      <c r="G112" s="10"/>
      <c r="H112" s="10"/>
      <c r="I112" s="1"/>
      <c r="J112" s="1"/>
      <c r="K112" s="1"/>
      <c r="L112" s="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1"/>
    </row>
    <row r="113" spans="1:63" ht="13.5" customHeight="1">
      <c r="A113" s="1"/>
      <c r="B113" s="1"/>
      <c r="C113" s="1"/>
      <c r="D113" s="1"/>
      <c r="E113" s="1"/>
      <c r="F113" s="87"/>
      <c r="G113" s="87"/>
      <c r="H113" s="87"/>
      <c r="I113" s="1"/>
      <c r="J113" s="1"/>
      <c r="K113" s="1"/>
      <c r="L113" s="1"/>
      <c r="M113" s="8"/>
      <c r="N113" s="8"/>
      <c r="O113" s="8"/>
      <c r="P113" s="8"/>
      <c r="Q113" s="8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1"/>
    </row>
    <row r="114" spans="1:63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3.5" customHeight="1">
      <c r="A115" s="1"/>
      <c r="B115" s="1"/>
      <c r="C115" s="6"/>
      <c r="D115" s="6"/>
      <c r="E115" s="88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3.5" customHeight="1">
      <c r="A116" s="1"/>
      <c r="B116" s="6"/>
      <c r="C116" s="6"/>
      <c r="D116" s="6"/>
      <c r="E116" s="88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</row>
  </sheetData>
  <mergeCells count="1">
    <mergeCell ref="A1:S2"/>
  </mergeCells>
  <phoneticPr fontId="2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5"/>
  <sheetViews>
    <sheetView view="pageBreakPreview" zoomScaleNormal="100" zoomScaleSheetLayoutView="100" workbookViewId="0">
      <selection activeCell="L14" sqref="L14"/>
    </sheetView>
  </sheetViews>
  <sheetFormatPr defaultRowHeight="13.5"/>
  <cols>
    <col min="1" max="1" width="1" style="97" customWidth="1"/>
    <col min="2" max="63" width="1.625" style="97" customWidth="1"/>
    <col min="64" max="16384" width="9" style="97"/>
  </cols>
  <sheetData>
    <row r="1" spans="2:63" ht="11.1" customHeight="1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310">
        <f>'166'!A1+1</f>
        <v>167</v>
      </c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</row>
    <row r="2" spans="2:63" ht="11.1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</row>
    <row r="3" spans="2:63" ht="13.5" customHeigh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</row>
    <row r="4" spans="2:63" ht="13.5" customHeight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</row>
    <row r="5" spans="2:63" ht="18" customHeight="1">
      <c r="B5" s="329" t="s">
        <v>728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2:63" ht="12.9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</row>
    <row r="7" spans="2:63">
      <c r="B7" s="320" t="s">
        <v>66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 t="s">
        <v>69</v>
      </c>
      <c r="N7" s="321"/>
      <c r="O7" s="321"/>
      <c r="P7" s="321"/>
      <c r="Q7" s="321"/>
      <c r="R7" s="321"/>
      <c r="S7" s="321"/>
      <c r="T7" s="321"/>
      <c r="U7" s="321"/>
      <c r="V7" s="321"/>
      <c r="W7" s="321" t="s">
        <v>70</v>
      </c>
      <c r="X7" s="321"/>
      <c r="Y7" s="321"/>
      <c r="Z7" s="321"/>
      <c r="AA7" s="321"/>
      <c r="AB7" s="321"/>
      <c r="AC7" s="321"/>
      <c r="AD7" s="321"/>
      <c r="AE7" s="321"/>
      <c r="AF7" s="321"/>
      <c r="AG7" s="321" t="s">
        <v>71</v>
      </c>
      <c r="AH7" s="321"/>
      <c r="AI7" s="321"/>
      <c r="AJ7" s="321"/>
      <c r="AK7" s="321"/>
      <c r="AL7" s="321"/>
      <c r="AM7" s="321"/>
      <c r="AN7" s="321"/>
      <c r="AO7" s="321"/>
      <c r="AP7" s="321"/>
      <c r="AQ7" s="321" t="s">
        <v>72</v>
      </c>
      <c r="AR7" s="321"/>
      <c r="AS7" s="321"/>
      <c r="AT7" s="321"/>
      <c r="AU7" s="321"/>
      <c r="AV7" s="321"/>
      <c r="AW7" s="321"/>
      <c r="AX7" s="321"/>
      <c r="AY7" s="321"/>
      <c r="AZ7" s="321"/>
      <c r="BA7" s="321" t="s">
        <v>73</v>
      </c>
      <c r="BB7" s="321"/>
      <c r="BC7" s="321"/>
      <c r="BD7" s="321"/>
      <c r="BE7" s="321"/>
      <c r="BF7" s="321"/>
      <c r="BG7" s="321"/>
      <c r="BH7" s="321"/>
      <c r="BI7" s="321"/>
      <c r="BJ7" s="324"/>
    </row>
    <row r="8" spans="2:63"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 t="s">
        <v>67</v>
      </c>
      <c r="N8" s="323"/>
      <c r="O8" s="323"/>
      <c r="P8" s="323"/>
      <c r="Q8" s="323"/>
      <c r="R8" s="323" t="s">
        <v>68</v>
      </c>
      <c r="S8" s="323"/>
      <c r="T8" s="323"/>
      <c r="U8" s="323"/>
      <c r="V8" s="323"/>
      <c r="W8" s="323" t="s">
        <v>67</v>
      </c>
      <c r="X8" s="323"/>
      <c r="Y8" s="323"/>
      <c r="Z8" s="323"/>
      <c r="AA8" s="323"/>
      <c r="AB8" s="323" t="s">
        <v>68</v>
      </c>
      <c r="AC8" s="323"/>
      <c r="AD8" s="323"/>
      <c r="AE8" s="323"/>
      <c r="AF8" s="323"/>
      <c r="AG8" s="323" t="s">
        <v>67</v>
      </c>
      <c r="AH8" s="323"/>
      <c r="AI8" s="323"/>
      <c r="AJ8" s="323"/>
      <c r="AK8" s="323"/>
      <c r="AL8" s="323" t="s">
        <v>68</v>
      </c>
      <c r="AM8" s="323"/>
      <c r="AN8" s="323"/>
      <c r="AO8" s="323"/>
      <c r="AP8" s="323"/>
      <c r="AQ8" s="323" t="s">
        <v>67</v>
      </c>
      <c r="AR8" s="323"/>
      <c r="AS8" s="323"/>
      <c r="AT8" s="323"/>
      <c r="AU8" s="323"/>
      <c r="AV8" s="323" t="s">
        <v>68</v>
      </c>
      <c r="AW8" s="323"/>
      <c r="AX8" s="323"/>
      <c r="AY8" s="323"/>
      <c r="AZ8" s="323"/>
      <c r="BA8" s="323" t="s">
        <v>67</v>
      </c>
      <c r="BB8" s="323"/>
      <c r="BC8" s="323"/>
      <c r="BD8" s="323"/>
      <c r="BE8" s="323"/>
      <c r="BF8" s="323" t="s">
        <v>68</v>
      </c>
      <c r="BG8" s="323"/>
      <c r="BH8" s="323"/>
      <c r="BI8" s="323"/>
      <c r="BJ8" s="325"/>
    </row>
    <row r="9" spans="2:63">
      <c r="L9" s="100"/>
    </row>
    <row r="10" spans="2:63">
      <c r="C10" s="319" t="s">
        <v>74</v>
      </c>
      <c r="D10" s="319"/>
      <c r="E10" s="319"/>
      <c r="F10" s="317">
        <v>22</v>
      </c>
      <c r="G10" s="317"/>
      <c r="H10" s="317"/>
      <c r="I10" s="319" t="s">
        <v>66</v>
      </c>
      <c r="J10" s="319"/>
      <c r="K10" s="319"/>
      <c r="L10" s="53"/>
      <c r="M10" s="332">
        <v>4966</v>
      </c>
      <c r="N10" s="318"/>
      <c r="O10" s="318"/>
      <c r="P10" s="318"/>
      <c r="Q10" s="318"/>
      <c r="R10" s="316">
        <v>462122</v>
      </c>
      <c r="S10" s="316"/>
      <c r="T10" s="316"/>
      <c r="U10" s="316"/>
      <c r="V10" s="316"/>
      <c r="W10" s="316">
        <v>659</v>
      </c>
      <c r="X10" s="316"/>
      <c r="Y10" s="316"/>
      <c r="Z10" s="316"/>
      <c r="AA10" s="316"/>
      <c r="AB10" s="316">
        <v>258306</v>
      </c>
      <c r="AC10" s="316"/>
      <c r="AD10" s="316"/>
      <c r="AE10" s="316"/>
      <c r="AF10" s="316"/>
      <c r="AG10" s="316">
        <v>689</v>
      </c>
      <c r="AH10" s="316"/>
      <c r="AI10" s="316"/>
      <c r="AJ10" s="316"/>
      <c r="AK10" s="316"/>
      <c r="AL10" s="316">
        <v>126317</v>
      </c>
      <c r="AM10" s="316"/>
      <c r="AN10" s="316"/>
      <c r="AO10" s="316"/>
      <c r="AP10" s="316"/>
      <c r="AQ10" s="316">
        <v>131</v>
      </c>
      <c r="AR10" s="316"/>
      <c r="AS10" s="316"/>
      <c r="AT10" s="316"/>
      <c r="AU10" s="316"/>
      <c r="AV10" s="316">
        <v>7798</v>
      </c>
      <c r="AW10" s="316"/>
      <c r="AX10" s="316"/>
      <c r="AY10" s="316"/>
      <c r="AZ10" s="316"/>
      <c r="BA10" s="316">
        <v>794</v>
      </c>
      <c r="BB10" s="316"/>
      <c r="BC10" s="316"/>
      <c r="BD10" s="316"/>
      <c r="BE10" s="316"/>
      <c r="BF10" s="316">
        <v>30671</v>
      </c>
      <c r="BG10" s="316"/>
      <c r="BH10" s="316"/>
      <c r="BI10" s="316"/>
      <c r="BJ10" s="316"/>
    </row>
    <row r="11" spans="2:63">
      <c r="F11" s="317">
        <v>23</v>
      </c>
      <c r="G11" s="317"/>
      <c r="H11" s="317"/>
      <c r="L11" s="53"/>
      <c r="M11" s="332">
        <v>4992</v>
      </c>
      <c r="N11" s="318"/>
      <c r="O11" s="318"/>
      <c r="P11" s="318"/>
      <c r="Q11" s="318"/>
      <c r="R11" s="316">
        <v>442696</v>
      </c>
      <c r="S11" s="316"/>
      <c r="T11" s="316"/>
      <c r="U11" s="316"/>
      <c r="V11" s="316"/>
      <c r="W11" s="316">
        <v>663</v>
      </c>
      <c r="X11" s="316"/>
      <c r="Y11" s="316"/>
      <c r="Z11" s="316"/>
      <c r="AA11" s="316"/>
      <c r="AB11" s="316">
        <v>240507</v>
      </c>
      <c r="AC11" s="316"/>
      <c r="AD11" s="316"/>
      <c r="AE11" s="316"/>
      <c r="AF11" s="316"/>
      <c r="AG11" s="316">
        <v>688</v>
      </c>
      <c r="AH11" s="316"/>
      <c r="AI11" s="316"/>
      <c r="AJ11" s="316"/>
      <c r="AK11" s="316"/>
      <c r="AL11" s="316">
        <v>120045</v>
      </c>
      <c r="AM11" s="316"/>
      <c r="AN11" s="316"/>
      <c r="AO11" s="316"/>
      <c r="AP11" s="316"/>
      <c r="AQ11" s="316">
        <v>185</v>
      </c>
      <c r="AR11" s="316"/>
      <c r="AS11" s="316"/>
      <c r="AT11" s="316"/>
      <c r="AU11" s="316"/>
      <c r="AV11" s="316">
        <v>14058</v>
      </c>
      <c r="AW11" s="316"/>
      <c r="AX11" s="316"/>
      <c r="AY11" s="316"/>
      <c r="AZ11" s="316"/>
      <c r="BA11" s="316">
        <v>823</v>
      </c>
      <c r="BB11" s="316"/>
      <c r="BC11" s="316"/>
      <c r="BD11" s="316"/>
      <c r="BE11" s="316"/>
      <c r="BF11" s="316">
        <v>29912</v>
      </c>
      <c r="BG11" s="316"/>
      <c r="BH11" s="316"/>
      <c r="BI11" s="316"/>
      <c r="BJ11" s="316"/>
    </row>
    <row r="12" spans="2:63">
      <c r="F12" s="317">
        <v>24</v>
      </c>
      <c r="G12" s="317"/>
      <c r="H12" s="317"/>
      <c r="L12" s="53"/>
      <c r="M12" s="332">
        <v>5062</v>
      </c>
      <c r="N12" s="318"/>
      <c r="O12" s="318"/>
      <c r="P12" s="318"/>
      <c r="Q12" s="318"/>
      <c r="R12" s="316">
        <v>490088</v>
      </c>
      <c r="S12" s="316"/>
      <c r="T12" s="316"/>
      <c r="U12" s="316"/>
      <c r="V12" s="316"/>
      <c r="W12" s="316">
        <v>666</v>
      </c>
      <c r="X12" s="316"/>
      <c r="Y12" s="316"/>
      <c r="Z12" s="316"/>
      <c r="AA12" s="316"/>
      <c r="AB12" s="316">
        <v>273229</v>
      </c>
      <c r="AC12" s="316"/>
      <c r="AD12" s="316"/>
      <c r="AE12" s="316"/>
      <c r="AF12" s="316"/>
      <c r="AG12" s="316">
        <v>733</v>
      </c>
      <c r="AH12" s="316"/>
      <c r="AI12" s="316"/>
      <c r="AJ12" s="316"/>
      <c r="AK12" s="316"/>
      <c r="AL12" s="316">
        <v>132039</v>
      </c>
      <c r="AM12" s="316"/>
      <c r="AN12" s="316"/>
      <c r="AO12" s="316"/>
      <c r="AP12" s="316"/>
      <c r="AQ12" s="316">
        <v>145</v>
      </c>
      <c r="AR12" s="316"/>
      <c r="AS12" s="316"/>
      <c r="AT12" s="316"/>
      <c r="AU12" s="316"/>
      <c r="AV12" s="316">
        <v>10049</v>
      </c>
      <c r="AW12" s="316"/>
      <c r="AX12" s="316"/>
      <c r="AY12" s="316"/>
      <c r="AZ12" s="316"/>
      <c r="BA12" s="316">
        <v>853</v>
      </c>
      <c r="BB12" s="316"/>
      <c r="BC12" s="316"/>
      <c r="BD12" s="316"/>
      <c r="BE12" s="316"/>
      <c r="BF12" s="316">
        <v>32537</v>
      </c>
      <c r="BG12" s="316"/>
      <c r="BH12" s="316"/>
      <c r="BI12" s="316"/>
      <c r="BJ12" s="316"/>
    </row>
    <row r="13" spans="2:63">
      <c r="F13" s="317">
        <v>25</v>
      </c>
      <c r="G13" s="317"/>
      <c r="H13" s="317"/>
      <c r="L13" s="53"/>
      <c r="M13" s="332">
        <v>5099</v>
      </c>
      <c r="N13" s="318"/>
      <c r="O13" s="318"/>
      <c r="P13" s="318"/>
      <c r="Q13" s="318"/>
      <c r="R13" s="316">
        <v>498492</v>
      </c>
      <c r="S13" s="316"/>
      <c r="T13" s="316"/>
      <c r="U13" s="316"/>
      <c r="V13" s="316"/>
      <c r="W13" s="316">
        <v>680</v>
      </c>
      <c r="X13" s="316"/>
      <c r="Y13" s="316"/>
      <c r="Z13" s="316"/>
      <c r="AA13" s="316"/>
      <c r="AB13" s="316">
        <v>285846</v>
      </c>
      <c r="AC13" s="316"/>
      <c r="AD13" s="316"/>
      <c r="AE13" s="316"/>
      <c r="AF13" s="316"/>
      <c r="AG13" s="316">
        <v>735</v>
      </c>
      <c r="AH13" s="316"/>
      <c r="AI13" s="316"/>
      <c r="AJ13" s="316"/>
      <c r="AK13" s="316"/>
      <c r="AL13" s="316">
        <v>131495</v>
      </c>
      <c r="AM13" s="316"/>
      <c r="AN13" s="316"/>
      <c r="AO13" s="316"/>
      <c r="AP13" s="316"/>
      <c r="AQ13" s="316">
        <v>144</v>
      </c>
      <c r="AR13" s="316"/>
      <c r="AS13" s="316"/>
      <c r="AT13" s="316"/>
      <c r="AU13" s="316"/>
      <c r="AV13" s="316">
        <v>7896</v>
      </c>
      <c r="AW13" s="316"/>
      <c r="AX13" s="316"/>
      <c r="AY13" s="316"/>
      <c r="AZ13" s="316"/>
      <c r="BA13" s="316">
        <v>848</v>
      </c>
      <c r="BB13" s="316"/>
      <c r="BC13" s="316"/>
      <c r="BD13" s="316"/>
      <c r="BE13" s="316"/>
      <c r="BF13" s="316">
        <v>29971</v>
      </c>
      <c r="BG13" s="316"/>
      <c r="BH13" s="316"/>
      <c r="BI13" s="316"/>
      <c r="BJ13" s="316"/>
    </row>
    <row r="14" spans="2:63">
      <c r="F14" s="314">
        <v>26</v>
      </c>
      <c r="G14" s="314"/>
      <c r="H14" s="314"/>
      <c r="L14" s="53"/>
      <c r="M14" s="315">
        <v>4920</v>
      </c>
      <c r="N14" s="315"/>
      <c r="O14" s="315"/>
      <c r="P14" s="315"/>
      <c r="Q14" s="315"/>
      <c r="R14" s="313">
        <v>479052</v>
      </c>
      <c r="S14" s="313"/>
      <c r="T14" s="313"/>
      <c r="U14" s="313"/>
      <c r="V14" s="313"/>
      <c r="W14" s="313">
        <v>687</v>
      </c>
      <c r="X14" s="313"/>
      <c r="Y14" s="313"/>
      <c r="Z14" s="313"/>
      <c r="AA14" s="313"/>
      <c r="AB14" s="313">
        <v>269970</v>
      </c>
      <c r="AC14" s="313"/>
      <c r="AD14" s="313"/>
      <c r="AE14" s="313"/>
      <c r="AF14" s="313"/>
      <c r="AG14" s="313">
        <v>730</v>
      </c>
      <c r="AH14" s="313"/>
      <c r="AI14" s="313"/>
      <c r="AJ14" s="313"/>
      <c r="AK14" s="313"/>
      <c r="AL14" s="313">
        <v>129862</v>
      </c>
      <c r="AM14" s="313"/>
      <c r="AN14" s="313"/>
      <c r="AO14" s="313"/>
      <c r="AP14" s="313"/>
      <c r="AQ14" s="313">
        <v>129</v>
      </c>
      <c r="AR14" s="313"/>
      <c r="AS14" s="313"/>
      <c r="AT14" s="313"/>
      <c r="AU14" s="313"/>
      <c r="AV14" s="313">
        <v>6932</v>
      </c>
      <c r="AW14" s="313"/>
      <c r="AX14" s="313"/>
      <c r="AY14" s="313"/>
      <c r="AZ14" s="313"/>
      <c r="BA14" s="313">
        <v>854</v>
      </c>
      <c r="BB14" s="313"/>
      <c r="BC14" s="313"/>
      <c r="BD14" s="313"/>
      <c r="BE14" s="313"/>
      <c r="BF14" s="313">
        <v>32397</v>
      </c>
      <c r="BG14" s="313"/>
      <c r="BH14" s="313"/>
      <c r="BI14" s="313"/>
      <c r="BJ14" s="313"/>
    </row>
    <row r="15" spans="2:63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</row>
    <row r="16" spans="2:63">
      <c r="B16" s="320" t="s">
        <v>66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 t="s">
        <v>75</v>
      </c>
      <c r="N16" s="321"/>
      <c r="O16" s="321"/>
      <c r="P16" s="321"/>
      <c r="Q16" s="321"/>
      <c r="R16" s="321"/>
      <c r="S16" s="321"/>
      <c r="T16" s="321"/>
      <c r="U16" s="321"/>
      <c r="V16" s="321"/>
      <c r="W16" s="321" t="s">
        <v>76</v>
      </c>
      <c r="X16" s="321"/>
      <c r="Y16" s="321"/>
      <c r="Z16" s="321"/>
      <c r="AA16" s="321"/>
      <c r="AB16" s="321"/>
      <c r="AC16" s="321"/>
      <c r="AD16" s="321"/>
      <c r="AE16" s="321"/>
      <c r="AF16" s="321"/>
      <c r="AG16" s="321" t="s">
        <v>77</v>
      </c>
      <c r="AH16" s="321"/>
      <c r="AI16" s="321"/>
      <c r="AJ16" s="321"/>
      <c r="AK16" s="321"/>
      <c r="AL16" s="321"/>
      <c r="AM16" s="321"/>
      <c r="AN16" s="321"/>
      <c r="AO16" s="321"/>
      <c r="AP16" s="321"/>
      <c r="AQ16" s="321" t="s">
        <v>78</v>
      </c>
      <c r="AR16" s="321"/>
      <c r="AS16" s="321"/>
      <c r="AT16" s="321"/>
      <c r="AU16" s="321"/>
      <c r="AV16" s="321"/>
      <c r="AW16" s="321"/>
      <c r="AX16" s="321"/>
      <c r="AY16" s="321"/>
      <c r="AZ16" s="324"/>
    </row>
    <row r="17" spans="2:62">
      <c r="B17" s="322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 t="s">
        <v>67</v>
      </c>
      <c r="N17" s="323"/>
      <c r="O17" s="323"/>
      <c r="P17" s="323"/>
      <c r="Q17" s="323"/>
      <c r="R17" s="323" t="s">
        <v>68</v>
      </c>
      <c r="S17" s="323"/>
      <c r="T17" s="323"/>
      <c r="U17" s="323"/>
      <c r="V17" s="323"/>
      <c r="W17" s="323" t="s">
        <v>67</v>
      </c>
      <c r="X17" s="323"/>
      <c r="Y17" s="323"/>
      <c r="Z17" s="323"/>
      <c r="AA17" s="323"/>
      <c r="AB17" s="323" t="s">
        <v>68</v>
      </c>
      <c r="AC17" s="323"/>
      <c r="AD17" s="323"/>
      <c r="AE17" s="323"/>
      <c r="AF17" s="323"/>
      <c r="AG17" s="323" t="s">
        <v>67</v>
      </c>
      <c r="AH17" s="323"/>
      <c r="AI17" s="323"/>
      <c r="AJ17" s="323"/>
      <c r="AK17" s="323"/>
      <c r="AL17" s="323" t="s">
        <v>68</v>
      </c>
      <c r="AM17" s="323"/>
      <c r="AN17" s="323"/>
      <c r="AO17" s="323"/>
      <c r="AP17" s="323"/>
      <c r="AQ17" s="323" t="s">
        <v>67</v>
      </c>
      <c r="AR17" s="323"/>
      <c r="AS17" s="323"/>
      <c r="AT17" s="323"/>
      <c r="AU17" s="323"/>
      <c r="AV17" s="323" t="s">
        <v>68</v>
      </c>
      <c r="AW17" s="323"/>
      <c r="AX17" s="323"/>
      <c r="AY17" s="323"/>
      <c r="AZ17" s="325"/>
    </row>
    <row r="18" spans="2:62">
      <c r="L18" s="100"/>
    </row>
    <row r="19" spans="2:62">
      <c r="C19" s="319" t="s">
        <v>74</v>
      </c>
      <c r="D19" s="319"/>
      <c r="E19" s="319"/>
      <c r="F19" s="317">
        <v>22</v>
      </c>
      <c r="G19" s="317"/>
      <c r="H19" s="317"/>
      <c r="I19" s="319" t="s">
        <v>66</v>
      </c>
      <c r="J19" s="319"/>
      <c r="K19" s="319"/>
      <c r="L19" s="53"/>
      <c r="M19" s="318">
        <v>861</v>
      </c>
      <c r="N19" s="316"/>
      <c r="O19" s="316"/>
      <c r="P19" s="316"/>
      <c r="Q19" s="316"/>
      <c r="R19" s="316">
        <v>17659</v>
      </c>
      <c r="S19" s="316"/>
      <c r="T19" s="316"/>
      <c r="U19" s="316"/>
      <c r="V19" s="316"/>
      <c r="W19" s="316">
        <v>632</v>
      </c>
      <c r="X19" s="316"/>
      <c r="Y19" s="316"/>
      <c r="Z19" s="316"/>
      <c r="AA19" s="316"/>
      <c r="AB19" s="316">
        <v>4597</v>
      </c>
      <c r="AC19" s="316"/>
      <c r="AD19" s="316"/>
      <c r="AE19" s="316"/>
      <c r="AF19" s="316"/>
      <c r="AG19" s="316">
        <v>576</v>
      </c>
      <c r="AH19" s="316"/>
      <c r="AI19" s="316"/>
      <c r="AJ19" s="316"/>
      <c r="AK19" s="316"/>
      <c r="AL19" s="316">
        <v>8131</v>
      </c>
      <c r="AM19" s="316"/>
      <c r="AN19" s="316"/>
      <c r="AO19" s="316"/>
      <c r="AP19" s="316"/>
      <c r="AQ19" s="316">
        <v>624</v>
      </c>
      <c r="AR19" s="316"/>
      <c r="AS19" s="316"/>
      <c r="AT19" s="316"/>
      <c r="AU19" s="316"/>
      <c r="AV19" s="316">
        <v>8643</v>
      </c>
      <c r="AW19" s="316"/>
      <c r="AX19" s="316"/>
      <c r="AY19" s="316"/>
      <c r="AZ19" s="316"/>
    </row>
    <row r="20" spans="2:62">
      <c r="F20" s="317">
        <v>23</v>
      </c>
      <c r="G20" s="317"/>
      <c r="H20" s="317"/>
      <c r="L20" s="53"/>
      <c r="M20" s="318">
        <v>894</v>
      </c>
      <c r="N20" s="316"/>
      <c r="O20" s="316"/>
      <c r="P20" s="316"/>
      <c r="Q20" s="316"/>
      <c r="R20" s="316">
        <v>18348</v>
      </c>
      <c r="S20" s="316"/>
      <c r="T20" s="316"/>
      <c r="U20" s="316"/>
      <c r="V20" s="316"/>
      <c r="W20" s="316">
        <v>581</v>
      </c>
      <c r="X20" s="316"/>
      <c r="Y20" s="316"/>
      <c r="Z20" s="316"/>
      <c r="AA20" s="316"/>
      <c r="AB20" s="316">
        <v>3998</v>
      </c>
      <c r="AC20" s="316"/>
      <c r="AD20" s="316"/>
      <c r="AE20" s="316"/>
      <c r="AF20" s="316"/>
      <c r="AG20" s="316">
        <v>542</v>
      </c>
      <c r="AH20" s="316"/>
      <c r="AI20" s="316"/>
      <c r="AJ20" s="316"/>
      <c r="AK20" s="316"/>
      <c r="AL20" s="316">
        <v>7555</v>
      </c>
      <c r="AM20" s="316"/>
      <c r="AN20" s="316"/>
      <c r="AO20" s="316"/>
      <c r="AP20" s="316"/>
      <c r="AQ20" s="316">
        <v>616</v>
      </c>
      <c r="AR20" s="316"/>
      <c r="AS20" s="316"/>
      <c r="AT20" s="316"/>
      <c r="AU20" s="316"/>
      <c r="AV20" s="316">
        <v>8273</v>
      </c>
      <c r="AW20" s="316"/>
      <c r="AX20" s="316"/>
      <c r="AY20" s="316"/>
      <c r="AZ20" s="316"/>
    </row>
    <row r="21" spans="2:62">
      <c r="F21" s="317">
        <v>24</v>
      </c>
      <c r="G21" s="317"/>
      <c r="H21" s="317"/>
      <c r="L21" s="53"/>
      <c r="M21" s="318">
        <v>896</v>
      </c>
      <c r="N21" s="316"/>
      <c r="O21" s="316"/>
      <c r="P21" s="316"/>
      <c r="Q21" s="316"/>
      <c r="R21" s="316">
        <v>18961</v>
      </c>
      <c r="S21" s="316"/>
      <c r="T21" s="316"/>
      <c r="U21" s="316"/>
      <c r="V21" s="316"/>
      <c r="W21" s="316">
        <v>631</v>
      </c>
      <c r="X21" s="316"/>
      <c r="Y21" s="316"/>
      <c r="Z21" s="316"/>
      <c r="AA21" s="316"/>
      <c r="AB21" s="316">
        <v>4994</v>
      </c>
      <c r="AC21" s="316"/>
      <c r="AD21" s="316"/>
      <c r="AE21" s="316"/>
      <c r="AF21" s="316"/>
      <c r="AG21" s="316">
        <v>521</v>
      </c>
      <c r="AH21" s="316"/>
      <c r="AI21" s="316"/>
      <c r="AJ21" s="316"/>
      <c r="AK21" s="316"/>
      <c r="AL21" s="316">
        <v>8804</v>
      </c>
      <c r="AM21" s="316"/>
      <c r="AN21" s="316"/>
      <c r="AO21" s="316"/>
      <c r="AP21" s="316"/>
      <c r="AQ21" s="316">
        <v>617</v>
      </c>
      <c r="AR21" s="316"/>
      <c r="AS21" s="316"/>
      <c r="AT21" s="316"/>
      <c r="AU21" s="316"/>
      <c r="AV21" s="316">
        <v>9475</v>
      </c>
      <c r="AW21" s="316"/>
      <c r="AX21" s="316"/>
      <c r="AY21" s="316"/>
      <c r="AZ21" s="316"/>
    </row>
    <row r="22" spans="2:62">
      <c r="F22" s="317">
        <v>25</v>
      </c>
      <c r="G22" s="317"/>
      <c r="H22" s="317"/>
      <c r="L22" s="53"/>
      <c r="M22" s="318">
        <v>880</v>
      </c>
      <c r="N22" s="316"/>
      <c r="O22" s="316"/>
      <c r="P22" s="316"/>
      <c r="Q22" s="316"/>
      <c r="R22" s="316">
        <v>20102</v>
      </c>
      <c r="S22" s="316"/>
      <c r="T22" s="316"/>
      <c r="U22" s="316"/>
      <c r="V22" s="316"/>
      <c r="W22" s="316">
        <v>634</v>
      </c>
      <c r="X22" s="316"/>
      <c r="Y22" s="316"/>
      <c r="Z22" s="316"/>
      <c r="AA22" s="316"/>
      <c r="AB22" s="316">
        <v>5349</v>
      </c>
      <c r="AC22" s="316"/>
      <c r="AD22" s="316"/>
      <c r="AE22" s="316"/>
      <c r="AF22" s="316"/>
      <c r="AG22" s="316">
        <v>539</v>
      </c>
      <c r="AH22" s="316"/>
      <c r="AI22" s="316"/>
      <c r="AJ22" s="316"/>
      <c r="AK22" s="316"/>
      <c r="AL22" s="316">
        <v>8974</v>
      </c>
      <c r="AM22" s="316"/>
      <c r="AN22" s="316"/>
      <c r="AO22" s="316"/>
      <c r="AP22" s="316"/>
      <c r="AQ22" s="316">
        <v>639</v>
      </c>
      <c r="AR22" s="316"/>
      <c r="AS22" s="316"/>
      <c r="AT22" s="316"/>
      <c r="AU22" s="316"/>
      <c r="AV22" s="316">
        <v>8859</v>
      </c>
      <c r="AW22" s="316"/>
      <c r="AX22" s="316"/>
      <c r="AY22" s="316"/>
      <c r="AZ22" s="316"/>
    </row>
    <row r="23" spans="2:62">
      <c r="F23" s="314">
        <v>26</v>
      </c>
      <c r="G23" s="314"/>
      <c r="H23" s="314"/>
      <c r="L23" s="53"/>
      <c r="M23" s="315">
        <v>906</v>
      </c>
      <c r="N23" s="313"/>
      <c r="O23" s="313"/>
      <c r="P23" s="313"/>
      <c r="Q23" s="313"/>
      <c r="R23" s="313">
        <v>18885</v>
      </c>
      <c r="S23" s="313"/>
      <c r="T23" s="313"/>
      <c r="U23" s="313"/>
      <c r="V23" s="313"/>
      <c r="W23" s="313">
        <v>591</v>
      </c>
      <c r="X23" s="313"/>
      <c r="Y23" s="313"/>
      <c r="Z23" s="313"/>
      <c r="AA23" s="313"/>
      <c r="AB23" s="313">
        <v>4916</v>
      </c>
      <c r="AC23" s="313"/>
      <c r="AD23" s="313"/>
      <c r="AE23" s="313"/>
      <c r="AF23" s="313"/>
      <c r="AG23" s="313">
        <v>447</v>
      </c>
      <c r="AH23" s="313"/>
      <c r="AI23" s="313"/>
      <c r="AJ23" s="313"/>
      <c r="AK23" s="313"/>
      <c r="AL23" s="313">
        <v>7594</v>
      </c>
      <c r="AM23" s="313"/>
      <c r="AN23" s="313"/>
      <c r="AO23" s="313"/>
      <c r="AP23" s="313"/>
      <c r="AQ23" s="313">
        <v>576</v>
      </c>
      <c r="AR23" s="313"/>
      <c r="AS23" s="313"/>
      <c r="AT23" s="313"/>
      <c r="AU23" s="313"/>
      <c r="AV23" s="313">
        <v>8496</v>
      </c>
      <c r="AW23" s="313"/>
      <c r="AX23" s="313"/>
      <c r="AY23" s="313"/>
      <c r="AZ23" s="313"/>
    </row>
    <row r="24" spans="2:6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</row>
    <row r="25" spans="2:62">
      <c r="C25" s="328" t="s">
        <v>79</v>
      </c>
      <c r="D25" s="328"/>
      <c r="E25" s="134" t="s">
        <v>80</v>
      </c>
      <c r="F25" s="153" t="s">
        <v>196</v>
      </c>
      <c r="G25" s="151"/>
      <c r="H25" s="47"/>
    </row>
    <row r="26" spans="2:62">
      <c r="B26" s="312" t="s">
        <v>81</v>
      </c>
      <c r="C26" s="312"/>
      <c r="D26" s="312"/>
      <c r="E26" s="134" t="s">
        <v>80</v>
      </c>
      <c r="F26" s="47" t="s">
        <v>197</v>
      </c>
    </row>
    <row r="29" spans="2:62" ht="18" customHeight="1">
      <c r="B29" s="329" t="s">
        <v>729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</row>
    <row r="30" spans="2:62" ht="12.9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</row>
    <row r="31" spans="2:62">
      <c r="B31" s="320" t="s">
        <v>66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 t="s">
        <v>82</v>
      </c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 t="s">
        <v>72</v>
      </c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4"/>
    </row>
    <row r="32" spans="2:62" ht="13.5" customHeight="1">
      <c r="B32" s="322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 t="s">
        <v>67</v>
      </c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 t="s">
        <v>68</v>
      </c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 t="s">
        <v>67</v>
      </c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 t="s">
        <v>68</v>
      </c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5"/>
    </row>
    <row r="33" spans="2:62">
      <c r="L33" s="100"/>
    </row>
    <row r="34" spans="2:62">
      <c r="C34" s="319" t="s">
        <v>74</v>
      </c>
      <c r="D34" s="319"/>
      <c r="E34" s="319"/>
      <c r="F34" s="317">
        <v>22</v>
      </c>
      <c r="G34" s="317"/>
      <c r="H34" s="317"/>
      <c r="I34" s="319" t="s">
        <v>66</v>
      </c>
      <c r="J34" s="319"/>
      <c r="K34" s="319"/>
      <c r="L34" s="53"/>
      <c r="M34" s="316">
        <v>804</v>
      </c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>
        <v>46048</v>
      </c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>
        <v>157</v>
      </c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>
        <v>8598</v>
      </c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</row>
    <row r="35" spans="2:62">
      <c r="F35" s="317">
        <v>23</v>
      </c>
      <c r="G35" s="317"/>
      <c r="H35" s="317"/>
      <c r="L35" s="53"/>
      <c r="M35" s="316">
        <v>873</v>
      </c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>
        <v>46012</v>
      </c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>
        <v>202</v>
      </c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>
        <v>13037</v>
      </c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</row>
    <row r="36" spans="2:62">
      <c r="F36" s="317">
        <v>24</v>
      </c>
      <c r="G36" s="317"/>
      <c r="H36" s="317"/>
      <c r="L36" s="53"/>
      <c r="M36" s="316">
        <v>892</v>
      </c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>
        <v>49643</v>
      </c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>
        <v>184</v>
      </c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>
        <v>10099</v>
      </c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</row>
    <row r="37" spans="2:62">
      <c r="F37" s="317">
        <v>25</v>
      </c>
      <c r="G37" s="317"/>
      <c r="H37" s="317"/>
      <c r="L37" s="53"/>
      <c r="M37" s="316">
        <v>883</v>
      </c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>
        <v>48307</v>
      </c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>
        <v>151</v>
      </c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>
        <v>10185</v>
      </c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</row>
    <row r="38" spans="2:62">
      <c r="F38" s="314">
        <v>26</v>
      </c>
      <c r="G38" s="314"/>
      <c r="H38" s="314"/>
      <c r="I38" s="154"/>
      <c r="J38" s="154"/>
      <c r="K38" s="154"/>
      <c r="L38" s="155"/>
      <c r="M38" s="331">
        <v>895</v>
      </c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>
        <v>48784</v>
      </c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>
        <v>147</v>
      </c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>
        <v>8297</v>
      </c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</row>
    <row r="39" spans="2:6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</row>
    <row r="40" spans="2:62">
      <c r="C40" s="328" t="s">
        <v>79</v>
      </c>
      <c r="D40" s="328"/>
      <c r="E40" s="134" t="s">
        <v>80</v>
      </c>
      <c r="F40" s="47" t="s">
        <v>196</v>
      </c>
    </row>
    <row r="41" spans="2:62">
      <c r="B41" s="312" t="s">
        <v>81</v>
      </c>
      <c r="C41" s="312"/>
      <c r="D41" s="312"/>
      <c r="E41" s="134" t="s">
        <v>80</v>
      </c>
      <c r="F41" s="47" t="s">
        <v>197</v>
      </c>
    </row>
    <row r="44" spans="2:62" ht="18" customHeight="1">
      <c r="B44" s="329" t="s">
        <v>599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</row>
    <row r="45" spans="2:62" ht="12.95" customHeight="1">
      <c r="B45" s="317" t="s">
        <v>559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</row>
    <row r="46" spans="2:62" ht="12.95" customHeight="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</row>
    <row r="47" spans="2:62">
      <c r="B47" s="320" t="s">
        <v>66</v>
      </c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 t="s">
        <v>69</v>
      </c>
      <c r="N47" s="321"/>
      <c r="O47" s="321"/>
      <c r="P47" s="321"/>
      <c r="Q47" s="321"/>
      <c r="R47" s="321"/>
      <c r="S47" s="321"/>
      <c r="T47" s="321"/>
      <c r="U47" s="321"/>
      <c r="V47" s="321"/>
      <c r="W47" s="321" t="s">
        <v>85</v>
      </c>
      <c r="X47" s="321"/>
      <c r="Y47" s="321"/>
      <c r="Z47" s="321"/>
      <c r="AA47" s="321"/>
      <c r="AB47" s="321"/>
      <c r="AC47" s="321"/>
      <c r="AD47" s="321"/>
      <c r="AE47" s="321"/>
      <c r="AF47" s="321"/>
      <c r="AG47" s="321" t="s">
        <v>87</v>
      </c>
      <c r="AH47" s="321"/>
      <c r="AI47" s="321"/>
      <c r="AJ47" s="321"/>
      <c r="AK47" s="321"/>
      <c r="AL47" s="321"/>
      <c r="AM47" s="321"/>
      <c r="AN47" s="321"/>
      <c r="AO47" s="321"/>
      <c r="AP47" s="321"/>
      <c r="AQ47" s="321" t="s">
        <v>86</v>
      </c>
      <c r="AR47" s="321"/>
      <c r="AS47" s="321"/>
      <c r="AT47" s="321"/>
      <c r="AU47" s="321"/>
      <c r="AV47" s="321"/>
      <c r="AW47" s="321"/>
      <c r="AX47" s="321"/>
      <c r="AY47" s="321"/>
      <c r="AZ47" s="321"/>
      <c r="BA47" s="326" t="s">
        <v>88</v>
      </c>
      <c r="BB47" s="326"/>
      <c r="BC47" s="326"/>
      <c r="BD47" s="326"/>
      <c r="BE47" s="326"/>
      <c r="BF47" s="326"/>
      <c r="BG47" s="326"/>
      <c r="BH47" s="326"/>
      <c r="BI47" s="326"/>
      <c r="BJ47" s="327"/>
    </row>
    <row r="48" spans="2:62"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 t="s">
        <v>67</v>
      </c>
      <c r="N48" s="323"/>
      <c r="O48" s="323"/>
      <c r="P48" s="323"/>
      <c r="Q48" s="323"/>
      <c r="R48" s="323" t="s">
        <v>68</v>
      </c>
      <c r="S48" s="323"/>
      <c r="T48" s="323"/>
      <c r="U48" s="323"/>
      <c r="V48" s="323"/>
      <c r="W48" s="323" t="s">
        <v>67</v>
      </c>
      <c r="X48" s="323"/>
      <c r="Y48" s="323"/>
      <c r="Z48" s="323"/>
      <c r="AA48" s="323"/>
      <c r="AB48" s="323" t="s">
        <v>68</v>
      </c>
      <c r="AC48" s="323"/>
      <c r="AD48" s="323"/>
      <c r="AE48" s="323"/>
      <c r="AF48" s="323"/>
      <c r="AG48" s="323" t="s">
        <v>67</v>
      </c>
      <c r="AH48" s="323"/>
      <c r="AI48" s="323"/>
      <c r="AJ48" s="323"/>
      <c r="AK48" s="323"/>
      <c r="AL48" s="323" t="s">
        <v>68</v>
      </c>
      <c r="AM48" s="323"/>
      <c r="AN48" s="323"/>
      <c r="AO48" s="323"/>
      <c r="AP48" s="323"/>
      <c r="AQ48" s="323" t="s">
        <v>67</v>
      </c>
      <c r="AR48" s="323"/>
      <c r="AS48" s="323"/>
      <c r="AT48" s="323"/>
      <c r="AU48" s="323"/>
      <c r="AV48" s="323" t="s">
        <v>68</v>
      </c>
      <c r="AW48" s="323"/>
      <c r="AX48" s="323"/>
      <c r="AY48" s="323"/>
      <c r="AZ48" s="323"/>
      <c r="BA48" s="323" t="s">
        <v>67</v>
      </c>
      <c r="BB48" s="323"/>
      <c r="BC48" s="323"/>
      <c r="BD48" s="323"/>
      <c r="BE48" s="323"/>
      <c r="BF48" s="323" t="s">
        <v>68</v>
      </c>
      <c r="BG48" s="323"/>
      <c r="BH48" s="323"/>
      <c r="BI48" s="323"/>
      <c r="BJ48" s="325"/>
    </row>
    <row r="49" spans="2:62">
      <c r="L49" s="100"/>
    </row>
    <row r="50" spans="2:62">
      <c r="C50" s="319" t="s">
        <v>74</v>
      </c>
      <c r="D50" s="319"/>
      <c r="E50" s="319"/>
      <c r="F50" s="317">
        <v>22</v>
      </c>
      <c r="G50" s="317"/>
      <c r="H50" s="317"/>
      <c r="I50" s="319" t="s">
        <v>66</v>
      </c>
      <c r="J50" s="319"/>
      <c r="K50" s="319"/>
      <c r="L50" s="53"/>
      <c r="M50" s="318">
        <v>5258</v>
      </c>
      <c r="N50" s="318"/>
      <c r="O50" s="318"/>
      <c r="P50" s="318"/>
      <c r="Q50" s="318"/>
      <c r="R50" s="316">
        <v>112281</v>
      </c>
      <c r="S50" s="316"/>
      <c r="T50" s="316"/>
      <c r="U50" s="316"/>
      <c r="V50" s="316"/>
      <c r="W50" s="316">
        <v>848</v>
      </c>
      <c r="X50" s="316"/>
      <c r="Y50" s="316"/>
      <c r="Z50" s="316"/>
      <c r="AA50" s="316"/>
      <c r="AB50" s="316">
        <v>44051</v>
      </c>
      <c r="AC50" s="316"/>
      <c r="AD50" s="316"/>
      <c r="AE50" s="316"/>
      <c r="AF50" s="316"/>
      <c r="AG50" s="316">
        <v>662</v>
      </c>
      <c r="AH50" s="316"/>
      <c r="AI50" s="316"/>
      <c r="AJ50" s="316"/>
      <c r="AK50" s="316"/>
      <c r="AL50" s="316">
        <v>8278</v>
      </c>
      <c r="AM50" s="316"/>
      <c r="AN50" s="316"/>
      <c r="AO50" s="316"/>
      <c r="AP50" s="316"/>
      <c r="AQ50" s="316">
        <v>639</v>
      </c>
      <c r="AR50" s="316"/>
      <c r="AS50" s="316"/>
      <c r="AT50" s="316"/>
      <c r="AU50" s="316"/>
      <c r="AV50" s="316">
        <v>8986</v>
      </c>
      <c r="AW50" s="316"/>
      <c r="AX50" s="316"/>
      <c r="AY50" s="316"/>
      <c r="AZ50" s="316"/>
      <c r="BA50" s="316">
        <v>233</v>
      </c>
      <c r="BB50" s="316"/>
      <c r="BC50" s="316"/>
      <c r="BD50" s="316"/>
      <c r="BE50" s="316"/>
      <c r="BF50" s="316">
        <v>7140</v>
      </c>
      <c r="BG50" s="316"/>
      <c r="BH50" s="316"/>
      <c r="BI50" s="316"/>
      <c r="BJ50" s="316"/>
    </row>
    <row r="51" spans="2:62">
      <c r="F51" s="317">
        <v>23</v>
      </c>
      <c r="G51" s="317"/>
      <c r="H51" s="317"/>
      <c r="L51" s="53"/>
      <c r="M51" s="318">
        <v>5805</v>
      </c>
      <c r="N51" s="318"/>
      <c r="O51" s="318"/>
      <c r="P51" s="318"/>
      <c r="Q51" s="318"/>
      <c r="R51" s="316">
        <v>117124</v>
      </c>
      <c r="S51" s="316"/>
      <c r="T51" s="316"/>
      <c r="U51" s="316"/>
      <c r="V51" s="316"/>
      <c r="W51" s="316">
        <v>920</v>
      </c>
      <c r="X51" s="316"/>
      <c r="Y51" s="316"/>
      <c r="Z51" s="316"/>
      <c r="AA51" s="316"/>
      <c r="AB51" s="316">
        <v>46350</v>
      </c>
      <c r="AC51" s="316"/>
      <c r="AD51" s="316"/>
      <c r="AE51" s="316"/>
      <c r="AF51" s="316"/>
      <c r="AG51" s="316">
        <v>739</v>
      </c>
      <c r="AH51" s="316"/>
      <c r="AI51" s="316"/>
      <c r="AJ51" s="316"/>
      <c r="AK51" s="316"/>
      <c r="AL51" s="316">
        <v>9113</v>
      </c>
      <c r="AM51" s="316"/>
      <c r="AN51" s="316"/>
      <c r="AO51" s="316"/>
      <c r="AP51" s="316"/>
      <c r="AQ51" s="316">
        <v>857</v>
      </c>
      <c r="AR51" s="316"/>
      <c r="AS51" s="316"/>
      <c r="AT51" s="316"/>
      <c r="AU51" s="316"/>
      <c r="AV51" s="316">
        <v>10011</v>
      </c>
      <c r="AW51" s="316"/>
      <c r="AX51" s="316"/>
      <c r="AY51" s="316"/>
      <c r="AZ51" s="316"/>
      <c r="BA51" s="316">
        <v>194</v>
      </c>
      <c r="BB51" s="316"/>
      <c r="BC51" s="316"/>
      <c r="BD51" s="316"/>
      <c r="BE51" s="316"/>
      <c r="BF51" s="316">
        <v>6693</v>
      </c>
      <c r="BG51" s="316"/>
      <c r="BH51" s="316"/>
      <c r="BI51" s="316"/>
      <c r="BJ51" s="316"/>
    </row>
    <row r="52" spans="2:62">
      <c r="F52" s="317">
        <v>24</v>
      </c>
      <c r="G52" s="317"/>
      <c r="H52" s="317"/>
      <c r="L52" s="53"/>
      <c r="M52" s="318">
        <v>5371</v>
      </c>
      <c r="N52" s="318"/>
      <c r="O52" s="318"/>
      <c r="P52" s="318"/>
      <c r="Q52" s="318"/>
      <c r="R52" s="316">
        <v>114586</v>
      </c>
      <c r="S52" s="316"/>
      <c r="T52" s="316"/>
      <c r="U52" s="316"/>
      <c r="V52" s="316"/>
      <c r="W52" s="316">
        <v>915</v>
      </c>
      <c r="X52" s="316"/>
      <c r="Y52" s="316"/>
      <c r="Z52" s="316"/>
      <c r="AA52" s="316"/>
      <c r="AB52" s="316">
        <v>47262</v>
      </c>
      <c r="AC52" s="316"/>
      <c r="AD52" s="316"/>
      <c r="AE52" s="316"/>
      <c r="AF52" s="316"/>
      <c r="AG52" s="316">
        <v>743</v>
      </c>
      <c r="AH52" s="316"/>
      <c r="AI52" s="316"/>
      <c r="AJ52" s="316"/>
      <c r="AK52" s="316"/>
      <c r="AL52" s="316">
        <v>9060</v>
      </c>
      <c r="AM52" s="316"/>
      <c r="AN52" s="316"/>
      <c r="AO52" s="316"/>
      <c r="AP52" s="316"/>
      <c r="AQ52" s="316">
        <v>720</v>
      </c>
      <c r="AR52" s="316"/>
      <c r="AS52" s="316"/>
      <c r="AT52" s="316"/>
      <c r="AU52" s="316"/>
      <c r="AV52" s="316">
        <v>9600</v>
      </c>
      <c r="AW52" s="316"/>
      <c r="AX52" s="316"/>
      <c r="AY52" s="316"/>
      <c r="AZ52" s="316"/>
      <c r="BA52" s="316">
        <v>186</v>
      </c>
      <c r="BB52" s="316"/>
      <c r="BC52" s="316"/>
      <c r="BD52" s="316"/>
      <c r="BE52" s="316"/>
      <c r="BF52" s="316">
        <v>6284</v>
      </c>
      <c r="BG52" s="316"/>
      <c r="BH52" s="316"/>
      <c r="BI52" s="316"/>
      <c r="BJ52" s="316"/>
    </row>
    <row r="53" spans="2:62">
      <c r="F53" s="317">
        <v>25</v>
      </c>
      <c r="G53" s="317"/>
      <c r="H53" s="317"/>
      <c r="L53" s="53"/>
      <c r="M53" s="318">
        <v>5132</v>
      </c>
      <c r="N53" s="318"/>
      <c r="O53" s="318"/>
      <c r="P53" s="318"/>
      <c r="Q53" s="318"/>
      <c r="R53" s="316">
        <v>111392</v>
      </c>
      <c r="S53" s="316"/>
      <c r="T53" s="316"/>
      <c r="U53" s="316"/>
      <c r="V53" s="316"/>
      <c r="W53" s="316">
        <v>885</v>
      </c>
      <c r="X53" s="316"/>
      <c r="Y53" s="316"/>
      <c r="Z53" s="316"/>
      <c r="AA53" s="316"/>
      <c r="AB53" s="316">
        <v>43853</v>
      </c>
      <c r="AC53" s="316"/>
      <c r="AD53" s="316"/>
      <c r="AE53" s="316"/>
      <c r="AF53" s="316"/>
      <c r="AG53" s="316">
        <v>711</v>
      </c>
      <c r="AH53" s="316"/>
      <c r="AI53" s="316"/>
      <c r="AJ53" s="316"/>
      <c r="AK53" s="316"/>
      <c r="AL53" s="316">
        <v>9401</v>
      </c>
      <c r="AM53" s="316"/>
      <c r="AN53" s="316"/>
      <c r="AO53" s="316"/>
      <c r="AP53" s="316"/>
      <c r="AQ53" s="316">
        <v>667</v>
      </c>
      <c r="AR53" s="316"/>
      <c r="AS53" s="316"/>
      <c r="AT53" s="316"/>
      <c r="AU53" s="316"/>
      <c r="AV53" s="316">
        <v>9282</v>
      </c>
      <c r="AW53" s="316"/>
      <c r="AX53" s="316"/>
      <c r="AY53" s="316"/>
      <c r="AZ53" s="316"/>
      <c r="BA53" s="316">
        <v>204</v>
      </c>
      <c r="BB53" s="316"/>
      <c r="BC53" s="316"/>
      <c r="BD53" s="316"/>
      <c r="BE53" s="316"/>
      <c r="BF53" s="316">
        <v>7391</v>
      </c>
      <c r="BG53" s="316"/>
      <c r="BH53" s="316"/>
      <c r="BI53" s="316"/>
      <c r="BJ53" s="316"/>
    </row>
    <row r="54" spans="2:62">
      <c r="F54" s="314">
        <v>26</v>
      </c>
      <c r="G54" s="314"/>
      <c r="H54" s="314"/>
      <c r="L54" s="53"/>
      <c r="M54" s="315">
        <v>4960</v>
      </c>
      <c r="N54" s="315"/>
      <c r="O54" s="315"/>
      <c r="P54" s="315"/>
      <c r="Q54" s="315"/>
      <c r="R54" s="313">
        <v>105582</v>
      </c>
      <c r="S54" s="313"/>
      <c r="T54" s="313"/>
      <c r="U54" s="313"/>
      <c r="V54" s="313"/>
      <c r="W54" s="313">
        <v>867</v>
      </c>
      <c r="X54" s="313"/>
      <c r="Y54" s="313"/>
      <c r="Z54" s="313"/>
      <c r="AA54" s="313"/>
      <c r="AB54" s="313">
        <v>44776</v>
      </c>
      <c r="AC54" s="313"/>
      <c r="AD54" s="313"/>
      <c r="AE54" s="313"/>
      <c r="AF54" s="313"/>
      <c r="AG54" s="313">
        <v>723</v>
      </c>
      <c r="AH54" s="313"/>
      <c r="AI54" s="313"/>
      <c r="AJ54" s="313"/>
      <c r="AK54" s="313"/>
      <c r="AL54" s="313">
        <v>9342</v>
      </c>
      <c r="AM54" s="313"/>
      <c r="AN54" s="313"/>
      <c r="AO54" s="313"/>
      <c r="AP54" s="313"/>
      <c r="AQ54" s="313">
        <v>689</v>
      </c>
      <c r="AR54" s="313"/>
      <c r="AS54" s="313"/>
      <c r="AT54" s="313"/>
      <c r="AU54" s="313"/>
      <c r="AV54" s="313">
        <v>9320</v>
      </c>
      <c r="AW54" s="313"/>
      <c r="AX54" s="313"/>
      <c r="AY54" s="313"/>
      <c r="AZ54" s="313"/>
      <c r="BA54" s="313">
        <v>158</v>
      </c>
      <c r="BB54" s="313"/>
      <c r="BC54" s="313"/>
      <c r="BD54" s="313"/>
      <c r="BE54" s="313"/>
      <c r="BF54" s="313">
        <v>4642</v>
      </c>
      <c r="BG54" s="313"/>
      <c r="BH54" s="313"/>
      <c r="BI54" s="313"/>
      <c r="BJ54" s="313"/>
    </row>
    <row r="55" spans="2:6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2:62">
      <c r="B56" s="320" t="s">
        <v>66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 t="s">
        <v>89</v>
      </c>
      <c r="N56" s="321"/>
      <c r="O56" s="321"/>
      <c r="P56" s="321"/>
      <c r="Q56" s="321"/>
      <c r="R56" s="321"/>
      <c r="S56" s="321"/>
      <c r="T56" s="321"/>
      <c r="U56" s="321"/>
      <c r="V56" s="321"/>
      <c r="W56" s="321" t="s">
        <v>90</v>
      </c>
      <c r="X56" s="321"/>
      <c r="Y56" s="321"/>
      <c r="Z56" s="321"/>
      <c r="AA56" s="321"/>
      <c r="AB56" s="321"/>
      <c r="AC56" s="321"/>
      <c r="AD56" s="321"/>
      <c r="AE56" s="321"/>
      <c r="AF56" s="321"/>
      <c r="AG56" s="321" t="s">
        <v>91</v>
      </c>
      <c r="AH56" s="321"/>
      <c r="AI56" s="321"/>
      <c r="AJ56" s="321"/>
      <c r="AK56" s="321"/>
      <c r="AL56" s="321"/>
      <c r="AM56" s="321"/>
      <c r="AN56" s="321"/>
      <c r="AO56" s="321"/>
      <c r="AP56" s="321"/>
      <c r="AQ56" s="321" t="s">
        <v>92</v>
      </c>
      <c r="AR56" s="321"/>
      <c r="AS56" s="321"/>
      <c r="AT56" s="321"/>
      <c r="AU56" s="321"/>
      <c r="AV56" s="321"/>
      <c r="AW56" s="321"/>
      <c r="AX56" s="321"/>
      <c r="AY56" s="321"/>
      <c r="AZ56" s="321"/>
      <c r="BA56" s="321" t="s">
        <v>93</v>
      </c>
      <c r="BB56" s="321"/>
      <c r="BC56" s="321"/>
      <c r="BD56" s="321"/>
      <c r="BE56" s="321"/>
      <c r="BF56" s="321"/>
      <c r="BG56" s="321"/>
      <c r="BH56" s="321"/>
      <c r="BI56" s="321"/>
      <c r="BJ56" s="324"/>
    </row>
    <row r="57" spans="2:62">
      <c r="B57" s="322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 t="s">
        <v>67</v>
      </c>
      <c r="N57" s="323"/>
      <c r="O57" s="323"/>
      <c r="P57" s="323"/>
      <c r="Q57" s="323"/>
      <c r="R57" s="323" t="s">
        <v>68</v>
      </c>
      <c r="S57" s="323"/>
      <c r="T57" s="323"/>
      <c r="U57" s="323"/>
      <c r="V57" s="323"/>
      <c r="W57" s="323" t="s">
        <v>67</v>
      </c>
      <c r="X57" s="323"/>
      <c r="Y57" s="323"/>
      <c r="Z57" s="323"/>
      <c r="AA57" s="323"/>
      <c r="AB57" s="323" t="s">
        <v>68</v>
      </c>
      <c r="AC57" s="323"/>
      <c r="AD57" s="323"/>
      <c r="AE57" s="323"/>
      <c r="AF57" s="323"/>
      <c r="AG57" s="323" t="s">
        <v>67</v>
      </c>
      <c r="AH57" s="323"/>
      <c r="AI57" s="323"/>
      <c r="AJ57" s="323"/>
      <c r="AK57" s="323"/>
      <c r="AL57" s="323" t="s">
        <v>68</v>
      </c>
      <c r="AM57" s="323"/>
      <c r="AN57" s="323"/>
      <c r="AO57" s="323"/>
      <c r="AP57" s="323"/>
      <c r="AQ57" s="323" t="s">
        <v>67</v>
      </c>
      <c r="AR57" s="323"/>
      <c r="AS57" s="323"/>
      <c r="AT57" s="323"/>
      <c r="AU57" s="323"/>
      <c r="AV57" s="323" t="s">
        <v>68</v>
      </c>
      <c r="AW57" s="323"/>
      <c r="AX57" s="323"/>
      <c r="AY57" s="323"/>
      <c r="AZ57" s="323"/>
      <c r="BA57" s="323" t="s">
        <v>67</v>
      </c>
      <c r="BB57" s="323"/>
      <c r="BC57" s="323"/>
      <c r="BD57" s="323"/>
      <c r="BE57" s="323"/>
      <c r="BF57" s="323" t="s">
        <v>68</v>
      </c>
      <c r="BG57" s="323"/>
      <c r="BH57" s="323"/>
      <c r="BI57" s="323"/>
      <c r="BJ57" s="325"/>
    </row>
    <row r="58" spans="2:62">
      <c r="L58" s="100"/>
    </row>
    <row r="59" spans="2:62">
      <c r="C59" s="319" t="s">
        <v>74</v>
      </c>
      <c r="D59" s="319"/>
      <c r="E59" s="319"/>
      <c r="F59" s="317">
        <v>22</v>
      </c>
      <c r="G59" s="317"/>
      <c r="H59" s="317"/>
      <c r="I59" s="319" t="s">
        <v>66</v>
      </c>
      <c r="J59" s="319"/>
      <c r="K59" s="319"/>
      <c r="L59" s="53"/>
      <c r="M59" s="318">
        <v>651</v>
      </c>
      <c r="N59" s="318"/>
      <c r="O59" s="318"/>
      <c r="P59" s="318"/>
      <c r="Q59" s="318"/>
      <c r="R59" s="316">
        <v>12311</v>
      </c>
      <c r="S59" s="316"/>
      <c r="T59" s="316"/>
      <c r="U59" s="316"/>
      <c r="V59" s="316"/>
      <c r="W59" s="316">
        <v>394</v>
      </c>
      <c r="X59" s="316"/>
      <c r="Y59" s="316"/>
      <c r="Z59" s="316"/>
      <c r="AA59" s="316"/>
      <c r="AB59" s="316">
        <v>4227</v>
      </c>
      <c r="AC59" s="316"/>
      <c r="AD59" s="316"/>
      <c r="AE59" s="316"/>
      <c r="AF59" s="316"/>
      <c r="AG59" s="316">
        <v>443</v>
      </c>
      <c r="AH59" s="316"/>
      <c r="AI59" s="316"/>
      <c r="AJ59" s="316"/>
      <c r="AK59" s="316"/>
      <c r="AL59" s="316">
        <v>3588</v>
      </c>
      <c r="AM59" s="316"/>
      <c r="AN59" s="316"/>
      <c r="AO59" s="316"/>
      <c r="AP59" s="316"/>
      <c r="AQ59" s="316">
        <v>605</v>
      </c>
      <c r="AR59" s="316"/>
      <c r="AS59" s="316"/>
      <c r="AT59" s="316"/>
      <c r="AU59" s="316"/>
      <c r="AV59" s="316">
        <v>8325</v>
      </c>
      <c r="AW59" s="316"/>
      <c r="AX59" s="316"/>
      <c r="AY59" s="316"/>
      <c r="AZ59" s="316"/>
      <c r="BA59" s="316">
        <v>783</v>
      </c>
      <c r="BB59" s="316"/>
      <c r="BC59" s="316"/>
      <c r="BD59" s="316"/>
      <c r="BE59" s="316"/>
      <c r="BF59" s="316">
        <v>15375</v>
      </c>
      <c r="BG59" s="316"/>
      <c r="BH59" s="316"/>
      <c r="BI59" s="316"/>
      <c r="BJ59" s="316"/>
    </row>
    <row r="60" spans="2:62">
      <c r="F60" s="317">
        <v>23</v>
      </c>
      <c r="G60" s="317"/>
      <c r="H60" s="317"/>
      <c r="L60" s="53"/>
      <c r="M60" s="318">
        <v>659</v>
      </c>
      <c r="N60" s="318"/>
      <c r="O60" s="318"/>
      <c r="P60" s="318"/>
      <c r="Q60" s="318"/>
      <c r="R60" s="316">
        <v>12635</v>
      </c>
      <c r="S60" s="316"/>
      <c r="T60" s="316"/>
      <c r="U60" s="316"/>
      <c r="V60" s="316"/>
      <c r="W60" s="316">
        <v>382</v>
      </c>
      <c r="X60" s="316"/>
      <c r="Y60" s="316"/>
      <c r="Z60" s="316"/>
      <c r="AA60" s="316"/>
      <c r="AB60" s="316">
        <v>3838</v>
      </c>
      <c r="AC60" s="316"/>
      <c r="AD60" s="316"/>
      <c r="AE60" s="316"/>
      <c r="AF60" s="316"/>
      <c r="AG60" s="316">
        <v>433</v>
      </c>
      <c r="AH60" s="316"/>
      <c r="AI60" s="316"/>
      <c r="AJ60" s="316"/>
      <c r="AK60" s="316"/>
      <c r="AL60" s="316">
        <v>3558</v>
      </c>
      <c r="AM60" s="316"/>
      <c r="AN60" s="316"/>
      <c r="AO60" s="316"/>
      <c r="AP60" s="316"/>
      <c r="AQ60" s="316">
        <v>674</v>
      </c>
      <c r="AR60" s="316"/>
      <c r="AS60" s="316"/>
      <c r="AT60" s="316"/>
      <c r="AU60" s="316"/>
      <c r="AV60" s="316">
        <v>8886</v>
      </c>
      <c r="AW60" s="316"/>
      <c r="AX60" s="316"/>
      <c r="AY60" s="316"/>
      <c r="AZ60" s="316"/>
      <c r="BA60" s="316">
        <v>947</v>
      </c>
      <c r="BB60" s="316"/>
      <c r="BC60" s="316"/>
      <c r="BD60" s="316"/>
      <c r="BE60" s="316"/>
      <c r="BF60" s="316">
        <v>16040</v>
      </c>
      <c r="BG60" s="316"/>
      <c r="BH60" s="316"/>
      <c r="BI60" s="316"/>
      <c r="BJ60" s="316"/>
    </row>
    <row r="61" spans="2:62">
      <c r="F61" s="317">
        <v>24</v>
      </c>
      <c r="G61" s="317"/>
      <c r="H61" s="317"/>
      <c r="L61" s="53"/>
      <c r="M61" s="318">
        <v>660</v>
      </c>
      <c r="N61" s="318"/>
      <c r="O61" s="318"/>
      <c r="P61" s="318"/>
      <c r="Q61" s="318"/>
      <c r="R61" s="316">
        <v>12614</v>
      </c>
      <c r="S61" s="316"/>
      <c r="T61" s="316"/>
      <c r="U61" s="316"/>
      <c r="V61" s="316"/>
      <c r="W61" s="316">
        <v>363</v>
      </c>
      <c r="X61" s="316"/>
      <c r="Y61" s="316"/>
      <c r="Z61" s="316"/>
      <c r="AA61" s="316"/>
      <c r="AB61" s="316">
        <v>3695</v>
      </c>
      <c r="AC61" s="316"/>
      <c r="AD61" s="316"/>
      <c r="AE61" s="316"/>
      <c r="AF61" s="316"/>
      <c r="AG61" s="316">
        <v>428</v>
      </c>
      <c r="AH61" s="316"/>
      <c r="AI61" s="316"/>
      <c r="AJ61" s="316"/>
      <c r="AK61" s="316"/>
      <c r="AL61" s="316">
        <v>3666</v>
      </c>
      <c r="AM61" s="316"/>
      <c r="AN61" s="316"/>
      <c r="AO61" s="316"/>
      <c r="AP61" s="316"/>
      <c r="AQ61" s="316">
        <v>591</v>
      </c>
      <c r="AR61" s="316"/>
      <c r="AS61" s="316"/>
      <c r="AT61" s="316"/>
      <c r="AU61" s="316"/>
      <c r="AV61" s="316">
        <v>7824</v>
      </c>
      <c r="AW61" s="316"/>
      <c r="AX61" s="316"/>
      <c r="AY61" s="316"/>
      <c r="AZ61" s="316"/>
      <c r="BA61" s="316">
        <v>765</v>
      </c>
      <c r="BB61" s="316"/>
      <c r="BC61" s="316"/>
      <c r="BD61" s="316"/>
      <c r="BE61" s="316"/>
      <c r="BF61" s="316">
        <v>14581</v>
      </c>
      <c r="BG61" s="316"/>
      <c r="BH61" s="316"/>
      <c r="BI61" s="316"/>
      <c r="BJ61" s="316"/>
    </row>
    <row r="62" spans="2:62">
      <c r="F62" s="317">
        <v>25</v>
      </c>
      <c r="G62" s="317"/>
      <c r="H62" s="317"/>
      <c r="L62" s="53"/>
      <c r="M62" s="318">
        <v>646</v>
      </c>
      <c r="N62" s="318"/>
      <c r="O62" s="318"/>
      <c r="P62" s="318"/>
      <c r="Q62" s="318"/>
      <c r="R62" s="316">
        <v>11929</v>
      </c>
      <c r="S62" s="316"/>
      <c r="T62" s="316"/>
      <c r="U62" s="316"/>
      <c r="V62" s="316"/>
      <c r="W62" s="316">
        <v>363</v>
      </c>
      <c r="X62" s="316"/>
      <c r="Y62" s="316"/>
      <c r="Z62" s="316"/>
      <c r="AA62" s="316"/>
      <c r="AB62" s="316">
        <v>4163</v>
      </c>
      <c r="AC62" s="316"/>
      <c r="AD62" s="316"/>
      <c r="AE62" s="316"/>
      <c r="AF62" s="316"/>
      <c r="AG62" s="316">
        <v>284</v>
      </c>
      <c r="AH62" s="316"/>
      <c r="AI62" s="316"/>
      <c r="AJ62" s="316"/>
      <c r="AK62" s="316"/>
      <c r="AL62" s="316">
        <v>2414</v>
      </c>
      <c r="AM62" s="316"/>
      <c r="AN62" s="316"/>
      <c r="AO62" s="316"/>
      <c r="AP62" s="316"/>
      <c r="AQ62" s="316">
        <v>623</v>
      </c>
      <c r="AR62" s="316"/>
      <c r="AS62" s="316"/>
      <c r="AT62" s="316"/>
      <c r="AU62" s="316"/>
      <c r="AV62" s="316">
        <v>8366</v>
      </c>
      <c r="AW62" s="316"/>
      <c r="AX62" s="316"/>
      <c r="AY62" s="316"/>
      <c r="AZ62" s="316"/>
      <c r="BA62" s="316">
        <v>749</v>
      </c>
      <c r="BB62" s="316"/>
      <c r="BC62" s="316"/>
      <c r="BD62" s="316"/>
      <c r="BE62" s="316"/>
      <c r="BF62" s="316">
        <v>14593</v>
      </c>
      <c r="BG62" s="316"/>
      <c r="BH62" s="316"/>
      <c r="BI62" s="316"/>
      <c r="BJ62" s="316"/>
    </row>
    <row r="63" spans="2:62">
      <c r="F63" s="314">
        <v>26</v>
      </c>
      <c r="G63" s="314"/>
      <c r="H63" s="314"/>
      <c r="I63" s="154"/>
      <c r="J63" s="154"/>
      <c r="K63" s="154"/>
      <c r="L63" s="105"/>
      <c r="M63" s="315">
        <v>673</v>
      </c>
      <c r="N63" s="315"/>
      <c r="O63" s="315"/>
      <c r="P63" s="315"/>
      <c r="Q63" s="315"/>
      <c r="R63" s="313">
        <v>11842</v>
      </c>
      <c r="S63" s="313"/>
      <c r="T63" s="313"/>
      <c r="U63" s="313"/>
      <c r="V63" s="313"/>
      <c r="W63" s="313">
        <v>334</v>
      </c>
      <c r="X63" s="313"/>
      <c r="Y63" s="313"/>
      <c r="Z63" s="313"/>
      <c r="AA63" s="313"/>
      <c r="AB63" s="313">
        <v>3420</v>
      </c>
      <c r="AC63" s="313"/>
      <c r="AD63" s="313"/>
      <c r="AE63" s="313"/>
      <c r="AF63" s="313"/>
      <c r="AG63" s="313">
        <v>261</v>
      </c>
      <c r="AH63" s="313"/>
      <c r="AI63" s="313"/>
      <c r="AJ63" s="313"/>
      <c r="AK63" s="313"/>
      <c r="AL63" s="313">
        <v>2137</v>
      </c>
      <c r="AM63" s="313"/>
      <c r="AN63" s="313"/>
      <c r="AO63" s="313"/>
      <c r="AP63" s="313"/>
      <c r="AQ63" s="313">
        <v>541</v>
      </c>
      <c r="AR63" s="313"/>
      <c r="AS63" s="313"/>
      <c r="AT63" s="313"/>
      <c r="AU63" s="313"/>
      <c r="AV63" s="313">
        <v>6587</v>
      </c>
      <c r="AW63" s="313"/>
      <c r="AX63" s="313"/>
      <c r="AY63" s="313"/>
      <c r="AZ63" s="313"/>
      <c r="BA63" s="313">
        <v>714</v>
      </c>
      <c r="BB63" s="313"/>
      <c r="BC63" s="313"/>
      <c r="BD63" s="313"/>
      <c r="BE63" s="313"/>
      <c r="BF63" s="313">
        <v>13516</v>
      </c>
      <c r="BG63" s="313"/>
      <c r="BH63" s="313"/>
      <c r="BI63" s="313"/>
      <c r="BJ63" s="313"/>
    </row>
    <row r="64" spans="2:6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9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</row>
    <row r="65" spans="2:6">
      <c r="B65" s="312" t="s">
        <v>81</v>
      </c>
      <c r="C65" s="312"/>
      <c r="D65" s="312"/>
      <c r="E65" s="134" t="s">
        <v>83</v>
      </c>
      <c r="F65" s="47" t="s">
        <v>84</v>
      </c>
    </row>
  </sheetData>
  <mergeCells count="323">
    <mergeCell ref="B5:BJ5"/>
    <mergeCell ref="B7:L8"/>
    <mergeCell ref="M8:Q8"/>
    <mergeCell ref="R8:V8"/>
    <mergeCell ref="M7:V7"/>
    <mergeCell ref="W7:AF7"/>
    <mergeCell ref="AG7:AP7"/>
    <mergeCell ref="AQ7:AZ7"/>
    <mergeCell ref="BA7:BJ7"/>
    <mergeCell ref="W8:AA8"/>
    <mergeCell ref="AB8:AF8"/>
    <mergeCell ref="AG8:AK8"/>
    <mergeCell ref="AL8:AP8"/>
    <mergeCell ref="AQ8:AU8"/>
    <mergeCell ref="AV8:AZ8"/>
    <mergeCell ref="BA8:BE8"/>
    <mergeCell ref="BF8:BJ8"/>
    <mergeCell ref="C10:E10"/>
    <mergeCell ref="I10:K10"/>
    <mergeCell ref="F10:H10"/>
    <mergeCell ref="F11:H11"/>
    <mergeCell ref="AL10:AP10"/>
    <mergeCell ref="AQ10:AU10"/>
    <mergeCell ref="AV10:AZ10"/>
    <mergeCell ref="BA10:BE10"/>
    <mergeCell ref="R10:V10"/>
    <mergeCell ref="W10:AA10"/>
    <mergeCell ref="AB10:AF10"/>
    <mergeCell ref="AG10:AK10"/>
    <mergeCell ref="F13:H13"/>
    <mergeCell ref="R12:V12"/>
    <mergeCell ref="W12:AA12"/>
    <mergeCell ref="AB12:AF12"/>
    <mergeCell ref="AG12:AK12"/>
    <mergeCell ref="F14:H14"/>
    <mergeCell ref="M10:Q10"/>
    <mergeCell ref="M11:Q11"/>
    <mergeCell ref="M12:Q12"/>
    <mergeCell ref="M13:Q13"/>
    <mergeCell ref="M14:Q14"/>
    <mergeCell ref="F12:H12"/>
    <mergeCell ref="R14:V14"/>
    <mergeCell ref="W14:AA14"/>
    <mergeCell ref="AB14:AF14"/>
    <mergeCell ref="AG14:AK14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AL12:AP12"/>
    <mergeCell ref="AQ12:AU12"/>
    <mergeCell ref="AV12:AZ12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AL14:AP14"/>
    <mergeCell ref="AQ14:AU14"/>
    <mergeCell ref="AV14:AZ14"/>
    <mergeCell ref="BA14:BE14"/>
    <mergeCell ref="BF14:BJ14"/>
    <mergeCell ref="B16:L17"/>
    <mergeCell ref="C19:E19"/>
    <mergeCell ref="F19:H19"/>
    <mergeCell ref="I19:K19"/>
    <mergeCell ref="AG19:AK19"/>
    <mergeCell ref="AL19:AP19"/>
    <mergeCell ref="AQ19:AU19"/>
    <mergeCell ref="F20:H20"/>
    <mergeCell ref="AQ16:AZ16"/>
    <mergeCell ref="AG17:AK17"/>
    <mergeCell ref="AL17:AP17"/>
    <mergeCell ref="AQ17:AU17"/>
    <mergeCell ref="F21:H21"/>
    <mergeCell ref="AV17:AZ17"/>
    <mergeCell ref="R19:V19"/>
    <mergeCell ref="W19:AA19"/>
    <mergeCell ref="AB19:AF19"/>
    <mergeCell ref="AV19:AZ19"/>
    <mergeCell ref="AQ20:AU20"/>
    <mergeCell ref="AV20:AZ20"/>
    <mergeCell ref="AQ21:AU21"/>
    <mergeCell ref="AV21:AZ21"/>
    <mergeCell ref="F22:H22"/>
    <mergeCell ref="F23:H23"/>
    <mergeCell ref="M16:V16"/>
    <mergeCell ref="W16:AF16"/>
    <mergeCell ref="AG16:AP16"/>
    <mergeCell ref="M17:Q17"/>
    <mergeCell ref="R17:V17"/>
    <mergeCell ref="W17:AA17"/>
    <mergeCell ref="AB17:AF17"/>
    <mergeCell ref="M19:Q19"/>
    <mergeCell ref="M20:Q20"/>
    <mergeCell ref="R20:V20"/>
    <mergeCell ref="W20:AA20"/>
    <mergeCell ref="AB20:AF20"/>
    <mergeCell ref="AG20:AK20"/>
    <mergeCell ref="AL20:AP20"/>
    <mergeCell ref="M21:Q21"/>
    <mergeCell ref="R21:V21"/>
    <mergeCell ref="W21:AA21"/>
    <mergeCell ref="AB21:AF21"/>
    <mergeCell ref="AG21:AK21"/>
    <mergeCell ref="AL21:AP21"/>
    <mergeCell ref="M22:Q22"/>
    <mergeCell ref="R22:V22"/>
    <mergeCell ref="W22:AA22"/>
    <mergeCell ref="AB22:AF22"/>
    <mergeCell ref="AG22:AK22"/>
    <mergeCell ref="AL22:AP22"/>
    <mergeCell ref="AQ22:AU22"/>
    <mergeCell ref="AV22:AZ22"/>
    <mergeCell ref="M23:Q23"/>
    <mergeCell ref="R23:V23"/>
    <mergeCell ref="W23:AA23"/>
    <mergeCell ref="AB23:AF23"/>
    <mergeCell ref="AG23:AK23"/>
    <mergeCell ref="AL23:AP23"/>
    <mergeCell ref="C25:D25"/>
    <mergeCell ref="B26:D26"/>
    <mergeCell ref="B29:BJ29"/>
    <mergeCell ref="B31:L32"/>
    <mergeCell ref="M32:X32"/>
    <mergeCell ref="Y32:AK32"/>
    <mergeCell ref="AL32:AW32"/>
    <mergeCell ref="AX32:BJ32"/>
    <mergeCell ref="AQ23:AU23"/>
    <mergeCell ref="AV23:AZ23"/>
    <mergeCell ref="AX34:BJ34"/>
    <mergeCell ref="AX35:BJ35"/>
    <mergeCell ref="AX36:BJ36"/>
    <mergeCell ref="AX37:BJ37"/>
    <mergeCell ref="AX38:BJ38"/>
    <mergeCell ref="M31:AK31"/>
    <mergeCell ref="AL31:BJ31"/>
    <mergeCell ref="Y36:AK36"/>
    <mergeCell ref="Y37:AK37"/>
    <mergeCell ref="Y38:AK38"/>
    <mergeCell ref="AL35:AW35"/>
    <mergeCell ref="Y34:AK34"/>
    <mergeCell ref="C34:E34"/>
    <mergeCell ref="I34:K34"/>
    <mergeCell ref="F34:H34"/>
    <mergeCell ref="F35:H35"/>
    <mergeCell ref="AL34:AW34"/>
    <mergeCell ref="M38:X38"/>
    <mergeCell ref="M37:X37"/>
    <mergeCell ref="M34:X34"/>
    <mergeCell ref="M35:X35"/>
    <mergeCell ref="Y35:AK35"/>
    <mergeCell ref="C40:D40"/>
    <mergeCell ref="B41:D41"/>
    <mergeCell ref="B44:BJ44"/>
    <mergeCell ref="AL36:AW36"/>
    <mergeCell ref="AL37:AW37"/>
    <mergeCell ref="AL38:AW38"/>
    <mergeCell ref="M36:X36"/>
    <mergeCell ref="F36:H36"/>
    <mergeCell ref="F37:H37"/>
    <mergeCell ref="F38:H38"/>
    <mergeCell ref="B45:BJ45"/>
    <mergeCell ref="B47:L48"/>
    <mergeCell ref="M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M47:V47"/>
    <mergeCell ref="W47:AF47"/>
    <mergeCell ref="AG47:AP47"/>
    <mergeCell ref="AQ47:AZ47"/>
    <mergeCell ref="BA47:BJ47"/>
    <mergeCell ref="C50:E50"/>
    <mergeCell ref="I50:K50"/>
    <mergeCell ref="F50:H50"/>
    <mergeCell ref="F51:H51"/>
    <mergeCell ref="F52:H52"/>
    <mergeCell ref="F53:H53"/>
    <mergeCell ref="F54:H54"/>
    <mergeCell ref="M50:Q50"/>
    <mergeCell ref="M51:Q51"/>
    <mergeCell ref="M52:Q52"/>
    <mergeCell ref="M53:Q53"/>
    <mergeCell ref="M54:Q54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R53:V53"/>
    <mergeCell ref="W53:AA53"/>
    <mergeCell ref="AB53:AF53"/>
    <mergeCell ref="AG53:AK53"/>
    <mergeCell ref="AL53:AP53"/>
    <mergeCell ref="AQ53:AU53"/>
    <mergeCell ref="AV53:AZ53"/>
    <mergeCell ref="BA53:BE53"/>
    <mergeCell ref="BF53:BJ53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B56:L57"/>
    <mergeCell ref="M56:V56"/>
    <mergeCell ref="W56:AF56"/>
    <mergeCell ref="AG56:AP56"/>
    <mergeCell ref="AQ56:AZ56"/>
    <mergeCell ref="BA56:BJ56"/>
    <mergeCell ref="M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C59:E59"/>
    <mergeCell ref="F59:H59"/>
    <mergeCell ref="I59:K59"/>
    <mergeCell ref="M59:Q59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BF59:BJ59"/>
    <mergeCell ref="F60:H60"/>
    <mergeCell ref="M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BA62:BE62"/>
    <mergeCell ref="BF62:BJ62"/>
    <mergeCell ref="F61:H61"/>
    <mergeCell ref="M61:Q61"/>
    <mergeCell ref="R61:V61"/>
    <mergeCell ref="W61:AA61"/>
    <mergeCell ref="AB61:AF61"/>
    <mergeCell ref="AG61:AK61"/>
    <mergeCell ref="AL61:AP61"/>
    <mergeCell ref="AQ61:AU61"/>
    <mergeCell ref="AV61:AZ61"/>
    <mergeCell ref="AS1:BK2"/>
    <mergeCell ref="B65:D65"/>
    <mergeCell ref="AG63:AK63"/>
    <mergeCell ref="AL63:AP63"/>
    <mergeCell ref="AQ63:AU63"/>
    <mergeCell ref="AV63:AZ63"/>
    <mergeCell ref="F63:H63"/>
    <mergeCell ref="M63:Q63"/>
    <mergeCell ref="R63:V63"/>
    <mergeCell ref="W63:AA63"/>
    <mergeCell ref="BA61:BE61"/>
    <mergeCell ref="BF61:BJ61"/>
    <mergeCell ref="F62:H62"/>
    <mergeCell ref="M62:Q62"/>
    <mergeCell ref="R62:V62"/>
    <mergeCell ref="W62:AA62"/>
    <mergeCell ref="AB62:AF62"/>
    <mergeCell ref="AG62:AK62"/>
    <mergeCell ref="AB63:AF63"/>
    <mergeCell ref="BA63:BE63"/>
    <mergeCell ref="BF63:BJ63"/>
    <mergeCell ref="AL62:AP62"/>
    <mergeCell ref="AQ62:AU62"/>
    <mergeCell ref="AV62:AZ62"/>
  </mergeCells>
  <phoneticPr fontId="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7"/>
  <sheetViews>
    <sheetView view="pageBreakPreview" zoomScaleNormal="100" zoomScaleSheetLayoutView="100" workbookViewId="0">
      <selection activeCell="AS42" sqref="AS42"/>
    </sheetView>
  </sheetViews>
  <sheetFormatPr defaultRowHeight="13.5"/>
  <cols>
    <col min="1" max="63" width="1.625" style="97" customWidth="1"/>
    <col min="64" max="16384" width="9" style="97"/>
  </cols>
  <sheetData>
    <row r="1" spans="1:62" ht="11.1" customHeight="1">
      <c r="A1" s="333">
        <f>'167'!AS1+1</f>
        <v>168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/>
      <c r="S1" s="335"/>
    </row>
    <row r="2" spans="1:62" ht="11.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5"/>
      <c r="S2" s="335"/>
    </row>
    <row r="3" spans="1:62" ht="13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</row>
    <row r="4" spans="1:62" ht="13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</row>
    <row r="5" spans="1:62" ht="12.95" customHeight="1">
      <c r="B5" s="317" t="s">
        <v>558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</row>
    <row r="6" spans="1:62" ht="12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</row>
    <row r="7" spans="1:62">
      <c r="B7" s="320" t="s">
        <v>66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 t="s">
        <v>94</v>
      </c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4"/>
    </row>
    <row r="8" spans="1:62"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 t="s">
        <v>69</v>
      </c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 t="s">
        <v>95</v>
      </c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 t="s">
        <v>96</v>
      </c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 t="s">
        <v>97</v>
      </c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5"/>
    </row>
    <row r="9" spans="1:62"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 t="s">
        <v>67</v>
      </c>
      <c r="N9" s="323"/>
      <c r="O9" s="323"/>
      <c r="P9" s="323"/>
      <c r="Q9" s="323"/>
      <c r="R9" s="323"/>
      <c r="S9" s="323"/>
      <c r="T9" s="323" t="s">
        <v>68</v>
      </c>
      <c r="U9" s="323"/>
      <c r="V9" s="323"/>
      <c r="W9" s="323"/>
      <c r="X9" s="323"/>
      <c r="Y9" s="323"/>
      <c r="Z9" s="323"/>
      <c r="AA9" s="323" t="s">
        <v>67</v>
      </c>
      <c r="AB9" s="323"/>
      <c r="AC9" s="323"/>
      <c r="AD9" s="323"/>
      <c r="AE9" s="323"/>
      <c r="AF9" s="323"/>
      <c r="AG9" s="323" t="s">
        <v>68</v>
      </c>
      <c r="AH9" s="323"/>
      <c r="AI9" s="323"/>
      <c r="AJ9" s="323"/>
      <c r="AK9" s="323"/>
      <c r="AL9" s="323"/>
      <c r="AM9" s="323" t="s">
        <v>67</v>
      </c>
      <c r="AN9" s="323"/>
      <c r="AO9" s="323"/>
      <c r="AP9" s="323"/>
      <c r="AQ9" s="323"/>
      <c r="AR9" s="323"/>
      <c r="AS9" s="323" t="s">
        <v>68</v>
      </c>
      <c r="AT9" s="323"/>
      <c r="AU9" s="323"/>
      <c r="AV9" s="323"/>
      <c r="AW9" s="323"/>
      <c r="AX9" s="323"/>
      <c r="AY9" s="323" t="s">
        <v>67</v>
      </c>
      <c r="AZ9" s="323"/>
      <c r="BA9" s="323"/>
      <c r="BB9" s="323"/>
      <c r="BC9" s="323"/>
      <c r="BD9" s="323"/>
      <c r="BE9" s="323" t="s">
        <v>68</v>
      </c>
      <c r="BF9" s="323"/>
      <c r="BG9" s="323"/>
      <c r="BH9" s="323"/>
      <c r="BI9" s="323"/>
      <c r="BJ9" s="325"/>
    </row>
    <row r="10" spans="1:62" ht="8.1" customHeight="1">
      <c r="L10" s="100"/>
    </row>
    <row r="11" spans="1:62">
      <c r="C11" s="319" t="s">
        <v>74</v>
      </c>
      <c r="D11" s="319"/>
      <c r="E11" s="319"/>
      <c r="F11" s="317">
        <v>22</v>
      </c>
      <c r="G11" s="317"/>
      <c r="H11" s="317"/>
      <c r="I11" s="319" t="s">
        <v>66</v>
      </c>
      <c r="J11" s="319"/>
      <c r="K11" s="319"/>
      <c r="L11" s="53"/>
      <c r="M11" s="338">
        <v>3396</v>
      </c>
      <c r="N11" s="339"/>
      <c r="O11" s="339"/>
      <c r="P11" s="339"/>
      <c r="Q11" s="339"/>
      <c r="R11" s="339"/>
      <c r="S11" s="339"/>
      <c r="T11" s="352">
        <v>77317</v>
      </c>
      <c r="U11" s="352"/>
      <c r="V11" s="352"/>
      <c r="W11" s="352"/>
      <c r="X11" s="352"/>
      <c r="Y11" s="352"/>
      <c r="Z11" s="352"/>
      <c r="AA11" s="339">
        <v>293</v>
      </c>
      <c r="AB11" s="339"/>
      <c r="AC11" s="339"/>
      <c r="AD11" s="339"/>
      <c r="AE11" s="339"/>
      <c r="AF11" s="339"/>
      <c r="AG11" s="339">
        <v>3828</v>
      </c>
      <c r="AH11" s="339"/>
      <c r="AI11" s="339"/>
      <c r="AJ11" s="339"/>
      <c r="AK11" s="339"/>
      <c r="AL11" s="339"/>
      <c r="AM11" s="339">
        <v>269</v>
      </c>
      <c r="AN11" s="339"/>
      <c r="AO11" s="339"/>
      <c r="AP11" s="339"/>
      <c r="AQ11" s="339"/>
      <c r="AR11" s="339"/>
      <c r="AS11" s="339">
        <v>3775</v>
      </c>
      <c r="AT11" s="339"/>
      <c r="AU11" s="339"/>
      <c r="AV11" s="339"/>
      <c r="AW11" s="339"/>
      <c r="AX11" s="339"/>
      <c r="AY11" s="339">
        <v>305</v>
      </c>
      <c r="AZ11" s="339"/>
      <c r="BA11" s="339"/>
      <c r="BB11" s="339"/>
      <c r="BC11" s="339"/>
      <c r="BD11" s="339"/>
      <c r="BE11" s="339">
        <v>9303</v>
      </c>
      <c r="BF11" s="339"/>
      <c r="BG11" s="339"/>
      <c r="BH11" s="339"/>
      <c r="BI11" s="339"/>
      <c r="BJ11" s="339"/>
    </row>
    <row r="12" spans="1:62">
      <c r="F12" s="317">
        <v>23</v>
      </c>
      <c r="G12" s="317"/>
      <c r="H12" s="317"/>
      <c r="L12" s="53"/>
      <c r="M12" s="338">
        <v>3382</v>
      </c>
      <c r="N12" s="339"/>
      <c r="O12" s="339"/>
      <c r="P12" s="339"/>
      <c r="Q12" s="339"/>
      <c r="R12" s="339"/>
      <c r="S12" s="339"/>
      <c r="T12" s="352">
        <v>84152</v>
      </c>
      <c r="U12" s="352"/>
      <c r="V12" s="352"/>
      <c r="W12" s="352"/>
      <c r="X12" s="352"/>
      <c r="Y12" s="352"/>
      <c r="Z12" s="352"/>
      <c r="AA12" s="339">
        <v>297</v>
      </c>
      <c r="AB12" s="339"/>
      <c r="AC12" s="339"/>
      <c r="AD12" s="339"/>
      <c r="AE12" s="339"/>
      <c r="AF12" s="339"/>
      <c r="AG12" s="339">
        <v>3828</v>
      </c>
      <c r="AH12" s="339"/>
      <c r="AI12" s="339"/>
      <c r="AJ12" s="339"/>
      <c r="AK12" s="339"/>
      <c r="AL12" s="339"/>
      <c r="AM12" s="339">
        <v>211</v>
      </c>
      <c r="AN12" s="339"/>
      <c r="AO12" s="339"/>
      <c r="AP12" s="339"/>
      <c r="AQ12" s="339"/>
      <c r="AR12" s="339"/>
      <c r="AS12" s="339">
        <v>2950</v>
      </c>
      <c r="AT12" s="339"/>
      <c r="AU12" s="339"/>
      <c r="AV12" s="339"/>
      <c r="AW12" s="339"/>
      <c r="AX12" s="339"/>
      <c r="AY12" s="339">
        <v>306</v>
      </c>
      <c r="AZ12" s="339"/>
      <c r="BA12" s="339"/>
      <c r="BB12" s="339"/>
      <c r="BC12" s="339"/>
      <c r="BD12" s="339"/>
      <c r="BE12" s="339">
        <v>8141</v>
      </c>
      <c r="BF12" s="339"/>
      <c r="BG12" s="339"/>
      <c r="BH12" s="339"/>
      <c r="BI12" s="339"/>
      <c r="BJ12" s="339"/>
    </row>
    <row r="13" spans="1:62">
      <c r="F13" s="317">
        <v>24</v>
      </c>
      <c r="G13" s="317"/>
      <c r="H13" s="317"/>
      <c r="L13" s="53"/>
      <c r="M13" s="338">
        <v>3325</v>
      </c>
      <c r="N13" s="339"/>
      <c r="O13" s="339"/>
      <c r="P13" s="339"/>
      <c r="Q13" s="339"/>
      <c r="R13" s="339"/>
      <c r="S13" s="339"/>
      <c r="T13" s="339">
        <v>74915</v>
      </c>
      <c r="U13" s="339"/>
      <c r="V13" s="339"/>
      <c r="W13" s="339"/>
      <c r="X13" s="339"/>
      <c r="Y13" s="339"/>
      <c r="Z13" s="339"/>
      <c r="AA13" s="339">
        <v>297</v>
      </c>
      <c r="AB13" s="339"/>
      <c r="AC13" s="339"/>
      <c r="AD13" s="339"/>
      <c r="AE13" s="339"/>
      <c r="AF13" s="339"/>
      <c r="AG13" s="339">
        <v>4044</v>
      </c>
      <c r="AH13" s="339"/>
      <c r="AI13" s="339"/>
      <c r="AJ13" s="339"/>
      <c r="AK13" s="339"/>
      <c r="AL13" s="339"/>
      <c r="AM13" s="339">
        <v>202</v>
      </c>
      <c r="AN13" s="339"/>
      <c r="AO13" s="339"/>
      <c r="AP13" s="339"/>
      <c r="AQ13" s="339"/>
      <c r="AR13" s="339"/>
      <c r="AS13" s="339">
        <v>2673</v>
      </c>
      <c r="AT13" s="339"/>
      <c r="AU13" s="339"/>
      <c r="AV13" s="339"/>
      <c r="AW13" s="339"/>
      <c r="AX13" s="339"/>
      <c r="AY13" s="339">
        <v>260</v>
      </c>
      <c r="AZ13" s="339"/>
      <c r="BA13" s="339"/>
      <c r="BB13" s="339"/>
      <c r="BC13" s="339"/>
      <c r="BD13" s="339"/>
      <c r="BE13" s="339">
        <v>4868</v>
      </c>
      <c r="BF13" s="339"/>
      <c r="BG13" s="339"/>
      <c r="BH13" s="339"/>
      <c r="BI13" s="339"/>
      <c r="BJ13" s="339"/>
    </row>
    <row r="14" spans="1:62">
      <c r="F14" s="317">
        <v>25</v>
      </c>
      <c r="G14" s="317"/>
      <c r="H14" s="317"/>
      <c r="L14" s="53"/>
      <c r="M14" s="338">
        <v>3078</v>
      </c>
      <c r="N14" s="339"/>
      <c r="O14" s="339"/>
      <c r="P14" s="339"/>
      <c r="Q14" s="339"/>
      <c r="R14" s="339"/>
      <c r="S14" s="339"/>
      <c r="T14" s="339">
        <v>94403</v>
      </c>
      <c r="U14" s="339"/>
      <c r="V14" s="339"/>
      <c r="W14" s="339"/>
      <c r="X14" s="339"/>
      <c r="Y14" s="339"/>
      <c r="Z14" s="339"/>
      <c r="AA14" s="339">
        <v>244</v>
      </c>
      <c r="AB14" s="339"/>
      <c r="AC14" s="339"/>
      <c r="AD14" s="339"/>
      <c r="AE14" s="339"/>
      <c r="AF14" s="339"/>
      <c r="AG14" s="339">
        <v>3458</v>
      </c>
      <c r="AH14" s="339"/>
      <c r="AI14" s="339"/>
      <c r="AJ14" s="339"/>
      <c r="AK14" s="339"/>
      <c r="AL14" s="339"/>
      <c r="AM14" s="339">
        <v>166</v>
      </c>
      <c r="AN14" s="339"/>
      <c r="AO14" s="339"/>
      <c r="AP14" s="339"/>
      <c r="AQ14" s="339"/>
      <c r="AR14" s="339"/>
      <c r="AS14" s="339">
        <v>2210</v>
      </c>
      <c r="AT14" s="339"/>
      <c r="AU14" s="339"/>
      <c r="AV14" s="339"/>
      <c r="AW14" s="339"/>
      <c r="AX14" s="339"/>
      <c r="AY14" s="339">
        <v>230</v>
      </c>
      <c r="AZ14" s="339"/>
      <c r="BA14" s="339"/>
      <c r="BB14" s="339"/>
      <c r="BC14" s="339"/>
      <c r="BD14" s="339"/>
      <c r="BE14" s="339">
        <v>4219</v>
      </c>
      <c r="BF14" s="339"/>
      <c r="BG14" s="339"/>
      <c r="BH14" s="339"/>
      <c r="BI14" s="339"/>
      <c r="BJ14" s="339"/>
    </row>
    <row r="15" spans="1:62">
      <c r="F15" s="314">
        <v>26</v>
      </c>
      <c r="G15" s="314"/>
      <c r="H15" s="314"/>
      <c r="I15" s="154"/>
      <c r="J15" s="154"/>
      <c r="K15" s="154"/>
      <c r="L15" s="105"/>
      <c r="M15" s="344">
        <f>SUM(AA15,AM15,AY15,M25,W25,AG25,AQ25,BA25,M35,W35,AG35,AQ35,BA35)</f>
        <v>2980</v>
      </c>
      <c r="N15" s="344"/>
      <c r="O15" s="344"/>
      <c r="P15" s="344"/>
      <c r="Q15" s="344"/>
      <c r="R15" s="344"/>
      <c r="S15" s="344"/>
      <c r="T15" s="344">
        <f>SUM(AG15,AS15,BE15,R25,AB25,AL25,AV25,BF25,R35,AB35,AL35,AV35,BF35)</f>
        <v>78386</v>
      </c>
      <c r="U15" s="344"/>
      <c r="V15" s="344"/>
      <c r="W15" s="344"/>
      <c r="X15" s="344"/>
      <c r="Y15" s="344"/>
      <c r="Z15" s="344"/>
      <c r="AA15" s="344">
        <v>235</v>
      </c>
      <c r="AB15" s="344"/>
      <c r="AC15" s="344"/>
      <c r="AD15" s="344"/>
      <c r="AE15" s="344"/>
      <c r="AF15" s="344"/>
      <c r="AG15" s="344">
        <v>3625</v>
      </c>
      <c r="AH15" s="344"/>
      <c r="AI15" s="344"/>
      <c r="AJ15" s="344"/>
      <c r="AK15" s="344"/>
      <c r="AL15" s="344"/>
      <c r="AM15" s="344">
        <v>173</v>
      </c>
      <c r="AN15" s="344"/>
      <c r="AO15" s="344"/>
      <c r="AP15" s="344"/>
      <c r="AQ15" s="344"/>
      <c r="AR15" s="344"/>
      <c r="AS15" s="344">
        <v>2216</v>
      </c>
      <c r="AT15" s="344"/>
      <c r="AU15" s="344"/>
      <c r="AV15" s="344"/>
      <c r="AW15" s="344"/>
      <c r="AX15" s="344"/>
      <c r="AY15" s="344">
        <v>199</v>
      </c>
      <c r="AZ15" s="344"/>
      <c r="BA15" s="344"/>
      <c r="BB15" s="344"/>
      <c r="BC15" s="344"/>
      <c r="BD15" s="344"/>
      <c r="BE15" s="344">
        <v>3688</v>
      </c>
      <c r="BF15" s="344"/>
      <c r="BG15" s="344"/>
      <c r="BH15" s="344"/>
      <c r="BI15" s="344"/>
      <c r="BJ15" s="344"/>
    </row>
    <row r="16" spans="1:62" ht="8.1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</row>
    <row r="17" spans="2:62">
      <c r="B17" s="320" t="s">
        <v>66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 t="s">
        <v>94</v>
      </c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4"/>
    </row>
    <row r="18" spans="2:62">
      <c r="B18" s="322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 t="s">
        <v>99</v>
      </c>
      <c r="N18" s="323"/>
      <c r="O18" s="323"/>
      <c r="P18" s="323"/>
      <c r="Q18" s="323"/>
      <c r="R18" s="323"/>
      <c r="S18" s="323"/>
      <c r="T18" s="323"/>
      <c r="U18" s="323"/>
      <c r="V18" s="323"/>
      <c r="W18" s="323" t="s">
        <v>98</v>
      </c>
      <c r="X18" s="323"/>
      <c r="Y18" s="323"/>
      <c r="Z18" s="323"/>
      <c r="AA18" s="323"/>
      <c r="AB18" s="323"/>
      <c r="AC18" s="323"/>
      <c r="AD18" s="323"/>
      <c r="AE18" s="323"/>
      <c r="AF18" s="323"/>
      <c r="AG18" s="351" t="s">
        <v>100</v>
      </c>
      <c r="AH18" s="351"/>
      <c r="AI18" s="351"/>
      <c r="AJ18" s="351"/>
      <c r="AK18" s="351"/>
      <c r="AL18" s="351"/>
      <c r="AM18" s="351"/>
      <c r="AN18" s="351"/>
      <c r="AO18" s="351"/>
      <c r="AP18" s="351"/>
      <c r="AQ18" s="323" t="s">
        <v>101</v>
      </c>
      <c r="AR18" s="323"/>
      <c r="AS18" s="323"/>
      <c r="AT18" s="323"/>
      <c r="AU18" s="323"/>
      <c r="AV18" s="323"/>
      <c r="AW18" s="323"/>
      <c r="AX18" s="323"/>
      <c r="AY18" s="323"/>
      <c r="AZ18" s="323"/>
      <c r="BA18" s="323" t="s">
        <v>102</v>
      </c>
      <c r="BB18" s="323"/>
      <c r="BC18" s="323"/>
      <c r="BD18" s="323"/>
      <c r="BE18" s="323"/>
      <c r="BF18" s="323"/>
      <c r="BG18" s="323"/>
      <c r="BH18" s="323"/>
      <c r="BI18" s="323"/>
      <c r="BJ18" s="325"/>
    </row>
    <row r="19" spans="2:62">
      <c r="B19" s="322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 t="s">
        <v>67</v>
      </c>
      <c r="N19" s="323"/>
      <c r="O19" s="323"/>
      <c r="P19" s="323"/>
      <c r="Q19" s="323"/>
      <c r="R19" s="323" t="s">
        <v>68</v>
      </c>
      <c r="S19" s="323"/>
      <c r="T19" s="323"/>
      <c r="U19" s="323"/>
      <c r="V19" s="323"/>
      <c r="W19" s="323" t="s">
        <v>67</v>
      </c>
      <c r="X19" s="323"/>
      <c r="Y19" s="323"/>
      <c r="Z19" s="323"/>
      <c r="AA19" s="323"/>
      <c r="AB19" s="323" t="s">
        <v>68</v>
      </c>
      <c r="AC19" s="323"/>
      <c r="AD19" s="323"/>
      <c r="AE19" s="323"/>
      <c r="AF19" s="323"/>
      <c r="AG19" s="323" t="s">
        <v>67</v>
      </c>
      <c r="AH19" s="323"/>
      <c r="AI19" s="323"/>
      <c r="AJ19" s="323"/>
      <c r="AK19" s="323"/>
      <c r="AL19" s="323" t="s">
        <v>68</v>
      </c>
      <c r="AM19" s="323"/>
      <c r="AN19" s="323"/>
      <c r="AO19" s="323"/>
      <c r="AP19" s="323"/>
      <c r="AQ19" s="323" t="s">
        <v>67</v>
      </c>
      <c r="AR19" s="323"/>
      <c r="AS19" s="323"/>
      <c r="AT19" s="323"/>
      <c r="AU19" s="323"/>
      <c r="AV19" s="323" t="s">
        <v>68</v>
      </c>
      <c r="AW19" s="323"/>
      <c r="AX19" s="323"/>
      <c r="AY19" s="323"/>
      <c r="AZ19" s="323"/>
      <c r="BA19" s="323" t="s">
        <v>67</v>
      </c>
      <c r="BB19" s="323"/>
      <c r="BC19" s="323"/>
      <c r="BD19" s="323"/>
      <c r="BE19" s="323"/>
      <c r="BF19" s="323" t="s">
        <v>68</v>
      </c>
      <c r="BG19" s="323"/>
      <c r="BH19" s="323"/>
      <c r="BI19" s="323"/>
      <c r="BJ19" s="325"/>
    </row>
    <row r="20" spans="2:62" ht="8.1" customHeight="1">
      <c r="L20" s="100"/>
    </row>
    <row r="21" spans="2:62">
      <c r="C21" s="319" t="s">
        <v>74</v>
      </c>
      <c r="D21" s="319"/>
      <c r="E21" s="319"/>
      <c r="F21" s="317">
        <v>22</v>
      </c>
      <c r="G21" s="317"/>
      <c r="H21" s="317"/>
      <c r="I21" s="319" t="s">
        <v>66</v>
      </c>
      <c r="J21" s="319"/>
      <c r="K21" s="319"/>
      <c r="L21" s="53"/>
      <c r="M21" s="339">
        <v>77</v>
      </c>
      <c r="N21" s="339"/>
      <c r="O21" s="339"/>
      <c r="P21" s="339"/>
      <c r="Q21" s="339"/>
      <c r="R21" s="339">
        <v>1967</v>
      </c>
      <c r="S21" s="339"/>
      <c r="T21" s="339"/>
      <c r="U21" s="339"/>
      <c r="V21" s="339"/>
      <c r="W21" s="339">
        <v>94</v>
      </c>
      <c r="X21" s="339"/>
      <c r="Y21" s="339"/>
      <c r="Z21" s="339"/>
      <c r="AA21" s="339"/>
      <c r="AB21" s="339">
        <v>3172</v>
      </c>
      <c r="AC21" s="339"/>
      <c r="AD21" s="339"/>
      <c r="AE21" s="339"/>
      <c r="AF21" s="339"/>
      <c r="AG21" s="339">
        <v>116</v>
      </c>
      <c r="AH21" s="339"/>
      <c r="AI21" s="339"/>
      <c r="AJ21" s="339"/>
      <c r="AK21" s="339"/>
      <c r="AL21" s="339">
        <v>27878</v>
      </c>
      <c r="AM21" s="339"/>
      <c r="AN21" s="339"/>
      <c r="AO21" s="339"/>
      <c r="AP21" s="339"/>
      <c r="AQ21" s="339">
        <v>512</v>
      </c>
      <c r="AR21" s="339"/>
      <c r="AS21" s="339"/>
      <c r="AT21" s="339"/>
      <c r="AU21" s="339"/>
      <c r="AV21" s="339">
        <v>6894</v>
      </c>
      <c r="AW21" s="339"/>
      <c r="AX21" s="339"/>
      <c r="AY21" s="339"/>
      <c r="AZ21" s="339"/>
      <c r="BA21" s="339">
        <v>421</v>
      </c>
      <c r="BB21" s="339"/>
      <c r="BC21" s="339"/>
      <c r="BD21" s="339"/>
      <c r="BE21" s="339"/>
      <c r="BF21" s="339">
        <v>5704</v>
      </c>
      <c r="BG21" s="339"/>
      <c r="BH21" s="339"/>
      <c r="BI21" s="339"/>
      <c r="BJ21" s="339"/>
    </row>
    <row r="22" spans="2:62">
      <c r="F22" s="317">
        <v>23</v>
      </c>
      <c r="G22" s="317"/>
      <c r="H22" s="317"/>
      <c r="L22" s="53"/>
      <c r="M22" s="339">
        <v>63</v>
      </c>
      <c r="N22" s="339"/>
      <c r="O22" s="339"/>
      <c r="P22" s="339"/>
      <c r="Q22" s="339"/>
      <c r="R22" s="339">
        <v>5471</v>
      </c>
      <c r="S22" s="339"/>
      <c r="T22" s="339"/>
      <c r="U22" s="339"/>
      <c r="V22" s="339"/>
      <c r="W22" s="339">
        <v>93</v>
      </c>
      <c r="X22" s="339"/>
      <c r="Y22" s="339"/>
      <c r="Z22" s="339"/>
      <c r="AA22" s="339"/>
      <c r="AB22" s="339">
        <v>3016</v>
      </c>
      <c r="AC22" s="339"/>
      <c r="AD22" s="339"/>
      <c r="AE22" s="339"/>
      <c r="AF22" s="339"/>
      <c r="AG22" s="339">
        <v>144</v>
      </c>
      <c r="AH22" s="339"/>
      <c r="AI22" s="339"/>
      <c r="AJ22" s="339"/>
      <c r="AK22" s="339"/>
      <c r="AL22" s="339">
        <v>32911</v>
      </c>
      <c r="AM22" s="339"/>
      <c r="AN22" s="339"/>
      <c r="AO22" s="339"/>
      <c r="AP22" s="339"/>
      <c r="AQ22" s="339">
        <v>517</v>
      </c>
      <c r="AR22" s="339"/>
      <c r="AS22" s="339"/>
      <c r="AT22" s="339"/>
      <c r="AU22" s="339"/>
      <c r="AV22" s="339">
        <v>7269</v>
      </c>
      <c r="AW22" s="339"/>
      <c r="AX22" s="339"/>
      <c r="AY22" s="339"/>
      <c r="AZ22" s="339"/>
      <c r="BA22" s="339">
        <v>445</v>
      </c>
      <c r="BB22" s="339"/>
      <c r="BC22" s="339"/>
      <c r="BD22" s="339"/>
      <c r="BE22" s="339"/>
      <c r="BF22" s="339">
        <v>5801</v>
      </c>
      <c r="BG22" s="339"/>
      <c r="BH22" s="339"/>
      <c r="BI22" s="339"/>
      <c r="BJ22" s="339"/>
    </row>
    <row r="23" spans="2:62">
      <c r="F23" s="317">
        <v>24</v>
      </c>
      <c r="G23" s="317"/>
      <c r="H23" s="317"/>
      <c r="L23" s="53"/>
      <c r="M23" s="339">
        <v>62</v>
      </c>
      <c r="N23" s="339"/>
      <c r="O23" s="339"/>
      <c r="P23" s="339"/>
      <c r="Q23" s="339"/>
      <c r="R23" s="339">
        <v>1787</v>
      </c>
      <c r="S23" s="339"/>
      <c r="T23" s="339"/>
      <c r="U23" s="339"/>
      <c r="V23" s="339"/>
      <c r="W23" s="339">
        <v>129</v>
      </c>
      <c r="X23" s="339"/>
      <c r="Y23" s="339"/>
      <c r="Z23" s="339"/>
      <c r="AA23" s="339"/>
      <c r="AB23" s="339">
        <v>4193</v>
      </c>
      <c r="AC23" s="339"/>
      <c r="AD23" s="339"/>
      <c r="AE23" s="339"/>
      <c r="AF23" s="339"/>
      <c r="AG23" s="339">
        <v>155</v>
      </c>
      <c r="AH23" s="339"/>
      <c r="AI23" s="339"/>
      <c r="AJ23" s="339"/>
      <c r="AK23" s="339"/>
      <c r="AL23" s="339">
        <v>29082</v>
      </c>
      <c r="AM23" s="339"/>
      <c r="AN23" s="339"/>
      <c r="AO23" s="339"/>
      <c r="AP23" s="339"/>
      <c r="AQ23" s="339">
        <v>521</v>
      </c>
      <c r="AR23" s="339"/>
      <c r="AS23" s="339"/>
      <c r="AT23" s="339"/>
      <c r="AU23" s="339"/>
      <c r="AV23" s="339">
        <v>7420</v>
      </c>
      <c r="AW23" s="339"/>
      <c r="AX23" s="339"/>
      <c r="AY23" s="339"/>
      <c r="AZ23" s="339"/>
      <c r="BA23" s="339">
        <v>433</v>
      </c>
      <c r="BB23" s="339"/>
      <c r="BC23" s="339"/>
      <c r="BD23" s="339"/>
      <c r="BE23" s="339"/>
      <c r="BF23" s="339">
        <v>6630</v>
      </c>
      <c r="BG23" s="339"/>
      <c r="BH23" s="339"/>
      <c r="BI23" s="339"/>
      <c r="BJ23" s="339"/>
    </row>
    <row r="24" spans="2:62">
      <c r="F24" s="317">
        <v>25</v>
      </c>
      <c r="G24" s="317"/>
      <c r="H24" s="317"/>
      <c r="L24" s="53"/>
      <c r="M24" s="339">
        <v>69</v>
      </c>
      <c r="N24" s="339"/>
      <c r="O24" s="339"/>
      <c r="P24" s="339"/>
      <c r="Q24" s="339"/>
      <c r="R24" s="339">
        <v>2332</v>
      </c>
      <c r="S24" s="339"/>
      <c r="T24" s="339"/>
      <c r="U24" s="339"/>
      <c r="V24" s="339"/>
      <c r="W24" s="339">
        <v>93</v>
      </c>
      <c r="X24" s="339"/>
      <c r="Y24" s="339"/>
      <c r="Z24" s="339"/>
      <c r="AA24" s="339"/>
      <c r="AB24" s="339">
        <v>2497</v>
      </c>
      <c r="AC24" s="339"/>
      <c r="AD24" s="339"/>
      <c r="AE24" s="339"/>
      <c r="AF24" s="339"/>
      <c r="AG24" s="339">
        <v>208</v>
      </c>
      <c r="AH24" s="339"/>
      <c r="AI24" s="339"/>
      <c r="AJ24" s="339"/>
      <c r="AK24" s="339"/>
      <c r="AL24" s="339">
        <v>54049</v>
      </c>
      <c r="AM24" s="339"/>
      <c r="AN24" s="339"/>
      <c r="AO24" s="339"/>
      <c r="AP24" s="339"/>
      <c r="AQ24" s="339">
        <v>474</v>
      </c>
      <c r="AR24" s="339"/>
      <c r="AS24" s="339"/>
      <c r="AT24" s="339"/>
      <c r="AU24" s="339"/>
      <c r="AV24" s="339">
        <v>7140</v>
      </c>
      <c r="AW24" s="339"/>
      <c r="AX24" s="339"/>
      <c r="AY24" s="339"/>
      <c r="AZ24" s="339"/>
      <c r="BA24" s="339">
        <v>414</v>
      </c>
      <c r="BB24" s="339"/>
      <c r="BC24" s="339"/>
      <c r="BD24" s="339"/>
      <c r="BE24" s="339"/>
      <c r="BF24" s="339">
        <v>5280</v>
      </c>
      <c r="BG24" s="339"/>
      <c r="BH24" s="339"/>
      <c r="BI24" s="339"/>
      <c r="BJ24" s="339"/>
    </row>
    <row r="25" spans="2:62">
      <c r="F25" s="314">
        <v>26</v>
      </c>
      <c r="G25" s="314"/>
      <c r="H25" s="314"/>
      <c r="I25" s="154"/>
      <c r="J25" s="154"/>
      <c r="K25" s="154"/>
      <c r="L25" s="105"/>
      <c r="M25" s="344">
        <v>77</v>
      </c>
      <c r="N25" s="344"/>
      <c r="O25" s="344"/>
      <c r="P25" s="344"/>
      <c r="Q25" s="344"/>
      <c r="R25" s="344">
        <v>2148</v>
      </c>
      <c r="S25" s="344"/>
      <c r="T25" s="344"/>
      <c r="U25" s="344"/>
      <c r="V25" s="344"/>
      <c r="W25" s="344">
        <v>99</v>
      </c>
      <c r="X25" s="344"/>
      <c r="Y25" s="344"/>
      <c r="Z25" s="344"/>
      <c r="AA25" s="344"/>
      <c r="AB25" s="344">
        <v>2205</v>
      </c>
      <c r="AC25" s="344"/>
      <c r="AD25" s="344"/>
      <c r="AE25" s="344"/>
      <c r="AF25" s="344"/>
      <c r="AG25" s="344">
        <v>165</v>
      </c>
      <c r="AH25" s="344"/>
      <c r="AI25" s="344"/>
      <c r="AJ25" s="344"/>
      <c r="AK25" s="344"/>
      <c r="AL25" s="344">
        <v>42569</v>
      </c>
      <c r="AM25" s="344"/>
      <c r="AN25" s="344"/>
      <c r="AO25" s="344"/>
      <c r="AP25" s="344"/>
      <c r="AQ25" s="344">
        <v>501</v>
      </c>
      <c r="AR25" s="344"/>
      <c r="AS25" s="344"/>
      <c r="AT25" s="344"/>
      <c r="AU25" s="344"/>
      <c r="AV25" s="344">
        <v>5662</v>
      </c>
      <c r="AW25" s="344"/>
      <c r="AX25" s="344"/>
      <c r="AY25" s="344"/>
      <c r="AZ25" s="344"/>
      <c r="BA25" s="344">
        <v>344</v>
      </c>
      <c r="BB25" s="344"/>
      <c r="BC25" s="344"/>
      <c r="BD25" s="344"/>
      <c r="BE25" s="344"/>
      <c r="BF25" s="344">
        <v>3841</v>
      </c>
      <c r="BG25" s="344"/>
      <c r="BH25" s="344"/>
      <c r="BI25" s="344"/>
      <c r="BJ25" s="344"/>
    </row>
    <row r="26" spans="2:62" ht="8.1" customHeight="1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</row>
    <row r="27" spans="2:62">
      <c r="B27" s="320" t="s">
        <v>66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 t="s">
        <v>94</v>
      </c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47" t="s">
        <v>103</v>
      </c>
      <c r="BB27" s="348"/>
      <c r="BC27" s="348"/>
      <c r="BD27" s="348"/>
      <c r="BE27" s="348"/>
      <c r="BF27" s="348"/>
      <c r="BG27" s="348"/>
      <c r="BH27" s="348"/>
      <c r="BI27" s="348"/>
      <c r="BJ27" s="349"/>
    </row>
    <row r="28" spans="2:62">
      <c r="B28" s="322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 t="s">
        <v>99</v>
      </c>
      <c r="N28" s="323"/>
      <c r="O28" s="323"/>
      <c r="P28" s="323"/>
      <c r="Q28" s="323"/>
      <c r="R28" s="323"/>
      <c r="S28" s="323"/>
      <c r="T28" s="323"/>
      <c r="U28" s="323"/>
      <c r="V28" s="323"/>
      <c r="W28" s="323" t="s">
        <v>91</v>
      </c>
      <c r="X28" s="323"/>
      <c r="Y28" s="323"/>
      <c r="Z28" s="323"/>
      <c r="AA28" s="323"/>
      <c r="AB28" s="323"/>
      <c r="AC28" s="323"/>
      <c r="AD28" s="323"/>
      <c r="AE28" s="323"/>
      <c r="AF28" s="323"/>
      <c r="AG28" s="323" t="s">
        <v>104</v>
      </c>
      <c r="AH28" s="323"/>
      <c r="AI28" s="323"/>
      <c r="AJ28" s="323"/>
      <c r="AK28" s="323"/>
      <c r="AL28" s="323"/>
      <c r="AM28" s="323"/>
      <c r="AN28" s="323"/>
      <c r="AO28" s="323"/>
      <c r="AP28" s="323"/>
      <c r="AQ28" s="323" t="s">
        <v>105</v>
      </c>
      <c r="AR28" s="323"/>
      <c r="AS28" s="323"/>
      <c r="AT28" s="323"/>
      <c r="AU28" s="323"/>
      <c r="AV28" s="323"/>
      <c r="AW28" s="323"/>
      <c r="AX28" s="323"/>
      <c r="AY28" s="323"/>
      <c r="AZ28" s="323"/>
      <c r="BA28" s="323" t="s">
        <v>106</v>
      </c>
      <c r="BB28" s="323"/>
      <c r="BC28" s="323"/>
      <c r="BD28" s="323"/>
      <c r="BE28" s="323"/>
      <c r="BF28" s="323"/>
      <c r="BG28" s="323"/>
      <c r="BH28" s="323"/>
      <c r="BI28" s="323"/>
      <c r="BJ28" s="325"/>
    </row>
    <row r="29" spans="2:62">
      <c r="B29" s="322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 t="s">
        <v>67</v>
      </c>
      <c r="N29" s="323"/>
      <c r="O29" s="323"/>
      <c r="P29" s="323"/>
      <c r="Q29" s="323"/>
      <c r="R29" s="323" t="s">
        <v>68</v>
      </c>
      <c r="S29" s="323"/>
      <c r="T29" s="323"/>
      <c r="U29" s="323"/>
      <c r="V29" s="323"/>
      <c r="W29" s="323" t="s">
        <v>67</v>
      </c>
      <c r="X29" s="323"/>
      <c r="Y29" s="323"/>
      <c r="Z29" s="323"/>
      <c r="AA29" s="323"/>
      <c r="AB29" s="323" t="s">
        <v>68</v>
      </c>
      <c r="AC29" s="323"/>
      <c r="AD29" s="323"/>
      <c r="AE29" s="323"/>
      <c r="AF29" s="323"/>
      <c r="AG29" s="323" t="s">
        <v>67</v>
      </c>
      <c r="AH29" s="323"/>
      <c r="AI29" s="323"/>
      <c r="AJ29" s="323"/>
      <c r="AK29" s="323"/>
      <c r="AL29" s="323" t="s">
        <v>68</v>
      </c>
      <c r="AM29" s="323"/>
      <c r="AN29" s="323"/>
      <c r="AO29" s="323"/>
      <c r="AP29" s="323"/>
      <c r="AQ29" s="323" t="s">
        <v>67</v>
      </c>
      <c r="AR29" s="323"/>
      <c r="AS29" s="323"/>
      <c r="AT29" s="323"/>
      <c r="AU29" s="323"/>
      <c r="AV29" s="323" t="s">
        <v>68</v>
      </c>
      <c r="AW29" s="323"/>
      <c r="AX29" s="323"/>
      <c r="AY29" s="323"/>
      <c r="AZ29" s="323"/>
      <c r="BA29" s="323" t="s">
        <v>67</v>
      </c>
      <c r="BB29" s="323"/>
      <c r="BC29" s="323"/>
      <c r="BD29" s="323"/>
      <c r="BE29" s="323"/>
      <c r="BF29" s="323" t="s">
        <v>68</v>
      </c>
      <c r="BG29" s="323"/>
      <c r="BH29" s="323"/>
      <c r="BI29" s="323"/>
      <c r="BJ29" s="325"/>
    </row>
    <row r="30" spans="2:62" ht="8.1" customHeight="1">
      <c r="L30" s="100"/>
    </row>
    <row r="31" spans="2:62">
      <c r="C31" s="319" t="s">
        <v>74</v>
      </c>
      <c r="D31" s="319"/>
      <c r="E31" s="319"/>
      <c r="F31" s="317">
        <v>22</v>
      </c>
      <c r="G31" s="317"/>
      <c r="H31" s="317"/>
      <c r="I31" s="319" t="s">
        <v>66</v>
      </c>
      <c r="J31" s="319"/>
      <c r="K31" s="319"/>
      <c r="L31" s="53"/>
      <c r="M31" s="338">
        <v>77</v>
      </c>
      <c r="N31" s="339"/>
      <c r="O31" s="339"/>
      <c r="P31" s="339"/>
      <c r="Q31" s="339"/>
      <c r="R31" s="339">
        <v>2098</v>
      </c>
      <c r="S31" s="339"/>
      <c r="T31" s="339"/>
      <c r="U31" s="339"/>
      <c r="V31" s="339"/>
      <c r="W31" s="339">
        <v>390</v>
      </c>
      <c r="X31" s="339"/>
      <c r="Y31" s="339"/>
      <c r="Z31" s="339"/>
      <c r="AA31" s="339"/>
      <c r="AB31" s="339">
        <v>3202</v>
      </c>
      <c r="AC31" s="339"/>
      <c r="AD31" s="339"/>
      <c r="AE31" s="339"/>
      <c r="AF31" s="339"/>
      <c r="AG31" s="339">
        <v>566</v>
      </c>
      <c r="AH31" s="339"/>
      <c r="AI31" s="339"/>
      <c r="AJ31" s="339"/>
      <c r="AK31" s="339"/>
      <c r="AL31" s="339">
        <v>5093</v>
      </c>
      <c r="AM31" s="339"/>
      <c r="AN31" s="339"/>
      <c r="AO31" s="339"/>
      <c r="AP31" s="339"/>
      <c r="AQ31" s="339">
        <v>276</v>
      </c>
      <c r="AR31" s="339"/>
      <c r="AS31" s="339"/>
      <c r="AT31" s="339"/>
      <c r="AU31" s="339"/>
      <c r="AV31" s="339">
        <v>4403</v>
      </c>
      <c r="AW31" s="339"/>
      <c r="AX31" s="339"/>
      <c r="AY31" s="339"/>
      <c r="AZ31" s="339"/>
      <c r="BA31" s="339">
        <v>1</v>
      </c>
      <c r="BB31" s="339"/>
      <c r="BC31" s="339"/>
      <c r="BD31" s="339"/>
      <c r="BE31" s="339"/>
      <c r="BF31" s="339">
        <v>10</v>
      </c>
      <c r="BG31" s="339"/>
      <c r="BH31" s="339"/>
      <c r="BI31" s="339"/>
      <c r="BJ31" s="339"/>
    </row>
    <row r="32" spans="2:62">
      <c r="F32" s="317">
        <v>23</v>
      </c>
      <c r="G32" s="317"/>
      <c r="H32" s="317"/>
      <c r="L32" s="53"/>
      <c r="M32" s="338">
        <v>164</v>
      </c>
      <c r="N32" s="339"/>
      <c r="O32" s="339"/>
      <c r="P32" s="339"/>
      <c r="Q32" s="339"/>
      <c r="R32" s="339">
        <v>2559</v>
      </c>
      <c r="S32" s="339"/>
      <c r="T32" s="339"/>
      <c r="U32" s="339"/>
      <c r="V32" s="339"/>
      <c r="W32" s="339">
        <v>390</v>
      </c>
      <c r="X32" s="339"/>
      <c r="Y32" s="339"/>
      <c r="Z32" s="339"/>
      <c r="AA32" s="339"/>
      <c r="AB32" s="339">
        <v>3541</v>
      </c>
      <c r="AC32" s="339"/>
      <c r="AD32" s="339"/>
      <c r="AE32" s="339"/>
      <c r="AF32" s="339"/>
      <c r="AG32" s="339">
        <v>520</v>
      </c>
      <c r="AH32" s="339"/>
      <c r="AI32" s="339"/>
      <c r="AJ32" s="339"/>
      <c r="AK32" s="339"/>
      <c r="AL32" s="339">
        <v>5077</v>
      </c>
      <c r="AM32" s="339"/>
      <c r="AN32" s="339"/>
      <c r="AO32" s="339"/>
      <c r="AP32" s="339"/>
      <c r="AQ32" s="339">
        <v>232</v>
      </c>
      <c r="AR32" s="339"/>
      <c r="AS32" s="339"/>
      <c r="AT32" s="339"/>
      <c r="AU32" s="339"/>
      <c r="AV32" s="339">
        <v>3588</v>
      </c>
      <c r="AW32" s="339"/>
      <c r="AX32" s="339"/>
      <c r="AY32" s="339"/>
      <c r="AZ32" s="339"/>
      <c r="BA32" s="339">
        <v>0</v>
      </c>
      <c r="BB32" s="339"/>
      <c r="BC32" s="339"/>
      <c r="BD32" s="339"/>
      <c r="BE32" s="339"/>
      <c r="BF32" s="339">
        <v>0</v>
      </c>
      <c r="BG32" s="339"/>
      <c r="BH32" s="339"/>
      <c r="BI32" s="339"/>
      <c r="BJ32" s="339"/>
    </row>
    <row r="33" spans="2:62">
      <c r="F33" s="317">
        <v>24</v>
      </c>
      <c r="G33" s="317"/>
      <c r="H33" s="317"/>
      <c r="L33" s="53"/>
      <c r="M33" s="338">
        <v>67</v>
      </c>
      <c r="N33" s="339"/>
      <c r="O33" s="339"/>
      <c r="P33" s="339"/>
      <c r="Q33" s="339"/>
      <c r="R33" s="339">
        <v>1887</v>
      </c>
      <c r="S33" s="339"/>
      <c r="T33" s="339"/>
      <c r="U33" s="339"/>
      <c r="V33" s="339"/>
      <c r="W33" s="339">
        <v>383</v>
      </c>
      <c r="X33" s="339"/>
      <c r="Y33" s="339"/>
      <c r="Z33" s="339"/>
      <c r="AA33" s="339"/>
      <c r="AB33" s="339">
        <v>3166</v>
      </c>
      <c r="AC33" s="339"/>
      <c r="AD33" s="339"/>
      <c r="AE33" s="339"/>
      <c r="AF33" s="339"/>
      <c r="AG33" s="339">
        <v>602</v>
      </c>
      <c r="AH33" s="339"/>
      <c r="AI33" s="339"/>
      <c r="AJ33" s="339"/>
      <c r="AK33" s="339"/>
      <c r="AL33" s="339">
        <v>5946</v>
      </c>
      <c r="AM33" s="339"/>
      <c r="AN33" s="339"/>
      <c r="AO33" s="339"/>
      <c r="AP33" s="339"/>
      <c r="AQ33" s="339">
        <v>214</v>
      </c>
      <c r="AR33" s="339"/>
      <c r="AS33" s="339"/>
      <c r="AT33" s="339"/>
      <c r="AU33" s="339"/>
      <c r="AV33" s="339">
        <v>3219</v>
      </c>
      <c r="AW33" s="339"/>
      <c r="AX33" s="339"/>
      <c r="AY33" s="339"/>
      <c r="AZ33" s="339"/>
      <c r="BA33" s="339">
        <v>0</v>
      </c>
      <c r="BB33" s="339"/>
      <c r="BC33" s="339"/>
      <c r="BD33" s="339"/>
      <c r="BE33" s="339"/>
      <c r="BF33" s="339">
        <v>0</v>
      </c>
      <c r="BG33" s="339"/>
      <c r="BH33" s="339"/>
      <c r="BI33" s="339"/>
      <c r="BJ33" s="339"/>
    </row>
    <row r="34" spans="2:62">
      <c r="F34" s="317">
        <v>25</v>
      </c>
      <c r="G34" s="317"/>
      <c r="H34" s="317"/>
      <c r="L34" s="53"/>
      <c r="M34" s="338">
        <v>37</v>
      </c>
      <c r="N34" s="339"/>
      <c r="O34" s="339"/>
      <c r="P34" s="339"/>
      <c r="Q34" s="339"/>
      <c r="R34" s="339">
        <v>1047</v>
      </c>
      <c r="S34" s="339"/>
      <c r="T34" s="339"/>
      <c r="U34" s="339"/>
      <c r="V34" s="339"/>
      <c r="W34" s="339">
        <v>326</v>
      </c>
      <c r="X34" s="339"/>
      <c r="Y34" s="339"/>
      <c r="Z34" s="339"/>
      <c r="AA34" s="339"/>
      <c r="AB34" s="339">
        <v>2949</v>
      </c>
      <c r="AC34" s="339"/>
      <c r="AD34" s="339"/>
      <c r="AE34" s="339"/>
      <c r="AF34" s="339"/>
      <c r="AG34" s="339">
        <v>597</v>
      </c>
      <c r="AH34" s="339"/>
      <c r="AI34" s="339"/>
      <c r="AJ34" s="339"/>
      <c r="AK34" s="339"/>
      <c r="AL34" s="339">
        <v>6011</v>
      </c>
      <c r="AM34" s="339"/>
      <c r="AN34" s="339"/>
      <c r="AO34" s="339"/>
      <c r="AP34" s="339"/>
      <c r="AQ34" s="339">
        <v>220</v>
      </c>
      <c r="AR34" s="339"/>
      <c r="AS34" s="339"/>
      <c r="AT34" s="339"/>
      <c r="AU34" s="339"/>
      <c r="AV34" s="339">
        <v>3211</v>
      </c>
      <c r="AW34" s="339"/>
      <c r="AX34" s="339"/>
      <c r="AY34" s="339"/>
      <c r="AZ34" s="339"/>
      <c r="BA34" s="339">
        <v>0</v>
      </c>
      <c r="BB34" s="339"/>
      <c r="BC34" s="339"/>
      <c r="BD34" s="339"/>
      <c r="BE34" s="339"/>
      <c r="BF34" s="339">
        <v>0</v>
      </c>
      <c r="BG34" s="339"/>
      <c r="BH34" s="339"/>
      <c r="BI34" s="339"/>
      <c r="BJ34" s="339"/>
    </row>
    <row r="35" spans="2:62">
      <c r="F35" s="314">
        <v>26</v>
      </c>
      <c r="G35" s="314"/>
      <c r="H35" s="314"/>
      <c r="I35" s="154"/>
      <c r="J35" s="154"/>
      <c r="K35" s="154"/>
      <c r="L35" s="105"/>
      <c r="M35" s="344">
        <v>43</v>
      </c>
      <c r="N35" s="344"/>
      <c r="O35" s="344"/>
      <c r="P35" s="344"/>
      <c r="Q35" s="344"/>
      <c r="R35" s="344">
        <v>1065</v>
      </c>
      <c r="S35" s="344"/>
      <c r="T35" s="344"/>
      <c r="U35" s="344"/>
      <c r="V35" s="344"/>
      <c r="W35" s="344">
        <v>345</v>
      </c>
      <c r="X35" s="344"/>
      <c r="Y35" s="344"/>
      <c r="Z35" s="344"/>
      <c r="AA35" s="344"/>
      <c r="AB35" s="344">
        <v>2651</v>
      </c>
      <c r="AC35" s="344"/>
      <c r="AD35" s="344"/>
      <c r="AE35" s="344"/>
      <c r="AF35" s="344"/>
      <c r="AG35" s="344">
        <v>607</v>
      </c>
      <c r="AH35" s="344"/>
      <c r="AI35" s="344"/>
      <c r="AJ35" s="344"/>
      <c r="AK35" s="344"/>
      <c r="AL35" s="344">
        <v>5856</v>
      </c>
      <c r="AM35" s="344"/>
      <c r="AN35" s="344"/>
      <c r="AO35" s="344"/>
      <c r="AP35" s="344"/>
      <c r="AQ35" s="344">
        <v>192</v>
      </c>
      <c r="AR35" s="344"/>
      <c r="AS35" s="344"/>
      <c r="AT35" s="344"/>
      <c r="AU35" s="344"/>
      <c r="AV35" s="344">
        <v>2860</v>
      </c>
      <c r="AW35" s="344"/>
      <c r="AX35" s="344"/>
      <c r="AY35" s="344"/>
      <c r="AZ35" s="344"/>
      <c r="BA35" s="339">
        <v>0</v>
      </c>
      <c r="BB35" s="339"/>
      <c r="BC35" s="339"/>
      <c r="BD35" s="339"/>
      <c r="BE35" s="339"/>
      <c r="BF35" s="339">
        <v>0</v>
      </c>
      <c r="BG35" s="339"/>
      <c r="BH35" s="339"/>
      <c r="BI35" s="339"/>
      <c r="BJ35" s="339"/>
    </row>
    <row r="36" spans="2:62" ht="8.1" customHeight="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</row>
    <row r="37" spans="2:62" s="96" customFormat="1" ht="13.5" customHeight="1">
      <c r="C37" s="343" t="s">
        <v>16</v>
      </c>
      <c r="D37" s="343"/>
      <c r="E37" s="48" t="s">
        <v>447</v>
      </c>
      <c r="F37" s="346">
        <v>-1</v>
      </c>
      <c r="G37" s="346"/>
      <c r="H37" s="49" t="s">
        <v>730</v>
      </c>
    </row>
    <row r="38" spans="2:62" s="96" customFormat="1" ht="13.5" customHeight="1">
      <c r="C38" s="141"/>
      <c r="D38" s="141"/>
      <c r="E38" s="48"/>
      <c r="F38" s="130"/>
      <c r="G38" s="130"/>
      <c r="H38" s="49" t="s">
        <v>478</v>
      </c>
    </row>
    <row r="39" spans="2:62" s="96" customFormat="1" ht="13.5" customHeight="1">
      <c r="C39" s="141"/>
      <c r="D39" s="141"/>
      <c r="E39" s="48"/>
      <c r="F39" s="346">
        <v>-2</v>
      </c>
      <c r="G39" s="346"/>
      <c r="H39" s="49" t="s">
        <v>731</v>
      </c>
    </row>
    <row r="40" spans="2:62" s="96" customFormat="1" ht="13.5" customHeight="1">
      <c r="C40" s="141"/>
      <c r="D40" s="141"/>
      <c r="E40" s="48"/>
      <c r="H40" s="49" t="s">
        <v>477</v>
      </c>
    </row>
    <row r="41" spans="2:62" ht="12" customHeight="1">
      <c r="B41" s="345" t="s">
        <v>81</v>
      </c>
      <c r="C41" s="345"/>
      <c r="D41" s="345"/>
      <c r="E41" s="134" t="s">
        <v>80</v>
      </c>
      <c r="F41" s="47" t="s">
        <v>84</v>
      </c>
    </row>
    <row r="44" spans="2:62" ht="18" customHeight="1">
      <c r="B44" s="329" t="s">
        <v>732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</row>
    <row r="45" spans="2:62" ht="12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</row>
    <row r="46" spans="2:62">
      <c r="B46" s="320" t="s">
        <v>66</v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 t="s">
        <v>69</v>
      </c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 t="s">
        <v>107</v>
      </c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4"/>
    </row>
    <row r="47" spans="2:62"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42" t="s">
        <v>108</v>
      </c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23" t="s">
        <v>85</v>
      </c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 t="s">
        <v>109</v>
      </c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5"/>
    </row>
    <row r="48" spans="2:62"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 t="s">
        <v>67</v>
      </c>
      <c r="N48" s="323"/>
      <c r="O48" s="323"/>
      <c r="P48" s="323"/>
      <c r="Q48" s="323"/>
      <c r="R48" s="323"/>
      <c r="S48" s="323"/>
      <c r="T48" s="323" t="s">
        <v>68</v>
      </c>
      <c r="U48" s="323"/>
      <c r="V48" s="323"/>
      <c r="W48" s="323"/>
      <c r="X48" s="323"/>
      <c r="Y48" s="323"/>
      <c r="Z48" s="323"/>
      <c r="AA48" s="323" t="s">
        <v>67</v>
      </c>
      <c r="AB48" s="323"/>
      <c r="AC48" s="323"/>
      <c r="AD48" s="323"/>
      <c r="AE48" s="323"/>
      <c r="AF48" s="323"/>
      <c r="AG48" s="323" t="s">
        <v>68</v>
      </c>
      <c r="AH48" s="323"/>
      <c r="AI48" s="323"/>
      <c r="AJ48" s="323"/>
      <c r="AK48" s="323"/>
      <c r="AL48" s="323"/>
      <c r="AM48" s="323" t="s">
        <v>67</v>
      </c>
      <c r="AN48" s="323"/>
      <c r="AO48" s="323"/>
      <c r="AP48" s="323"/>
      <c r="AQ48" s="323"/>
      <c r="AR48" s="323"/>
      <c r="AS48" s="323" t="s">
        <v>68</v>
      </c>
      <c r="AT48" s="323"/>
      <c r="AU48" s="323"/>
      <c r="AV48" s="323"/>
      <c r="AW48" s="323"/>
      <c r="AX48" s="323"/>
      <c r="AY48" s="323" t="s">
        <v>67</v>
      </c>
      <c r="AZ48" s="323"/>
      <c r="BA48" s="323"/>
      <c r="BB48" s="323"/>
      <c r="BC48" s="323"/>
      <c r="BD48" s="323"/>
      <c r="BE48" s="323" t="s">
        <v>68</v>
      </c>
      <c r="BF48" s="323"/>
      <c r="BG48" s="323"/>
      <c r="BH48" s="323"/>
      <c r="BI48" s="323"/>
      <c r="BJ48" s="325"/>
    </row>
    <row r="49" spans="2:62" ht="8.1" customHeight="1">
      <c r="L49" s="100"/>
    </row>
    <row r="50" spans="2:62">
      <c r="C50" s="319" t="s">
        <v>74</v>
      </c>
      <c r="D50" s="319"/>
      <c r="E50" s="319"/>
      <c r="F50" s="317">
        <v>22</v>
      </c>
      <c r="G50" s="317"/>
      <c r="H50" s="317"/>
      <c r="I50" s="319" t="s">
        <v>66</v>
      </c>
      <c r="J50" s="319"/>
      <c r="K50" s="319"/>
      <c r="L50" s="53"/>
      <c r="M50" s="338">
        <v>1441</v>
      </c>
      <c r="N50" s="339"/>
      <c r="O50" s="339"/>
      <c r="P50" s="339"/>
      <c r="Q50" s="339"/>
      <c r="R50" s="339"/>
      <c r="S50" s="339"/>
      <c r="T50" s="339">
        <v>37460</v>
      </c>
      <c r="U50" s="339"/>
      <c r="V50" s="339"/>
      <c r="W50" s="339"/>
      <c r="X50" s="339"/>
      <c r="Y50" s="339"/>
      <c r="Z50" s="339"/>
      <c r="AA50" s="340">
        <v>1113</v>
      </c>
      <c r="AB50" s="340"/>
      <c r="AC50" s="340"/>
      <c r="AD50" s="340"/>
      <c r="AE50" s="340"/>
      <c r="AF50" s="340"/>
      <c r="AG50" s="340">
        <v>31787</v>
      </c>
      <c r="AH50" s="340"/>
      <c r="AI50" s="340"/>
      <c r="AJ50" s="340"/>
      <c r="AK50" s="340"/>
      <c r="AL50" s="340"/>
      <c r="AM50" s="339">
        <v>553</v>
      </c>
      <c r="AN50" s="339"/>
      <c r="AO50" s="339"/>
      <c r="AP50" s="339"/>
      <c r="AQ50" s="339"/>
      <c r="AR50" s="339"/>
      <c r="AS50" s="339">
        <v>24243</v>
      </c>
      <c r="AT50" s="339"/>
      <c r="AU50" s="339"/>
      <c r="AV50" s="339"/>
      <c r="AW50" s="339"/>
      <c r="AX50" s="339"/>
      <c r="AY50" s="339">
        <v>560</v>
      </c>
      <c r="AZ50" s="339"/>
      <c r="BA50" s="339"/>
      <c r="BB50" s="339"/>
      <c r="BC50" s="339"/>
      <c r="BD50" s="339"/>
      <c r="BE50" s="339">
        <v>7544</v>
      </c>
      <c r="BF50" s="339"/>
      <c r="BG50" s="339"/>
      <c r="BH50" s="339"/>
      <c r="BI50" s="339"/>
      <c r="BJ50" s="339"/>
    </row>
    <row r="51" spans="2:62">
      <c r="F51" s="317">
        <v>23</v>
      </c>
      <c r="G51" s="317"/>
      <c r="H51" s="317"/>
      <c r="L51" s="53"/>
      <c r="M51" s="338">
        <v>1828</v>
      </c>
      <c r="N51" s="339"/>
      <c r="O51" s="339"/>
      <c r="P51" s="339"/>
      <c r="Q51" s="339"/>
      <c r="R51" s="339"/>
      <c r="S51" s="339"/>
      <c r="T51" s="339">
        <v>42516</v>
      </c>
      <c r="U51" s="339"/>
      <c r="V51" s="339"/>
      <c r="W51" s="339"/>
      <c r="X51" s="339"/>
      <c r="Y51" s="339"/>
      <c r="Z51" s="339"/>
      <c r="AA51" s="340">
        <v>1277</v>
      </c>
      <c r="AB51" s="340"/>
      <c r="AC51" s="340"/>
      <c r="AD51" s="340"/>
      <c r="AE51" s="340"/>
      <c r="AF51" s="340"/>
      <c r="AG51" s="340">
        <v>35568</v>
      </c>
      <c r="AH51" s="340"/>
      <c r="AI51" s="340"/>
      <c r="AJ51" s="340"/>
      <c r="AK51" s="340"/>
      <c r="AL51" s="340"/>
      <c r="AM51" s="339">
        <v>607</v>
      </c>
      <c r="AN51" s="339"/>
      <c r="AO51" s="339"/>
      <c r="AP51" s="339"/>
      <c r="AQ51" s="339"/>
      <c r="AR51" s="339"/>
      <c r="AS51" s="339">
        <v>27690</v>
      </c>
      <c r="AT51" s="339"/>
      <c r="AU51" s="339"/>
      <c r="AV51" s="339"/>
      <c r="AW51" s="339"/>
      <c r="AX51" s="339"/>
      <c r="AY51" s="339">
        <v>670</v>
      </c>
      <c r="AZ51" s="339"/>
      <c r="BA51" s="339"/>
      <c r="BB51" s="339"/>
      <c r="BC51" s="339"/>
      <c r="BD51" s="339"/>
      <c r="BE51" s="339">
        <v>7878</v>
      </c>
      <c r="BF51" s="339"/>
      <c r="BG51" s="339"/>
      <c r="BH51" s="339"/>
      <c r="BI51" s="339"/>
      <c r="BJ51" s="339"/>
    </row>
    <row r="52" spans="2:62">
      <c r="F52" s="317">
        <v>24</v>
      </c>
      <c r="G52" s="317"/>
      <c r="H52" s="317"/>
      <c r="L52" s="53"/>
      <c r="M52" s="338">
        <v>1724</v>
      </c>
      <c r="N52" s="339"/>
      <c r="O52" s="339"/>
      <c r="P52" s="339"/>
      <c r="Q52" s="339"/>
      <c r="R52" s="339"/>
      <c r="S52" s="339"/>
      <c r="T52" s="339">
        <v>39808</v>
      </c>
      <c r="U52" s="339"/>
      <c r="V52" s="339"/>
      <c r="W52" s="339"/>
      <c r="X52" s="339"/>
      <c r="Y52" s="339"/>
      <c r="Z52" s="339"/>
      <c r="AA52" s="340">
        <v>1211</v>
      </c>
      <c r="AB52" s="340"/>
      <c r="AC52" s="340"/>
      <c r="AD52" s="340"/>
      <c r="AE52" s="340"/>
      <c r="AF52" s="340"/>
      <c r="AG52" s="340">
        <v>33959</v>
      </c>
      <c r="AH52" s="340"/>
      <c r="AI52" s="340"/>
      <c r="AJ52" s="340"/>
      <c r="AK52" s="340"/>
      <c r="AL52" s="340"/>
      <c r="AM52" s="339">
        <v>579</v>
      </c>
      <c r="AN52" s="339"/>
      <c r="AO52" s="339"/>
      <c r="AP52" s="339"/>
      <c r="AQ52" s="339"/>
      <c r="AR52" s="339"/>
      <c r="AS52" s="339">
        <v>26365</v>
      </c>
      <c r="AT52" s="339"/>
      <c r="AU52" s="339"/>
      <c r="AV52" s="339"/>
      <c r="AW52" s="339"/>
      <c r="AX52" s="339"/>
      <c r="AY52" s="339">
        <v>632</v>
      </c>
      <c r="AZ52" s="339"/>
      <c r="BA52" s="339"/>
      <c r="BB52" s="339"/>
      <c r="BC52" s="339"/>
      <c r="BD52" s="339"/>
      <c r="BE52" s="339">
        <v>7594</v>
      </c>
      <c r="BF52" s="339"/>
      <c r="BG52" s="339"/>
      <c r="BH52" s="339"/>
      <c r="BI52" s="339"/>
      <c r="BJ52" s="339"/>
    </row>
    <row r="53" spans="2:62">
      <c r="F53" s="317">
        <v>25</v>
      </c>
      <c r="G53" s="317"/>
      <c r="H53" s="317"/>
      <c r="L53" s="53"/>
      <c r="M53" s="338">
        <v>1635</v>
      </c>
      <c r="N53" s="339"/>
      <c r="O53" s="339"/>
      <c r="P53" s="339"/>
      <c r="Q53" s="339"/>
      <c r="R53" s="339"/>
      <c r="S53" s="339"/>
      <c r="T53" s="339">
        <v>42147</v>
      </c>
      <c r="U53" s="339"/>
      <c r="V53" s="339"/>
      <c r="W53" s="339"/>
      <c r="X53" s="339"/>
      <c r="Y53" s="339"/>
      <c r="Z53" s="339"/>
      <c r="AA53" s="340">
        <v>1245</v>
      </c>
      <c r="AB53" s="340"/>
      <c r="AC53" s="340"/>
      <c r="AD53" s="340"/>
      <c r="AE53" s="340"/>
      <c r="AF53" s="340"/>
      <c r="AG53" s="340">
        <v>37128</v>
      </c>
      <c r="AH53" s="340"/>
      <c r="AI53" s="340"/>
      <c r="AJ53" s="340"/>
      <c r="AK53" s="340"/>
      <c r="AL53" s="340"/>
      <c r="AM53" s="339">
        <v>575</v>
      </c>
      <c r="AN53" s="339"/>
      <c r="AO53" s="339"/>
      <c r="AP53" s="339"/>
      <c r="AQ53" s="339"/>
      <c r="AR53" s="339"/>
      <c r="AS53" s="339">
        <v>28568</v>
      </c>
      <c r="AT53" s="339"/>
      <c r="AU53" s="339"/>
      <c r="AV53" s="339"/>
      <c r="AW53" s="339"/>
      <c r="AX53" s="339"/>
      <c r="AY53" s="339">
        <v>670</v>
      </c>
      <c r="AZ53" s="339"/>
      <c r="BA53" s="339"/>
      <c r="BB53" s="339"/>
      <c r="BC53" s="339"/>
      <c r="BD53" s="339"/>
      <c r="BE53" s="339">
        <v>8560</v>
      </c>
      <c r="BF53" s="339"/>
      <c r="BG53" s="339"/>
      <c r="BH53" s="339"/>
      <c r="BI53" s="339"/>
      <c r="BJ53" s="339"/>
    </row>
    <row r="54" spans="2:62">
      <c r="F54" s="314">
        <v>26</v>
      </c>
      <c r="G54" s="314"/>
      <c r="H54" s="314"/>
      <c r="I54" s="154"/>
      <c r="J54" s="154"/>
      <c r="K54" s="154"/>
      <c r="L54" s="105"/>
      <c r="M54" s="344">
        <f>SUM(AA54,M64)</f>
        <v>1613</v>
      </c>
      <c r="N54" s="344"/>
      <c r="O54" s="344"/>
      <c r="P54" s="344"/>
      <c r="Q54" s="344"/>
      <c r="R54" s="344"/>
      <c r="S54" s="344"/>
      <c r="T54" s="344">
        <f>SUM(AG54,Q64)</f>
        <v>44209</v>
      </c>
      <c r="U54" s="344"/>
      <c r="V54" s="344"/>
      <c r="W54" s="344"/>
      <c r="X54" s="344"/>
      <c r="Y54" s="344"/>
      <c r="Z54" s="344"/>
      <c r="AA54" s="341">
        <f>SUM(AM54,AY54)</f>
        <v>1222</v>
      </c>
      <c r="AB54" s="341"/>
      <c r="AC54" s="341"/>
      <c r="AD54" s="341"/>
      <c r="AE54" s="341"/>
      <c r="AF54" s="341"/>
      <c r="AG54" s="341">
        <f>SUM(AS54,BE54)</f>
        <v>38782</v>
      </c>
      <c r="AH54" s="341"/>
      <c r="AI54" s="341"/>
      <c r="AJ54" s="341"/>
      <c r="AK54" s="341"/>
      <c r="AL54" s="341"/>
      <c r="AM54" s="344">
        <v>627</v>
      </c>
      <c r="AN54" s="344"/>
      <c r="AO54" s="344"/>
      <c r="AP54" s="344"/>
      <c r="AQ54" s="344"/>
      <c r="AR54" s="344"/>
      <c r="AS54" s="344">
        <v>30961</v>
      </c>
      <c r="AT54" s="344"/>
      <c r="AU54" s="344"/>
      <c r="AV54" s="344"/>
      <c r="AW54" s="344"/>
      <c r="AX54" s="344"/>
      <c r="AY54" s="344">
        <v>595</v>
      </c>
      <c r="AZ54" s="344"/>
      <c r="BA54" s="344"/>
      <c r="BB54" s="344"/>
      <c r="BC54" s="344"/>
      <c r="BD54" s="344"/>
      <c r="BE54" s="344">
        <v>7821</v>
      </c>
      <c r="BF54" s="344"/>
      <c r="BG54" s="344"/>
      <c r="BH54" s="344"/>
      <c r="BI54" s="344"/>
      <c r="BJ54" s="344"/>
    </row>
    <row r="55" spans="2:62" ht="8.1" customHeight="1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2:62">
      <c r="B56" s="320" t="s">
        <v>66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 t="s">
        <v>110</v>
      </c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4"/>
    </row>
    <row r="57" spans="2:62">
      <c r="B57" s="322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 t="s">
        <v>108</v>
      </c>
      <c r="N57" s="323"/>
      <c r="O57" s="323"/>
      <c r="P57" s="323"/>
      <c r="Q57" s="323"/>
      <c r="R57" s="323"/>
      <c r="S57" s="323"/>
      <c r="T57" s="323"/>
      <c r="U57" s="323"/>
      <c r="V57" s="323" t="s">
        <v>111</v>
      </c>
      <c r="W57" s="323"/>
      <c r="X57" s="323"/>
      <c r="Y57" s="323"/>
      <c r="Z57" s="323"/>
      <c r="AA57" s="323"/>
      <c r="AB57" s="323"/>
      <c r="AC57" s="323" t="s">
        <v>91</v>
      </c>
      <c r="AD57" s="323"/>
      <c r="AE57" s="323"/>
      <c r="AF57" s="323"/>
      <c r="AG57" s="323"/>
      <c r="AH57" s="323"/>
      <c r="AI57" s="323"/>
      <c r="AJ57" s="323"/>
      <c r="AK57" s="323" t="s">
        <v>112</v>
      </c>
      <c r="AL57" s="323"/>
      <c r="AM57" s="323"/>
      <c r="AN57" s="323"/>
      <c r="AO57" s="323"/>
      <c r="AP57" s="323"/>
      <c r="AQ57" s="323"/>
      <c r="AR57" s="323"/>
      <c r="AS57" s="323"/>
      <c r="AT57" s="323" t="s">
        <v>113</v>
      </c>
      <c r="AU57" s="323"/>
      <c r="AV57" s="323"/>
      <c r="AW57" s="323"/>
      <c r="AX57" s="323"/>
      <c r="AY57" s="323"/>
      <c r="AZ57" s="323"/>
      <c r="BA57" s="323"/>
      <c r="BB57" s="323"/>
      <c r="BC57" s="323" t="s">
        <v>114</v>
      </c>
      <c r="BD57" s="323"/>
      <c r="BE57" s="323"/>
      <c r="BF57" s="323"/>
      <c r="BG57" s="323"/>
      <c r="BH57" s="323"/>
      <c r="BI57" s="323"/>
      <c r="BJ57" s="325"/>
    </row>
    <row r="58" spans="2:62">
      <c r="B58" s="322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 t="s">
        <v>67</v>
      </c>
      <c r="N58" s="323"/>
      <c r="O58" s="323"/>
      <c r="P58" s="323"/>
      <c r="Q58" s="323" t="s">
        <v>68</v>
      </c>
      <c r="R58" s="323"/>
      <c r="S58" s="323"/>
      <c r="T58" s="323"/>
      <c r="U58" s="323"/>
      <c r="V58" s="342" t="s">
        <v>67</v>
      </c>
      <c r="W58" s="342"/>
      <c r="X58" s="342"/>
      <c r="Y58" s="323" t="s">
        <v>68</v>
      </c>
      <c r="Z58" s="323"/>
      <c r="AA58" s="323"/>
      <c r="AB58" s="323"/>
      <c r="AC58" s="323" t="s">
        <v>67</v>
      </c>
      <c r="AD58" s="323"/>
      <c r="AE58" s="323"/>
      <c r="AF58" s="323"/>
      <c r="AG58" s="323" t="s">
        <v>68</v>
      </c>
      <c r="AH58" s="323"/>
      <c r="AI58" s="323"/>
      <c r="AJ58" s="323"/>
      <c r="AK58" s="323" t="s">
        <v>67</v>
      </c>
      <c r="AL58" s="323"/>
      <c r="AM58" s="323"/>
      <c r="AN58" s="323"/>
      <c r="AO58" s="323" t="s">
        <v>68</v>
      </c>
      <c r="AP58" s="323"/>
      <c r="AQ58" s="323"/>
      <c r="AR58" s="323"/>
      <c r="AS58" s="323"/>
      <c r="AT58" s="323" t="s">
        <v>67</v>
      </c>
      <c r="AU58" s="323"/>
      <c r="AV58" s="323"/>
      <c r="AW58" s="323"/>
      <c r="AX58" s="323" t="s">
        <v>68</v>
      </c>
      <c r="AY58" s="323"/>
      <c r="AZ58" s="323"/>
      <c r="BA58" s="323"/>
      <c r="BB58" s="323"/>
      <c r="BC58" s="323" t="s">
        <v>67</v>
      </c>
      <c r="BD58" s="323"/>
      <c r="BE58" s="323"/>
      <c r="BF58" s="323"/>
      <c r="BG58" s="323" t="s">
        <v>68</v>
      </c>
      <c r="BH58" s="323"/>
      <c r="BI58" s="323"/>
      <c r="BJ58" s="325"/>
    </row>
    <row r="59" spans="2:62" ht="8.1" customHeight="1">
      <c r="L59" s="100"/>
    </row>
    <row r="60" spans="2:62">
      <c r="C60" s="319" t="s">
        <v>74</v>
      </c>
      <c r="D60" s="319"/>
      <c r="E60" s="319"/>
      <c r="F60" s="317">
        <v>22</v>
      </c>
      <c r="G60" s="317"/>
      <c r="H60" s="317"/>
      <c r="I60" s="319" t="s">
        <v>66</v>
      </c>
      <c r="J60" s="319"/>
      <c r="K60" s="319"/>
      <c r="L60" s="53"/>
      <c r="M60" s="337">
        <v>328</v>
      </c>
      <c r="N60" s="337"/>
      <c r="O60" s="337"/>
      <c r="P60" s="337"/>
      <c r="Q60" s="337">
        <v>5673</v>
      </c>
      <c r="R60" s="337"/>
      <c r="S60" s="337"/>
      <c r="T60" s="337"/>
      <c r="U60" s="337"/>
      <c r="V60" s="337">
        <v>30</v>
      </c>
      <c r="W60" s="337"/>
      <c r="X60" s="337"/>
      <c r="Y60" s="337">
        <v>405</v>
      </c>
      <c r="Z60" s="337"/>
      <c r="AA60" s="337"/>
      <c r="AB60" s="337"/>
      <c r="AC60" s="337">
        <v>54</v>
      </c>
      <c r="AD60" s="337"/>
      <c r="AE60" s="337"/>
      <c r="AF60" s="337"/>
      <c r="AG60" s="337">
        <v>646</v>
      </c>
      <c r="AH60" s="337"/>
      <c r="AI60" s="337"/>
      <c r="AJ60" s="337"/>
      <c r="AK60" s="337">
        <v>101</v>
      </c>
      <c r="AL60" s="337"/>
      <c r="AM60" s="337"/>
      <c r="AN60" s="337"/>
      <c r="AO60" s="337">
        <v>1909</v>
      </c>
      <c r="AP60" s="337"/>
      <c r="AQ60" s="337"/>
      <c r="AR60" s="337"/>
      <c r="AS60" s="337"/>
      <c r="AT60" s="337">
        <v>102</v>
      </c>
      <c r="AU60" s="337"/>
      <c r="AV60" s="337"/>
      <c r="AW60" s="337"/>
      <c r="AX60" s="337">
        <v>2113</v>
      </c>
      <c r="AY60" s="337"/>
      <c r="AZ60" s="337"/>
      <c r="BA60" s="337"/>
      <c r="BB60" s="337"/>
      <c r="BC60" s="337">
        <v>41</v>
      </c>
      <c r="BD60" s="337"/>
      <c r="BE60" s="337"/>
      <c r="BF60" s="337"/>
      <c r="BG60" s="337">
        <v>600</v>
      </c>
      <c r="BH60" s="337"/>
      <c r="BI60" s="337"/>
      <c r="BJ60" s="337"/>
    </row>
    <row r="61" spans="2:62">
      <c r="F61" s="317">
        <v>23</v>
      </c>
      <c r="G61" s="317"/>
      <c r="H61" s="317"/>
      <c r="L61" s="53"/>
      <c r="M61" s="337">
        <v>551</v>
      </c>
      <c r="N61" s="337"/>
      <c r="O61" s="337"/>
      <c r="P61" s="337"/>
      <c r="Q61" s="337">
        <v>6948</v>
      </c>
      <c r="R61" s="337"/>
      <c r="S61" s="337"/>
      <c r="T61" s="337"/>
      <c r="U61" s="337"/>
      <c r="V61" s="337">
        <v>56</v>
      </c>
      <c r="W61" s="337"/>
      <c r="X61" s="337"/>
      <c r="Y61" s="337">
        <v>543</v>
      </c>
      <c r="Z61" s="337"/>
      <c r="AA61" s="337"/>
      <c r="AB61" s="337"/>
      <c r="AC61" s="337">
        <v>59</v>
      </c>
      <c r="AD61" s="337"/>
      <c r="AE61" s="337"/>
      <c r="AF61" s="337"/>
      <c r="AG61" s="337">
        <v>554</v>
      </c>
      <c r="AH61" s="337"/>
      <c r="AI61" s="337"/>
      <c r="AJ61" s="337"/>
      <c r="AK61" s="337">
        <v>215</v>
      </c>
      <c r="AL61" s="337"/>
      <c r="AM61" s="337"/>
      <c r="AN61" s="337"/>
      <c r="AO61" s="337">
        <v>3143</v>
      </c>
      <c r="AP61" s="337"/>
      <c r="AQ61" s="337"/>
      <c r="AR61" s="337"/>
      <c r="AS61" s="337"/>
      <c r="AT61" s="337">
        <v>129</v>
      </c>
      <c r="AU61" s="337"/>
      <c r="AV61" s="337"/>
      <c r="AW61" s="337"/>
      <c r="AX61" s="337">
        <v>2052</v>
      </c>
      <c r="AY61" s="337"/>
      <c r="AZ61" s="337"/>
      <c r="BA61" s="337"/>
      <c r="BB61" s="337"/>
      <c r="BC61" s="337">
        <v>92</v>
      </c>
      <c r="BD61" s="337"/>
      <c r="BE61" s="337"/>
      <c r="BF61" s="337"/>
      <c r="BG61" s="337">
        <v>656</v>
      </c>
      <c r="BH61" s="337"/>
      <c r="BI61" s="337"/>
      <c r="BJ61" s="337"/>
    </row>
    <row r="62" spans="2:62">
      <c r="F62" s="317">
        <v>24</v>
      </c>
      <c r="G62" s="317"/>
      <c r="H62" s="317"/>
      <c r="L62" s="53"/>
      <c r="M62" s="337">
        <v>513</v>
      </c>
      <c r="N62" s="337"/>
      <c r="O62" s="337"/>
      <c r="P62" s="337"/>
      <c r="Q62" s="337">
        <v>5849</v>
      </c>
      <c r="R62" s="337"/>
      <c r="S62" s="337"/>
      <c r="T62" s="337"/>
      <c r="U62" s="337"/>
      <c r="V62" s="337">
        <v>40</v>
      </c>
      <c r="W62" s="337"/>
      <c r="X62" s="337"/>
      <c r="Y62" s="337">
        <v>443</v>
      </c>
      <c r="Z62" s="337"/>
      <c r="AA62" s="337"/>
      <c r="AB62" s="337"/>
      <c r="AC62" s="337">
        <v>69</v>
      </c>
      <c r="AD62" s="337"/>
      <c r="AE62" s="337"/>
      <c r="AF62" s="337"/>
      <c r="AG62" s="337">
        <v>568</v>
      </c>
      <c r="AH62" s="337"/>
      <c r="AI62" s="337"/>
      <c r="AJ62" s="337"/>
      <c r="AK62" s="337">
        <v>190</v>
      </c>
      <c r="AL62" s="337"/>
      <c r="AM62" s="337"/>
      <c r="AN62" s="337"/>
      <c r="AO62" s="337">
        <v>2159</v>
      </c>
      <c r="AP62" s="337"/>
      <c r="AQ62" s="337"/>
      <c r="AR62" s="337"/>
      <c r="AS62" s="337"/>
      <c r="AT62" s="337">
        <v>137</v>
      </c>
      <c r="AU62" s="337"/>
      <c r="AV62" s="337"/>
      <c r="AW62" s="337"/>
      <c r="AX62" s="337">
        <v>2063</v>
      </c>
      <c r="AY62" s="337"/>
      <c r="AZ62" s="337"/>
      <c r="BA62" s="337"/>
      <c r="BB62" s="337"/>
      <c r="BC62" s="337">
        <v>77</v>
      </c>
      <c r="BD62" s="337"/>
      <c r="BE62" s="337"/>
      <c r="BF62" s="337"/>
      <c r="BG62" s="337">
        <v>616</v>
      </c>
      <c r="BH62" s="337"/>
      <c r="BI62" s="337"/>
      <c r="BJ62" s="337"/>
    </row>
    <row r="63" spans="2:62">
      <c r="F63" s="317">
        <v>25</v>
      </c>
      <c r="G63" s="317"/>
      <c r="H63" s="317"/>
      <c r="L63" s="53"/>
      <c r="M63" s="337">
        <v>390</v>
      </c>
      <c r="N63" s="337"/>
      <c r="O63" s="337"/>
      <c r="P63" s="337"/>
      <c r="Q63" s="337">
        <v>5019</v>
      </c>
      <c r="R63" s="337"/>
      <c r="S63" s="337"/>
      <c r="T63" s="337"/>
      <c r="U63" s="337"/>
      <c r="V63" s="337">
        <v>29</v>
      </c>
      <c r="W63" s="337"/>
      <c r="X63" s="337"/>
      <c r="Y63" s="337">
        <v>425</v>
      </c>
      <c r="Z63" s="337"/>
      <c r="AA63" s="337"/>
      <c r="AB63" s="337"/>
      <c r="AC63" s="337">
        <v>31</v>
      </c>
      <c r="AD63" s="337"/>
      <c r="AE63" s="337"/>
      <c r="AF63" s="337"/>
      <c r="AG63" s="337">
        <v>423</v>
      </c>
      <c r="AH63" s="337"/>
      <c r="AI63" s="337"/>
      <c r="AJ63" s="337"/>
      <c r="AK63" s="337">
        <v>158</v>
      </c>
      <c r="AL63" s="337"/>
      <c r="AM63" s="337"/>
      <c r="AN63" s="337"/>
      <c r="AO63" s="337">
        <v>1677</v>
      </c>
      <c r="AP63" s="337"/>
      <c r="AQ63" s="337"/>
      <c r="AR63" s="337"/>
      <c r="AS63" s="337"/>
      <c r="AT63" s="337">
        <v>120</v>
      </c>
      <c r="AU63" s="337"/>
      <c r="AV63" s="337"/>
      <c r="AW63" s="337"/>
      <c r="AX63" s="337">
        <v>1888</v>
      </c>
      <c r="AY63" s="337"/>
      <c r="AZ63" s="337"/>
      <c r="BA63" s="337"/>
      <c r="BB63" s="337"/>
      <c r="BC63" s="337">
        <v>52</v>
      </c>
      <c r="BD63" s="337"/>
      <c r="BE63" s="337"/>
      <c r="BF63" s="337"/>
      <c r="BG63" s="337">
        <v>606</v>
      </c>
      <c r="BH63" s="337"/>
      <c r="BI63" s="337"/>
      <c r="BJ63" s="337"/>
    </row>
    <row r="64" spans="2:62">
      <c r="F64" s="314">
        <v>26</v>
      </c>
      <c r="G64" s="314"/>
      <c r="H64" s="314"/>
      <c r="I64" s="154"/>
      <c r="J64" s="154"/>
      <c r="K64" s="154"/>
      <c r="L64" s="105"/>
      <c r="M64" s="344">
        <f>SUM(V64,AC64,AK64,AT64,BC64)</f>
        <v>391</v>
      </c>
      <c r="N64" s="344"/>
      <c r="O64" s="344"/>
      <c r="P64" s="344"/>
      <c r="Q64" s="344">
        <f>SUM(Y64,AG64,AO64,AX64,BG64)</f>
        <v>5427</v>
      </c>
      <c r="R64" s="344"/>
      <c r="S64" s="344"/>
      <c r="T64" s="344"/>
      <c r="U64" s="344"/>
      <c r="V64" s="330">
        <v>31</v>
      </c>
      <c r="W64" s="330"/>
      <c r="X64" s="330"/>
      <c r="Y64" s="336">
        <v>474</v>
      </c>
      <c r="Z64" s="336"/>
      <c r="AA64" s="336"/>
      <c r="AB64" s="336"/>
      <c r="AC64" s="330">
        <v>95</v>
      </c>
      <c r="AD64" s="330"/>
      <c r="AE64" s="330"/>
      <c r="AF64" s="330"/>
      <c r="AG64" s="336">
        <v>938</v>
      </c>
      <c r="AH64" s="336"/>
      <c r="AI64" s="336"/>
      <c r="AJ64" s="336"/>
      <c r="AK64" s="330">
        <v>96</v>
      </c>
      <c r="AL64" s="330"/>
      <c r="AM64" s="330"/>
      <c r="AN64" s="330"/>
      <c r="AO64" s="330">
        <v>1309</v>
      </c>
      <c r="AP64" s="330"/>
      <c r="AQ64" s="330"/>
      <c r="AR64" s="330"/>
      <c r="AS64" s="330"/>
      <c r="AT64" s="336">
        <v>107</v>
      </c>
      <c r="AU64" s="336"/>
      <c r="AV64" s="336"/>
      <c r="AW64" s="336"/>
      <c r="AX64" s="330">
        <v>2028</v>
      </c>
      <c r="AY64" s="330"/>
      <c r="AZ64" s="330"/>
      <c r="BA64" s="330"/>
      <c r="BB64" s="330"/>
      <c r="BC64" s="336">
        <v>62</v>
      </c>
      <c r="BD64" s="336"/>
      <c r="BE64" s="336"/>
      <c r="BF64" s="336"/>
      <c r="BG64" s="330">
        <v>678</v>
      </c>
      <c r="BH64" s="330"/>
      <c r="BI64" s="330"/>
      <c r="BJ64" s="330"/>
    </row>
    <row r="65" spans="2:62" ht="8.1" customHeight="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9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</row>
    <row r="66" spans="2:62" ht="12" customHeight="1">
      <c r="C66" s="343" t="s">
        <v>79</v>
      </c>
      <c r="D66" s="343"/>
      <c r="E66" s="134" t="s">
        <v>80</v>
      </c>
      <c r="F66" s="47" t="s">
        <v>733</v>
      </c>
    </row>
    <row r="67" spans="2:62" ht="12" customHeight="1">
      <c r="B67" s="312" t="s">
        <v>81</v>
      </c>
      <c r="C67" s="312"/>
      <c r="D67" s="312"/>
      <c r="E67" s="134" t="s">
        <v>83</v>
      </c>
      <c r="F67" s="47" t="s">
        <v>115</v>
      </c>
    </row>
  </sheetData>
  <mergeCells count="367">
    <mergeCell ref="V64:X64"/>
    <mergeCell ref="AG64:AJ64"/>
    <mergeCell ref="Y60:AB60"/>
    <mergeCell ref="Y61:AB61"/>
    <mergeCell ref="Y62:AB62"/>
    <mergeCell ref="Y63:AB63"/>
    <mergeCell ref="AC60:AF60"/>
    <mergeCell ref="AC61:AF61"/>
    <mergeCell ref="AC62:AF62"/>
    <mergeCell ref="AG60:AJ60"/>
    <mergeCell ref="AG63:AJ63"/>
    <mergeCell ref="B5:BJ5"/>
    <mergeCell ref="B7:L9"/>
    <mergeCell ref="M7:BJ7"/>
    <mergeCell ref="M9:S9"/>
    <mergeCell ref="T9:Z9"/>
    <mergeCell ref="M8:Z8"/>
    <mergeCell ref="AA9:AF9"/>
    <mergeCell ref="AG9:AL9"/>
    <mergeCell ref="AM9:AR9"/>
    <mergeCell ref="AS9:AX9"/>
    <mergeCell ref="AY9:BD9"/>
    <mergeCell ref="BE9:BJ9"/>
    <mergeCell ref="AA8:AL8"/>
    <mergeCell ref="AM8:AX8"/>
    <mergeCell ref="AY8:BJ8"/>
    <mergeCell ref="C11:E11"/>
    <mergeCell ref="I11:K11"/>
    <mergeCell ref="F11:H11"/>
    <mergeCell ref="T11:Z11"/>
    <mergeCell ref="AG11:AL11"/>
    <mergeCell ref="F12:H12"/>
    <mergeCell ref="F13:H13"/>
    <mergeCell ref="F14:H14"/>
    <mergeCell ref="F15:H15"/>
    <mergeCell ref="M11:S11"/>
    <mergeCell ref="M12:S12"/>
    <mergeCell ref="M13:S13"/>
    <mergeCell ref="M14:S14"/>
    <mergeCell ref="M15:S15"/>
    <mergeCell ref="T12:Z12"/>
    <mergeCell ref="T13:Z13"/>
    <mergeCell ref="T14:Z14"/>
    <mergeCell ref="T15:Z15"/>
    <mergeCell ref="AA11:AF11"/>
    <mergeCell ref="AA12:AF12"/>
    <mergeCell ref="AA13:AF13"/>
    <mergeCell ref="AA14:AF14"/>
    <mergeCell ref="AA15:AF15"/>
    <mergeCell ref="AG13:AL13"/>
    <mergeCell ref="AS11:AX11"/>
    <mergeCell ref="AY11:BD11"/>
    <mergeCell ref="BE11:BJ11"/>
    <mergeCell ref="AG12:AL12"/>
    <mergeCell ref="AM12:AR12"/>
    <mergeCell ref="AS12:AX12"/>
    <mergeCell ref="AY12:BD12"/>
    <mergeCell ref="BE12:BJ12"/>
    <mergeCell ref="AM11:AR11"/>
    <mergeCell ref="AM13:AR13"/>
    <mergeCell ref="AS13:AX13"/>
    <mergeCell ref="AY13:BD13"/>
    <mergeCell ref="BE13:BJ13"/>
    <mergeCell ref="AG14:AL14"/>
    <mergeCell ref="AM14:AR14"/>
    <mergeCell ref="AS14:AX14"/>
    <mergeCell ref="AY14:BD14"/>
    <mergeCell ref="BE14:BJ14"/>
    <mergeCell ref="AG15:AL15"/>
    <mergeCell ref="AM15:AR15"/>
    <mergeCell ref="AS15:AX15"/>
    <mergeCell ref="AY15:BD15"/>
    <mergeCell ref="BE15:BJ15"/>
    <mergeCell ref="B17:L19"/>
    <mergeCell ref="AB19:AF19"/>
    <mergeCell ref="AG19:AK19"/>
    <mergeCell ref="AL19:AP19"/>
    <mergeCell ref="AQ19:AU19"/>
    <mergeCell ref="C21:E21"/>
    <mergeCell ref="F21:H21"/>
    <mergeCell ref="I21:K21"/>
    <mergeCell ref="F22:H22"/>
    <mergeCell ref="F23:H23"/>
    <mergeCell ref="F24:H24"/>
    <mergeCell ref="F25:H25"/>
    <mergeCell ref="M17:BJ17"/>
    <mergeCell ref="M19:Q19"/>
    <mergeCell ref="R19:V19"/>
    <mergeCell ref="M18:V18"/>
    <mergeCell ref="W18:AF18"/>
    <mergeCell ref="AG18:AP18"/>
    <mergeCell ref="AQ18:AZ18"/>
    <mergeCell ref="BA18:BJ18"/>
    <mergeCell ref="W19:AA19"/>
    <mergeCell ref="AV19:AZ19"/>
    <mergeCell ref="BA19:BE19"/>
    <mergeCell ref="BF19:BJ19"/>
    <mergeCell ref="M21:Q21"/>
    <mergeCell ref="M22:Q22"/>
    <mergeCell ref="M23:Q23"/>
    <mergeCell ref="W21:AA21"/>
    <mergeCell ref="AB21:AF21"/>
    <mergeCell ref="M24:Q24"/>
    <mergeCell ref="M25:Q25"/>
    <mergeCell ref="R21:V21"/>
    <mergeCell ref="R22:V22"/>
    <mergeCell ref="R23:V23"/>
    <mergeCell ref="R24:V24"/>
    <mergeCell ref="R25:V25"/>
    <mergeCell ref="W23:AA23"/>
    <mergeCell ref="AB23:AF23"/>
    <mergeCell ref="W25:AA25"/>
    <mergeCell ref="AB25:AF25"/>
    <mergeCell ref="AQ21:AU21"/>
    <mergeCell ref="AV21:AZ21"/>
    <mergeCell ref="BA21:BE21"/>
    <mergeCell ref="BF21:BJ21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AG21:AK21"/>
    <mergeCell ref="AL21:AP21"/>
    <mergeCell ref="AQ23:AU23"/>
    <mergeCell ref="AV23:AZ23"/>
    <mergeCell ref="BA23:BE23"/>
    <mergeCell ref="BF23:BJ23"/>
    <mergeCell ref="W24:AA24"/>
    <mergeCell ref="AB24:AF24"/>
    <mergeCell ref="AG24:AK24"/>
    <mergeCell ref="AL24:AP24"/>
    <mergeCell ref="AQ24:AU24"/>
    <mergeCell ref="AV24:AZ24"/>
    <mergeCell ref="BA24:BE24"/>
    <mergeCell ref="BF24:BJ24"/>
    <mergeCell ref="AG23:AK23"/>
    <mergeCell ref="AL23:AP23"/>
    <mergeCell ref="AQ25:AU25"/>
    <mergeCell ref="AV25:AZ25"/>
    <mergeCell ref="BA25:BE25"/>
    <mergeCell ref="BF25:BJ25"/>
    <mergeCell ref="B27:L29"/>
    <mergeCell ref="M28:V28"/>
    <mergeCell ref="W28:AF28"/>
    <mergeCell ref="AG28:AP28"/>
    <mergeCell ref="AQ28:AZ28"/>
    <mergeCell ref="BA28:BJ28"/>
    <mergeCell ref="M29:Q29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BA27:BJ27"/>
    <mergeCell ref="M27:AZ27"/>
    <mergeCell ref="AG25:AK25"/>
    <mergeCell ref="AL25:AP25"/>
    <mergeCell ref="C31:E31"/>
    <mergeCell ref="F31:H31"/>
    <mergeCell ref="I31:K31"/>
    <mergeCell ref="M31:Q31"/>
    <mergeCell ref="R31:V31"/>
    <mergeCell ref="W31:AA31"/>
    <mergeCell ref="AB31:AF31"/>
    <mergeCell ref="AG31:AK31"/>
    <mergeCell ref="AL31:AP31"/>
    <mergeCell ref="F32:H32"/>
    <mergeCell ref="M32:Q32"/>
    <mergeCell ref="R32:V32"/>
    <mergeCell ref="W32:AA32"/>
    <mergeCell ref="AB32:AF32"/>
    <mergeCell ref="AG32:AK32"/>
    <mergeCell ref="AL32:AP32"/>
    <mergeCell ref="AQ32:AU32"/>
    <mergeCell ref="AV32:AZ32"/>
    <mergeCell ref="AQ33:AU33"/>
    <mergeCell ref="AV33:AZ33"/>
    <mergeCell ref="AQ34:AU34"/>
    <mergeCell ref="AV34:AZ34"/>
    <mergeCell ref="BA34:BE34"/>
    <mergeCell ref="BF34:BJ34"/>
    <mergeCell ref="AQ31:AU31"/>
    <mergeCell ref="AV31:AZ31"/>
    <mergeCell ref="BA31:BE31"/>
    <mergeCell ref="BF31:BJ31"/>
    <mergeCell ref="BA32:BE32"/>
    <mergeCell ref="BF32:BJ32"/>
    <mergeCell ref="F54:H54"/>
    <mergeCell ref="AG53:AL53"/>
    <mergeCell ref="M48:S48"/>
    <mergeCell ref="M46:Z47"/>
    <mergeCell ref="BA35:BE35"/>
    <mergeCell ref="BF35:BJ35"/>
    <mergeCell ref="AL35:AP35"/>
    <mergeCell ref="AQ35:AU35"/>
    <mergeCell ref="BA33:BE33"/>
    <mergeCell ref="BF33:BJ33"/>
    <mergeCell ref="F34:H34"/>
    <mergeCell ref="M34:Q34"/>
    <mergeCell ref="R34:V34"/>
    <mergeCell ref="W34:AA34"/>
    <mergeCell ref="AB34:AF34"/>
    <mergeCell ref="AG34:AK34"/>
    <mergeCell ref="AL34:AP34"/>
    <mergeCell ref="F33:H33"/>
    <mergeCell ref="M33:Q33"/>
    <mergeCell ref="R33:V33"/>
    <mergeCell ref="W33:AA33"/>
    <mergeCell ref="AB33:AF33"/>
    <mergeCell ref="AG33:AK33"/>
    <mergeCell ref="AL33:AP33"/>
    <mergeCell ref="F50:H50"/>
    <mergeCell ref="AV35:AZ35"/>
    <mergeCell ref="T50:Z50"/>
    <mergeCell ref="C50:E50"/>
    <mergeCell ref="BE48:BJ48"/>
    <mergeCell ref="AA47:AL47"/>
    <mergeCell ref="B46:L48"/>
    <mergeCell ref="F35:H35"/>
    <mergeCell ref="M35:Q35"/>
    <mergeCell ref="R35:V35"/>
    <mergeCell ref="W35:AA35"/>
    <mergeCell ref="AB35:AF35"/>
    <mergeCell ref="AG35:AK35"/>
    <mergeCell ref="B44:BJ44"/>
    <mergeCell ref="B41:D41"/>
    <mergeCell ref="C37:D37"/>
    <mergeCell ref="F37:G37"/>
    <mergeCell ref="F39:G39"/>
    <mergeCell ref="T53:Z53"/>
    <mergeCell ref="M54:S54"/>
    <mergeCell ref="T54:Z54"/>
    <mergeCell ref="M52:S52"/>
    <mergeCell ref="M53:S53"/>
    <mergeCell ref="AG61:AJ61"/>
    <mergeCell ref="AA48:AF48"/>
    <mergeCell ref="T48:Z48"/>
    <mergeCell ref="AS51:AX51"/>
    <mergeCell ref="T52:Z52"/>
    <mergeCell ref="I60:K60"/>
    <mergeCell ref="Q60:U60"/>
    <mergeCell ref="Q61:U61"/>
    <mergeCell ref="Q62:U62"/>
    <mergeCell ref="M58:P58"/>
    <mergeCell ref="B56:L58"/>
    <mergeCell ref="C60:E60"/>
    <mergeCell ref="M60:P60"/>
    <mergeCell ref="AK60:AN60"/>
    <mergeCell ref="AK61:AN61"/>
    <mergeCell ref="M61:P61"/>
    <mergeCell ref="V60:X60"/>
    <mergeCell ref="V61:X61"/>
    <mergeCell ref="AG62:AJ62"/>
    <mergeCell ref="AG58:AJ58"/>
    <mergeCell ref="AC58:AF58"/>
    <mergeCell ref="V62:X62"/>
    <mergeCell ref="Y58:AB58"/>
    <mergeCell ref="M62:P62"/>
    <mergeCell ref="BE53:BJ53"/>
    <mergeCell ref="AM54:AR54"/>
    <mergeCell ref="AS54:AX54"/>
    <mergeCell ref="AY54:BD54"/>
    <mergeCell ref="BE54:BJ54"/>
    <mergeCell ref="AA52:AF52"/>
    <mergeCell ref="AY53:BD53"/>
    <mergeCell ref="AM53:AR53"/>
    <mergeCell ref="AS53:AX53"/>
    <mergeCell ref="BE52:BJ52"/>
    <mergeCell ref="AA53:AF53"/>
    <mergeCell ref="AY52:BD52"/>
    <mergeCell ref="AA54:AF54"/>
    <mergeCell ref="BE51:BJ51"/>
    <mergeCell ref="AS50:AX50"/>
    <mergeCell ref="AY47:BJ47"/>
    <mergeCell ref="AA46:BJ46"/>
    <mergeCell ref="AY51:BD51"/>
    <mergeCell ref="AG48:AL48"/>
    <mergeCell ref="AY48:BD48"/>
    <mergeCell ref="AM48:AR48"/>
    <mergeCell ref="AM51:AR51"/>
    <mergeCell ref="AY50:BD50"/>
    <mergeCell ref="AA50:AF50"/>
    <mergeCell ref="AA51:AF51"/>
    <mergeCell ref="BE50:BJ50"/>
    <mergeCell ref="AG51:AL51"/>
    <mergeCell ref="AS48:AX48"/>
    <mergeCell ref="AM47:AX47"/>
    <mergeCell ref="BG64:BJ64"/>
    <mergeCell ref="M57:U57"/>
    <mergeCell ref="V57:AB57"/>
    <mergeCell ref="AC57:AJ57"/>
    <mergeCell ref="AK57:AS57"/>
    <mergeCell ref="AT57:BB57"/>
    <mergeCell ref="BC57:BJ57"/>
    <mergeCell ref="BC60:BF60"/>
    <mergeCell ref="BG58:BJ58"/>
    <mergeCell ref="AX60:BB60"/>
    <mergeCell ref="AX61:BB61"/>
    <mergeCell ref="AX62:BB62"/>
    <mergeCell ref="AX63:BB63"/>
    <mergeCell ref="AX64:BB64"/>
    <mergeCell ref="BG63:BJ63"/>
    <mergeCell ref="BC62:BF62"/>
    <mergeCell ref="BG62:BJ62"/>
    <mergeCell ref="BG61:BJ61"/>
    <mergeCell ref="BC61:BF61"/>
    <mergeCell ref="BG60:BJ60"/>
    <mergeCell ref="M63:P63"/>
    <mergeCell ref="M64:P64"/>
    <mergeCell ref="AC63:AF63"/>
    <mergeCell ref="V63:X63"/>
    <mergeCell ref="C66:D66"/>
    <mergeCell ref="AT64:AW64"/>
    <mergeCell ref="AT60:AW60"/>
    <mergeCell ref="AT61:AW61"/>
    <mergeCell ref="AT62:AW62"/>
    <mergeCell ref="AT63:AW63"/>
    <mergeCell ref="B67:D67"/>
    <mergeCell ref="AK63:AN63"/>
    <mergeCell ref="AK64:AN64"/>
    <mergeCell ref="AO63:AS63"/>
    <mergeCell ref="AO64:AS64"/>
    <mergeCell ref="F63:H63"/>
    <mergeCell ref="Y64:AB64"/>
    <mergeCell ref="AC64:AF64"/>
    <mergeCell ref="F61:H61"/>
    <mergeCell ref="F62:H62"/>
    <mergeCell ref="AK62:AN62"/>
    <mergeCell ref="AO60:AS60"/>
    <mergeCell ref="AO61:AS61"/>
    <mergeCell ref="AO62:AS62"/>
    <mergeCell ref="F64:H64"/>
    <mergeCell ref="Q63:U63"/>
    <mergeCell ref="Q64:U64"/>
    <mergeCell ref="F60:H60"/>
    <mergeCell ref="A1:S2"/>
    <mergeCell ref="BC64:BF64"/>
    <mergeCell ref="BC63:BF63"/>
    <mergeCell ref="F51:H51"/>
    <mergeCell ref="M51:S51"/>
    <mergeCell ref="F52:H52"/>
    <mergeCell ref="F53:H53"/>
    <mergeCell ref="AG50:AL50"/>
    <mergeCell ref="AM50:AR50"/>
    <mergeCell ref="T51:Z51"/>
    <mergeCell ref="M56:BJ56"/>
    <mergeCell ref="AG54:AL54"/>
    <mergeCell ref="M50:S50"/>
    <mergeCell ref="I50:K50"/>
    <mergeCell ref="Q58:U58"/>
    <mergeCell ref="V58:X58"/>
    <mergeCell ref="AK58:AN58"/>
    <mergeCell ref="AT58:AW58"/>
    <mergeCell ref="AO58:AS58"/>
    <mergeCell ref="AX58:BB58"/>
    <mergeCell ref="BC58:BF58"/>
    <mergeCell ref="AG52:AL52"/>
    <mergeCell ref="AM52:AR52"/>
    <mergeCell ref="AS52:AX52"/>
  </mergeCells>
  <phoneticPr fontId="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9"/>
  <sheetViews>
    <sheetView view="pageBreakPreview" zoomScaleNormal="100" zoomScaleSheetLayoutView="100" workbookViewId="0">
      <selection activeCell="BM42" sqref="BM42"/>
    </sheetView>
  </sheetViews>
  <sheetFormatPr defaultRowHeight="13.5"/>
  <cols>
    <col min="1" max="63" width="1.625" style="97" customWidth="1"/>
    <col min="64" max="16384" width="9" style="97"/>
  </cols>
  <sheetData>
    <row r="1" spans="1:63" ht="18" customHeight="1"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310">
        <f>'168'!A1+1</f>
        <v>169</v>
      </c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</row>
    <row r="2" spans="1:63" ht="13.5" customHeight="1"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7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</row>
    <row r="3" spans="1:63" ht="13.5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7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</row>
    <row r="4" spans="1:63" ht="18" customHeight="1">
      <c r="B4" s="329" t="s">
        <v>734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</row>
    <row r="5" spans="1:63" ht="12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</row>
    <row r="6" spans="1:63" ht="13.5" customHeight="1">
      <c r="B6" s="320" t="s">
        <v>1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4" t="s">
        <v>23</v>
      </c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20"/>
      <c r="AA6" s="324" t="s">
        <v>488</v>
      </c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20"/>
      <c r="AM6" s="324" t="s">
        <v>489</v>
      </c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20"/>
      <c r="AY6" s="324" t="s">
        <v>490</v>
      </c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</row>
    <row r="7" spans="1:63" ht="13.5" customHeight="1">
      <c r="B7" s="322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5" t="s">
        <v>45</v>
      </c>
      <c r="P7" s="385"/>
      <c r="Q7" s="385"/>
      <c r="R7" s="385"/>
      <c r="S7" s="385"/>
      <c r="T7" s="322"/>
      <c r="U7" s="325" t="s">
        <v>4</v>
      </c>
      <c r="V7" s="385"/>
      <c r="W7" s="385"/>
      <c r="X7" s="385"/>
      <c r="Y7" s="385"/>
      <c r="Z7" s="322"/>
      <c r="AA7" s="325" t="s">
        <v>45</v>
      </c>
      <c r="AB7" s="385"/>
      <c r="AC7" s="385"/>
      <c r="AD7" s="385"/>
      <c r="AE7" s="385"/>
      <c r="AF7" s="322"/>
      <c r="AG7" s="325" t="s">
        <v>4</v>
      </c>
      <c r="AH7" s="385"/>
      <c r="AI7" s="385"/>
      <c r="AJ7" s="385"/>
      <c r="AK7" s="385"/>
      <c r="AL7" s="322"/>
      <c r="AM7" s="325" t="s">
        <v>45</v>
      </c>
      <c r="AN7" s="385"/>
      <c r="AO7" s="385"/>
      <c r="AP7" s="385"/>
      <c r="AQ7" s="385"/>
      <c r="AR7" s="322"/>
      <c r="AS7" s="325" t="s">
        <v>4</v>
      </c>
      <c r="AT7" s="385"/>
      <c r="AU7" s="385"/>
      <c r="AV7" s="385"/>
      <c r="AW7" s="385"/>
      <c r="AX7" s="322"/>
      <c r="AY7" s="325" t="s">
        <v>45</v>
      </c>
      <c r="AZ7" s="385"/>
      <c r="BA7" s="385"/>
      <c r="BB7" s="385"/>
      <c r="BC7" s="385"/>
      <c r="BD7" s="322"/>
      <c r="BE7" s="325" t="s">
        <v>4</v>
      </c>
      <c r="BF7" s="385"/>
      <c r="BG7" s="385"/>
      <c r="BH7" s="385"/>
      <c r="BI7" s="385"/>
      <c r="BJ7" s="385"/>
    </row>
    <row r="8" spans="1:63" ht="8.1" customHeight="1">
      <c r="N8" s="100"/>
    </row>
    <row r="9" spans="1:63" ht="12" customHeight="1">
      <c r="C9" s="319" t="s">
        <v>9</v>
      </c>
      <c r="D9" s="319"/>
      <c r="E9" s="319"/>
      <c r="F9" s="319"/>
      <c r="G9" s="317">
        <v>25</v>
      </c>
      <c r="H9" s="317"/>
      <c r="I9" s="317"/>
      <c r="J9" s="319" t="s">
        <v>1</v>
      </c>
      <c r="K9" s="319"/>
      <c r="L9" s="319"/>
      <c r="M9" s="319"/>
      <c r="N9" s="159"/>
      <c r="O9" s="361">
        <v>1200</v>
      </c>
      <c r="P9" s="359"/>
      <c r="Q9" s="359"/>
      <c r="R9" s="359"/>
      <c r="S9" s="359"/>
      <c r="T9" s="359"/>
      <c r="U9" s="356">
        <v>15018</v>
      </c>
      <c r="V9" s="356"/>
      <c r="W9" s="356"/>
      <c r="X9" s="356"/>
      <c r="Y9" s="356"/>
      <c r="Z9" s="356"/>
      <c r="AA9" s="356">
        <v>80</v>
      </c>
      <c r="AB9" s="356"/>
      <c r="AC9" s="356"/>
      <c r="AD9" s="356"/>
      <c r="AE9" s="356"/>
      <c r="AF9" s="356"/>
      <c r="AG9" s="356">
        <v>1137</v>
      </c>
      <c r="AH9" s="356"/>
      <c r="AI9" s="356"/>
      <c r="AJ9" s="356"/>
      <c r="AK9" s="356"/>
      <c r="AL9" s="356"/>
      <c r="AM9" s="356">
        <v>516</v>
      </c>
      <c r="AN9" s="356"/>
      <c r="AO9" s="356"/>
      <c r="AP9" s="356"/>
      <c r="AQ9" s="356"/>
      <c r="AR9" s="356"/>
      <c r="AS9" s="356">
        <v>1304</v>
      </c>
      <c r="AT9" s="356"/>
      <c r="AU9" s="356"/>
      <c r="AV9" s="356"/>
      <c r="AW9" s="356"/>
      <c r="AX9" s="356"/>
      <c r="AY9" s="356">
        <v>97</v>
      </c>
      <c r="AZ9" s="356"/>
      <c r="BA9" s="356"/>
      <c r="BB9" s="356"/>
      <c r="BC9" s="356"/>
      <c r="BD9" s="356"/>
      <c r="BE9" s="356">
        <v>1452</v>
      </c>
      <c r="BF9" s="356"/>
      <c r="BG9" s="356"/>
      <c r="BH9" s="356"/>
      <c r="BI9" s="356"/>
      <c r="BJ9" s="356"/>
    </row>
    <row r="10" spans="1:63" ht="12" customHeight="1">
      <c r="C10" s="142"/>
      <c r="D10" s="142"/>
      <c r="E10" s="142"/>
      <c r="F10" s="142"/>
      <c r="G10" s="314">
        <v>26</v>
      </c>
      <c r="H10" s="314"/>
      <c r="I10" s="314"/>
      <c r="J10" s="142"/>
      <c r="K10" s="142"/>
      <c r="L10" s="142"/>
      <c r="M10" s="142"/>
      <c r="N10" s="105"/>
      <c r="O10" s="354">
        <v>1544</v>
      </c>
      <c r="P10" s="355"/>
      <c r="Q10" s="355"/>
      <c r="R10" s="355"/>
      <c r="S10" s="355"/>
      <c r="T10" s="355"/>
      <c r="U10" s="353">
        <v>18590</v>
      </c>
      <c r="V10" s="353"/>
      <c r="W10" s="353"/>
      <c r="X10" s="353"/>
      <c r="Y10" s="353"/>
      <c r="Z10" s="353"/>
      <c r="AA10" s="353">
        <v>176</v>
      </c>
      <c r="AB10" s="353"/>
      <c r="AC10" s="353"/>
      <c r="AD10" s="353"/>
      <c r="AE10" s="353"/>
      <c r="AF10" s="353"/>
      <c r="AG10" s="353">
        <v>3040</v>
      </c>
      <c r="AH10" s="353"/>
      <c r="AI10" s="353"/>
      <c r="AJ10" s="353"/>
      <c r="AK10" s="353"/>
      <c r="AL10" s="353"/>
      <c r="AM10" s="353">
        <v>699</v>
      </c>
      <c r="AN10" s="353"/>
      <c r="AO10" s="353"/>
      <c r="AP10" s="353"/>
      <c r="AQ10" s="353"/>
      <c r="AR10" s="353"/>
      <c r="AS10" s="353">
        <v>1838</v>
      </c>
      <c r="AT10" s="353"/>
      <c r="AU10" s="353"/>
      <c r="AV10" s="353"/>
      <c r="AW10" s="353"/>
      <c r="AX10" s="353"/>
      <c r="AY10" s="353">
        <v>165</v>
      </c>
      <c r="AZ10" s="353"/>
      <c r="BA10" s="353"/>
      <c r="BB10" s="353"/>
      <c r="BC10" s="353"/>
      <c r="BD10" s="353"/>
      <c r="BE10" s="353">
        <v>2720</v>
      </c>
      <c r="BF10" s="353"/>
      <c r="BG10" s="353"/>
      <c r="BH10" s="353"/>
      <c r="BI10" s="353"/>
      <c r="BJ10" s="353"/>
    </row>
    <row r="11" spans="1:63" ht="7.5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</row>
    <row r="12" spans="1:63" ht="13.5" customHeight="1">
      <c r="B12" s="320" t="s">
        <v>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4" t="s">
        <v>491</v>
      </c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20"/>
      <c r="AA12" s="324" t="s">
        <v>492</v>
      </c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20"/>
      <c r="AM12" s="324" t="s">
        <v>493</v>
      </c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20"/>
      <c r="AY12" s="324" t="s">
        <v>494</v>
      </c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</row>
    <row r="13" spans="1:63" ht="13.5" customHeight="1">
      <c r="B13" s="322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5" t="s">
        <v>45</v>
      </c>
      <c r="P13" s="385"/>
      <c r="Q13" s="385"/>
      <c r="R13" s="385"/>
      <c r="S13" s="385"/>
      <c r="T13" s="322"/>
      <c r="U13" s="325" t="s">
        <v>4</v>
      </c>
      <c r="V13" s="385"/>
      <c r="W13" s="385"/>
      <c r="X13" s="385"/>
      <c r="Y13" s="385"/>
      <c r="Z13" s="322"/>
      <c r="AA13" s="325" t="s">
        <v>45</v>
      </c>
      <c r="AB13" s="385"/>
      <c r="AC13" s="385"/>
      <c r="AD13" s="385"/>
      <c r="AE13" s="385"/>
      <c r="AF13" s="322"/>
      <c r="AG13" s="325" t="s">
        <v>4</v>
      </c>
      <c r="AH13" s="385"/>
      <c r="AI13" s="385"/>
      <c r="AJ13" s="385"/>
      <c r="AK13" s="385"/>
      <c r="AL13" s="322"/>
      <c r="AM13" s="325" t="s">
        <v>45</v>
      </c>
      <c r="AN13" s="385"/>
      <c r="AO13" s="385"/>
      <c r="AP13" s="385"/>
      <c r="AQ13" s="385"/>
      <c r="AR13" s="322"/>
      <c r="AS13" s="325" t="s">
        <v>4</v>
      </c>
      <c r="AT13" s="385"/>
      <c r="AU13" s="385"/>
      <c r="AV13" s="385"/>
      <c r="AW13" s="385"/>
      <c r="AX13" s="322"/>
      <c r="AY13" s="325" t="s">
        <v>45</v>
      </c>
      <c r="AZ13" s="385"/>
      <c r="BA13" s="385"/>
      <c r="BB13" s="385"/>
      <c r="BC13" s="385"/>
      <c r="BD13" s="322"/>
      <c r="BE13" s="325" t="s">
        <v>4</v>
      </c>
      <c r="BF13" s="385"/>
      <c r="BG13" s="385"/>
      <c r="BH13" s="385"/>
      <c r="BI13" s="385"/>
      <c r="BJ13" s="385"/>
    </row>
    <row r="14" spans="1:63" ht="8.1" customHeight="1">
      <c r="N14" s="100"/>
    </row>
    <row r="15" spans="1:63" ht="12" customHeight="1">
      <c r="A15" s="160"/>
      <c r="B15" s="160"/>
      <c r="C15" s="319" t="s">
        <v>9</v>
      </c>
      <c r="D15" s="319"/>
      <c r="E15" s="319"/>
      <c r="F15" s="319"/>
      <c r="G15" s="317">
        <v>25</v>
      </c>
      <c r="H15" s="317"/>
      <c r="I15" s="317"/>
      <c r="J15" s="319" t="s">
        <v>1</v>
      </c>
      <c r="K15" s="319"/>
      <c r="L15" s="319"/>
      <c r="M15" s="319"/>
      <c r="N15" s="159"/>
      <c r="O15" s="361">
        <v>121</v>
      </c>
      <c r="P15" s="359"/>
      <c r="Q15" s="359"/>
      <c r="R15" s="359"/>
      <c r="S15" s="359"/>
      <c r="T15" s="359"/>
      <c r="U15" s="356">
        <v>2013</v>
      </c>
      <c r="V15" s="356"/>
      <c r="W15" s="356"/>
      <c r="X15" s="356"/>
      <c r="Y15" s="356"/>
      <c r="Z15" s="356"/>
      <c r="AA15" s="356">
        <v>186</v>
      </c>
      <c r="AB15" s="356"/>
      <c r="AC15" s="356"/>
      <c r="AD15" s="356"/>
      <c r="AE15" s="356"/>
      <c r="AF15" s="356"/>
      <c r="AG15" s="356">
        <v>4690</v>
      </c>
      <c r="AH15" s="356"/>
      <c r="AI15" s="356"/>
      <c r="AJ15" s="356"/>
      <c r="AK15" s="356"/>
      <c r="AL15" s="356"/>
      <c r="AM15" s="356">
        <v>143</v>
      </c>
      <c r="AN15" s="356"/>
      <c r="AO15" s="356"/>
      <c r="AP15" s="356"/>
      <c r="AQ15" s="356"/>
      <c r="AR15" s="356"/>
      <c r="AS15" s="356">
        <v>3334</v>
      </c>
      <c r="AT15" s="356"/>
      <c r="AU15" s="356"/>
      <c r="AV15" s="356"/>
      <c r="AW15" s="356"/>
      <c r="AX15" s="356"/>
      <c r="AY15" s="356">
        <v>57</v>
      </c>
      <c r="AZ15" s="356"/>
      <c r="BA15" s="356"/>
      <c r="BB15" s="356"/>
      <c r="BC15" s="356"/>
      <c r="BD15" s="356"/>
      <c r="BE15" s="356">
        <v>1088</v>
      </c>
      <c r="BF15" s="356"/>
      <c r="BG15" s="356"/>
      <c r="BH15" s="356"/>
      <c r="BI15" s="356"/>
      <c r="BJ15" s="356"/>
    </row>
    <row r="16" spans="1:63" ht="12" customHeight="1">
      <c r="C16" s="133"/>
      <c r="D16" s="133"/>
      <c r="E16" s="133"/>
      <c r="F16" s="133"/>
      <c r="G16" s="314">
        <v>26</v>
      </c>
      <c r="H16" s="314"/>
      <c r="I16" s="314"/>
      <c r="J16" s="142"/>
      <c r="K16" s="142"/>
      <c r="L16" s="142"/>
      <c r="M16" s="142"/>
      <c r="N16" s="105"/>
      <c r="O16" s="354">
        <v>132</v>
      </c>
      <c r="P16" s="355"/>
      <c r="Q16" s="355"/>
      <c r="R16" s="355"/>
      <c r="S16" s="355"/>
      <c r="T16" s="355"/>
      <c r="U16" s="353">
        <v>1960</v>
      </c>
      <c r="V16" s="353"/>
      <c r="W16" s="353"/>
      <c r="X16" s="353"/>
      <c r="Y16" s="353"/>
      <c r="Z16" s="353"/>
      <c r="AA16" s="353">
        <v>212</v>
      </c>
      <c r="AB16" s="353"/>
      <c r="AC16" s="353"/>
      <c r="AD16" s="353"/>
      <c r="AE16" s="353"/>
      <c r="AF16" s="353"/>
      <c r="AG16" s="353">
        <v>5355</v>
      </c>
      <c r="AH16" s="353"/>
      <c r="AI16" s="353"/>
      <c r="AJ16" s="353"/>
      <c r="AK16" s="353"/>
      <c r="AL16" s="353"/>
      <c r="AM16" s="353">
        <v>105</v>
      </c>
      <c r="AN16" s="353"/>
      <c r="AO16" s="353"/>
      <c r="AP16" s="353"/>
      <c r="AQ16" s="353"/>
      <c r="AR16" s="353"/>
      <c r="AS16" s="353">
        <v>2533</v>
      </c>
      <c r="AT16" s="353"/>
      <c r="AU16" s="353"/>
      <c r="AV16" s="353"/>
      <c r="AW16" s="353"/>
      <c r="AX16" s="353"/>
      <c r="AY16" s="353">
        <v>55</v>
      </c>
      <c r="AZ16" s="353"/>
      <c r="BA16" s="353"/>
      <c r="BB16" s="353"/>
      <c r="BC16" s="353"/>
      <c r="BD16" s="353"/>
      <c r="BE16" s="353">
        <v>1144</v>
      </c>
      <c r="BF16" s="353"/>
      <c r="BG16" s="353"/>
      <c r="BH16" s="353"/>
      <c r="BI16" s="353"/>
      <c r="BJ16" s="353"/>
    </row>
    <row r="17" spans="2:62" ht="7.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</row>
    <row r="18" spans="2:62" ht="13.5" customHeight="1">
      <c r="B18" s="96"/>
      <c r="C18" s="386" t="s">
        <v>16</v>
      </c>
      <c r="D18" s="386"/>
      <c r="E18" s="161" t="s">
        <v>495</v>
      </c>
      <c r="F18" s="162" t="s">
        <v>768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</row>
    <row r="19" spans="2:62" ht="12" customHeight="1">
      <c r="B19" s="345" t="s">
        <v>18</v>
      </c>
      <c r="C19" s="345"/>
      <c r="D19" s="345"/>
      <c r="E19" s="134" t="s">
        <v>495</v>
      </c>
      <c r="F19" s="47" t="s">
        <v>685</v>
      </c>
    </row>
    <row r="20" spans="2:62" ht="12" customHeight="1">
      <c r="B20" s="106"/>
      <c r="C20" s="106"/>
      <c r="D20" s="106"/>
      <c r="E20" s="134"/>
      <c r="F20" s="47"/>
    </row>
    <row r="21" spans="2:62" ht="18" customHeight="1">
      <c r="B21" s="375" t="s">
        <v>735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</row>
    <row r="22" spans="2:62" ht="12.95" customHeight="1">
      <c r="B22" s="317" t="s">
        <v>198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</row>
    <row r="23" spans="2:62" ht="12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</row>
    <row r="24" spans="2:62" ht="13.5" customHeight="1">
      <c r="B24" s="376" t="s">
        <v>199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 t="s">
        <v>200</v>
      </c>
      <c r="P24" s="377"/>
      <c r="Q24" s="377"/>
      <c r="R24" s="377"/>
      <c r="S24" s="377"/>
      <c r="T24" s="377"/>
      <c r="U24" s="377"/>
      <c r="V24" s="377"/>
      <c r="W24" s="378" t="s">
        <v>201</v>
      </c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80"/>
      <c r="AM24" s="381" t="s">
        <v>202</v>
      </c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3"/>
    </row>
    <row r="25" spans="2:62" ht="13.5" customHeight="1">
      <c r="B25" s="320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163"/>
      <c r="X25" s="164"/>
      <c r="Y25" s="164"/>
      <c r="Z25" s="164"/>
      <c r="AA25" s="164"/>
      <c r="AB25" s="164"/>
      <c r="AC25" s="164"/>
      <c r="AD25" s="165"/>
      <c r="AE25" s="323" t="s">
        <v>203</v>
      </c>
      <c r="AF25" s="323"/>
      <c r="AG25" s="323"/>
      <c r="AH25" s="323"/>
      <c r="AI25" s="323"/>
      <c r="AJ25" s="323"/>
      <c r="AK25" s="323"/>
      <c r="AL25" s="323"/>
      <c r="AM25" s="323" t="s">
        <v>204</v>
      </c>
      <c r="AN25" s="323"/>
      <c r="AO25" s="323"/>
      <c r="AP25" s="323"/>
      <c r="AQ25" s="323"/>
      <c r="AR25" s="323"/>
      <c r="AS25" s="323"/>
      <c r="AT25" s="323"/>
      <c r="AU25" s="323" t="s">
        <v>205</v>
      </c>
      <c r="AV25" s="323"/>
      <c r="AW25" s="323"/>
      <c r="AX25" s="323"/>
      <c r="AY25" s="323"/>
      <c r="AZ25" s="323"/>
      <c r="BA25" s="323"/>
      <c r="BB25" s="323"/>
      <c r="BC25" s="323" t="s">
        <v>201</v>
      </c>
      <c r="BD25" s="323"/>
      <c r="BE25" s="323"/>
      <c r="BF25" s="323"/>
      <c r="BG25" s="323"/>
      <c r="BH25" s="323"/>
      <c r="BI25" s="323"/>
      <c r="BJ25" s="325"/>
    </row>
    <row r="26" spans="2:62" ht="8.1" customHeight="1">
      <c r="N26" s="100"/>
    </row>
    <row r="27" spans="2:62" ht="12" customHeight="1">
      <c r="C27" s="319" t="s">
        <v>206</v>
      </c>
      <c r="D27" s="319"/>
      <c r="E27" s="319"/>
      <c r="F27" s="319"/>
      <c r="G27" s="317">
        <v>22</v>
      </c>
      <c r="H27" s="317"/>
      <c r="I27" s="317"/>
      <c r="J27" s="319" t="s">
        <v>199</v>
      </c>
      <c r="K27" s="319"/>
      <c r="L27" s="319"/>
      <c r="M27" s="319"/>
      <c r="N27" s="53"/>
      <c r="O27" s="361">
        <v>268</v>
      </c>
      <c r="P27" s="359"/>
      <c r="Q27" s="359"/>
      <c r="R27" s="359"/>
      <c r="S27" s="359"/>
      <c r="T27" s="359"/>
      <c r="U27" s="359"/>
      <c r="V27" s="359"/>
      <c r="W27" s="356">
        <v>73223</v>
      </c>
      <c r="X27" s="356"/>
      <c r="Y27" s="356"/>
      <c r="Z27" s="356"/>
      <c r="AA27" s="356"/>
      <c r="AB27" s="356"/>
      <c r="AC27" s="356"/>
      <c r="AD27" s="356"/>
      <c r="AE27" s="356">
        <v>273</v>
      </c>
      <c r="AF27" s="356"/>
      <c r="AG27" s="356"/>
      <c r="AH27" s="356"/>
      <c r="AI27" s="356"/>
      <c r="AJ27" s="356"/>
      <c r="AK27" s="356"/>
      <c r="AL27" s="356"/>
      <c r="AM27" s="356">
        <v>6</v>
      </c>
      <c r="AN27" s="356"/>
      <c r="AO27" s="356"/>
      <c r="AP27" s="356"/>
      <c r="AQ27" s="356"/>
      <c r="AR27" s="356"/>
      <c r="AS27" s="356"/>
      <c r="AT27" s="356"/>
      <c r="AU27" s="356">
        <v>198</v>
      </c>
      <c r="AV27" s="356"/>
      <c r="AW27" s="356"/>
      <c r="AX27" s="356"/>
      <c r="AY27" s="356"/>
      <c r="AZ27" s="356"/>
      <c r="BA27" s="356"/>
      <c r="BB27" s="356"/>
      <c r="BC27" s="356">
        <v>26041</v>
      </c>
      <c r="BD27" s="356"/>
      <c r="BE27" s="356"/>
      <c r="BF27" s="356"/>
      <c r="BG27" s="356"/>
      <c r="BH27" s="356"/>
      <c r="BI27" s="356"/>
      <c r="BJ27" s="356"/>
    </row>
    <row r="28" spans="2:62" ht="12" customHeight="1">
      <c r="G28" s="317">
        <v>23</v>
      </c>
      <c r="H28" s="317"/>
      <c r="I28" s="317"/>
      <c r="N28" s="53"/>
      <c r="O28" s="361">
        <v>277</v>
      </c>
      <c r="P28" s="359"/>
      <c r="Q28" s="359"/>
      <c r="R28" s="359"/>
      <c r="S28" s="359"/>
      <c r="T28" s="359"/>
      <c r="U28" s="359"/>
      <c r="V28" s="359"/>
      <c r="W28" s="356">
        <v>99464</v>
      </c>
      <c r="X28" s="356"/>
      <c r="Y28" s="356"/>
      <c r="Z28" s="356"/>
      <c r="AA28" s="356"/>
      <c r="AB28" s="356"/>
      <c r="AC28" s="356"/>
      <c r="AD28" s="356"/>
      <c r="AE28" s="356">
        <v>359</v>
      </c>
      <c r="AF28" s="356"/>
      <c r="AG28" s="356"/>
      <c r="AH28" s="356"/>
      <c r="AI28" s="356"/>
      <c r="AJ28" s="356"/>
      <c r="AK28" s="356"/>
      <c r="AL28" s="356"/>
      <c r="AM28" s="356">
        <v>6</v>
      </c>
      <c r="AN28" s="356"/>
      <c r="AO28" s="356"/>
      <c r="AP28" s="356"/>
      <c r="AQ28" s="356"/>
      <c r="AR28" s="356"/>
      <c r="AS28" s="356"/>
      <c r="AT28" s="356"/>
      <c r="AU28" s="356">
        <v>196</v>
      </c>
      <c r="AV28" s="356"/>
      <c r="AW28" s="356"/>
      <c r="AX28" s="356"/>
      <c r="AY28" s="356"/>
      <c r="AZ28" s="356"/>
      <c r="BA28" s="356"/>
      <c r="BB28" s="356"/>
      <c r="BC28" s="356">
        <v>51271</v>
      </c>
      <c r="BD28" s="356"/>
      <c r="BE28" s="356"/>
      <c r="BF28" s="356"/>
      <c r="BG28" s="356"/>
      <c r="BH28" s="356"/>
      <c r="BI28" s="356"/>
      <c r="BJ28" s="356"/>
    </row>
    <row r="29" spans="2:62" ht="12" customHeight="1">
      <c r="G29" s="317">
        <v>24</v>
      </c>
      <c r="H29" s="317"/>
      <c r="I29" s="317"/>
      <c r="N29" s="53"/>
      <c r="O29" s="361">
        <v>284</v>
      </c>
      <c r="P29" s="359"/>
      <c r="Q29" s="359"/>
      <c r="R29" s="359"/>
      <c r="S29" s="359"/>
      <c r="T29" s="359"/>
      <c r="U29" s="359"/>
      <c r="V29" s="359"/>
      <c r="W29" s="356">
        <v>89663</v>
      </c>
      <c r="X29" s="356"/>
      <c r="Y29" s="356"/>
      <c r="Z29" s="356"/>
      <c r="AA29" s="356"/>
      <c r="AB29" s="356"/>
      <c r="AC29" s="356"/>
      <c r="AD29" s="356"/>
      <c r="AE29" s="356">
        <v>316</v>
      </c>
      <c r="AF29" s="356"/>
      <c r="AG29" s="356"/>
      <c r="AH29" s="356"/>
      <c r="AI29" s="356"/>
      <c r="AJ29" s="356"/>
      <c r="AK29" s="356"/>
      <c r="AL29" s="356"/>
      <c r="AM29" s="356">
        <v>5</v>
      </c>
      <c r="AN29" s="356"/>
      <c r="AO29" s="356"/>
      <c r="AP29" s="356"/>
      <c r="AQ29" s="356"/>
      <c r="AR29" s="356"/>
      <c r="AS29" s="356"/>
      <c r="AT29" s="356"/>
      <c r="AU29" s="356">
        <v>212</v>
      </c>
      <c r="AV29" s="356"/>
      <c r="AW29" s="356"/>
      <c r="AX29" s="356"/>
      <c r="AY29" s="356"/>
      <c r="AZ29" s="356"/>
      <c r="BA29" s="356"/>
      <c r="BB29" s="356"/>
      <c r="BC29" s="356">
        <v>36113</v>
      </c>
      <c r="BD29" s="356"/>
      <c r="BE29" s="356"/>
      <c r="BF29" s="356"/>
      <c r="BG29" s="356"/>
      <c r="BH29" s="356"/>
      <c r="BI29" s="356"/>
      <c r="BJ29" s="356"/>
    </row>
    <row r="30" spans="2:62" ht="12" customHeight="1">
      <c r="G30" s="317">
        <v>25</v>
      </c>
      <c r="H30" s="317"/>
      <c r="I30" s="317"/>
      <c r="N30" s="53"/>
      <c r="O30" s="361">
        <v>280</v>
      </c>
      <c r="P30" s="359"/>
      <c r="Q30" s="359"/>
      <c r="R30" s="359"/>
      <c r="S30" s="359"/>
      <c r="T30" s="359"/>
      <c r="U30" s="359"/>
      <c r="V30" s="359"/>
      <c r="W30" s="356">
        <v>99521</v>
      </c>
      <c r="X30" s="356"/>
      <c r="Y30" s="356"/>
      <c r="Z30" s="356"/>
      <c r="AA30" s="356"/>
      <c r="AB30" s="356"/>
      <c r="AC30" s="356"/>
      <c r="AD30" s="356"/>
      <c r="AE30" s="356">
        <v>355</v>
      </c>
      <c r="AF30" s="356"/>
      <c r="AG30" s="356"/>
      <c r="AH30" s="356"/>
      <c r="AI30" s="356"/>
      <c r="AJ30" s="356"/>
      <c r="AK30" s="356"/>
      <c r="AL30" s="356"/>
      <c r="AM30" s="356">
        <v>5</v>
      </c>
      <c r="AN30" s="356"/>
      <c r="AO30" s="356"/>
      <c r="AP30" s="356"/>
      <c r="AQ30" s="356"/>
      <c r="AR30" s="356"/>
      <c r="AS30" s="356"/>
      <c r="AT30" s="356"/>
      <c r="AU30" s="356">
        <v>207</v>
      </c>
      <c r="AV30" s="356"/>
      <c r="AW30" s="356"/>
      <c r="AX30" s="356"/>
      <c r="AY30" s="356"/>
      <c r="AZ30" s="356"/>
      <c r="BA30" s="356"/>
      <c r="BB30" s="356"/>
      <c r="BC30" s="356">
        <v>54586</v>
      </c>
      <c r="BD30" s="356"/>
      <c r="BE30" s="356"/>
      <c r="BF30" s="356"/>
      <c r="BG30" s="356"/>
      <c r="BH30" s="356"/>
      <c r="BI30" s="356"/>
      <c r="BJ30" s="356"/>
    </row>
    <row r="31" spans="2:62" ht="12" customHeight="1">
      <c r="G31" s="314">
        <v>26</v>
      </c>
      <c r="H31" s="314"/>
      <c r="I31" s="314"/>
      <c r="J31" s="154"/>
      <c r="K31" s="154"/>
      <c r="L31" s="154"/>
      <c r="M31" s="154"/>
      <c r="N31" s="105"/>
      <c r="O31" s="355">
        <v>256</v>
      </c>
      <c r="P31" s="353"/>
      <c r="Q31" s="353"/>
      <c r="R31" s="353"/>
      <c r="S31" s="353"/>
      <c r="T31" s="353"/>
      <c r="U31" s="353"/>
      <c r="V31" s="353"/>
      <c r="W31" s="353">
        <v>81647</v>
      </c>
      <c r="X31" s="353"/>
      <c r="Y31" s="353"/>
      <c r="Z31" s="353"/>
      <c r="AA31" s="353"/>
      <c r="AB31" s="353"/>
      <c r="AC31" s="353"/>
      <c r="AD31" s="353"/>
      <c r="AE31" s="353">
        <v>319</v>
      </c>
      <c r="AF31" s="353"/>
      <c r="AG31" s="353"/>
      <c r="AH31" s="353"/>
      <c r="AI31" s="353"/>
      <c r="AJ31" s="353"/>
      <c r="AK31" s="353"/>
      <c r="AL31" s="353"/>
      <c r="AM31" s="353">
        <v>4</v>
      </c>
      <c r="AN31" s="353"/>
      <c r="AO31" s="353"/>
      <c r="AP31" s="353"/>
      <c r="AQ31" s="353"/>
      <c r="AR31" s="353"/>
      <c r="AS31" s="353"/>
      <c r="AT31" s="353"/>
      <c r="AU31" s="353">
        <v>169</v>
      </c>
      <c r="AV31" s="353"/>
      <c r="AW31" s="353"/>
      <c r="AX31" s="353"/>
      <c r="AY31" s="353"/>
      <c r="AZ31" s="353"/>
      <c r="BA31" s="353"/>
      <c r="BB31" s="353"/>
      <c r="BC31" s="353">
        <v>32052</v>
      </c>
      <c r="BD31" s="353"/>
      <c r="BE31" s="353"/>
      <c r="BF31" s="353"/>
      <c r="BG31" s="353"/>
      <c r="BH31" s="353"/>
      <c r="BI31" s="353"/>
      <c r="BJ31" s="353"/>
    </row>
    <row r="32" spans="2:62" ht="8.1" customHeight="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</row>
    <row r="33" spans="2:69" ht="12" customHeight="1">
      <c r="B33" s="374" t="s">
        <v>207</v>
      </c>
      <c r="C33" s="374"/>
      <c r="D33" s="374"/>
      <c r="E33" s="134" t="s">
        <v>208</v>
      </c>
      <c r="F33" s="47" t="s">
        <v>218</v>
      </c>
    </row>
    <row r="34" spans="2:69" ht="12" customHeight="1">
      <c r="B34" s="106"/>
      <c r="C34" s="106"/>
      <c r="D34" s="106"/>
      <c r="E34" s="134"/>
      <c r="F34" s="47"/>
    </row>
    <row r="35" spans="2:69" ht="12.95" customHeight="1">
      <c r="B35" s="317" t="s">
        <v>209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</row>
    <row r="36" spans="2:69" ht="12" customHeight="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166" t="s">
        <v>210</v>
      </c>
    </row>
    <row r="37" spans="2:69" ht="13.5" customHeight="1">
      <c r="B37" s="320" t="s">
        <v>199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 t="s">
        <v>211</v>
      </c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4"/>
    </row>
    <row r="38" spans="2:69" ht="13.5" customHeight="1">
      <c r="B38" s="322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 t="s">
        <v>379</v>
      </c>
      <c r="P38" s="323"/>
      <c r="Q38" s="323"/>
      <c r="R38" s="323"/>
      <c r="S38" s="323"/>
      <c r="T38" s="323"/>
      <c r="U38" s="323"/>
      <c r="V38" s="323" t="s">
        <v>212</v>
      </c>
      <c r="W38" s="323"/>
      <c r="X38" s="323"/>
      <c r="Y38" s="323"/>
      <c r="Z38" s="323"/>
      <c r="AA38" s="323"/>
      <c r="AB38" s="323"/>
      <c r="AC38" s="323" t="s">
        <v>213</v>
      </c>
      <c r="AD38" s="323"/>
      <c r="AE38" s="323"/>
      <c r="AF38" s="323"/>
      <c r="AG38" s="323"/>
      <c r="AH38" s="323"/>
      <c r="AI38" s="323"/>
      <c r="AJ38" s="342" t="s">
        <v>214</v>
      </c>
      <c r="AK38" s="342"/>
      <c r="AL38" s="342"/>
      <c r="AM38" s="342"/>
      <c r="AN38" s="342"/>
      <c r="AO38" s="342"/>
      <c r="AP38" s="323" t="s">
        <v>215</v>
      </c>
      <c r="AQ38" s="323"/>
      <c r="AR38" s="323"/>
      <c r="AS38" s="323"/>
      <c r="AT38" s="323"/>
      <c r="AU38" s="323"/>
      <c r="AV38" s="323"/>
      <c r="AW38" s="323" t="s">
        <v>216</v>
      </c>
      <c r="AX38" s="323"/>
      <c r="AY38" s="323"/>
      <c r="AZ38" s="323"/>
      <c r="BA38" s="323"/>
      <c r="BB38" s="323"/>
      <c r="BC38" s="323"/>
      <c r="BD38" s="323" t="s">
        <v>217</v>
      </c>
      <c r="BE38" s="323"/>
      <c r="BF38" s="323"/>
      <c r="BG38" s="323"/>
      <c r="BH38" s="323"/>
      <c r="BI38" s="323"/>
      <c r="BJ38" s="325"/>
    </row>
    <row r="39" spans="2:69" ht="8.1" customHeight="1">
      <c r="N39" s="100"/>
    </row>
    <row r="40" spans="2:69" ht="12" customHeight="1">
      <c r="C40" s="319" t="s">
        <v>206</v>
      </c>
      <c r="D40" s="319"/>
      <c r="E40" s="319"/>
      <c r="F40" s="319"/>
      <c r="G40" s="317">
        <v>22</v>
      </c>
      <c r="H40" s="317"/>
      <c r="I40" s="317"/>
      <c r="J40" s="319" t="s">
        <v>199</v>
      </c>
      <c r="K40" s="319"/>
      <c r="L40" s="319"/>
      <c r="M40" s="319"/>
      <c r="N40" s="53"/>
      <c r="O40" s="361">
        <v>2263</v>
      </c>
      <c r="P40" s="359"/>
      <c r="Q40" s="359"/>
      <c r="R40" s="359"/>
      <c r="S40" s="359"/>
      <c r="T40" s="359"/>
      <c r="U40" s="359"/>
      <c r="V40" s="359">
        <v>1295</v>
      </c>
      <c r="W40" s="359"/>
      <c r="X40" s="359"/>
      <c r="Y40" s="359"/>
      <c r="Z40" s="359"/>
      <c r="AA40" s="359"/>
      <c r="AB40" s="359"/>
      <c r="AC40" s="359">
        <v>600</v>
      </c>
      <c r="AD40" s="359"/>
      <c r="AE40" s="359"/>
      <c r="AF40" s="359"/>
      <c r="AG40" s="359"/>
      <c r="AH40" s="359"/>
      <c r="AI40" s="359"/>
      <c r="AJ40" s="359">
        <v>1</v>
      </c>
      <c r="AK40" s="359"/>
      <c r="AL40" s="359"/>
      <c r="AM40" s="359"/>
      <c r="AN40" s="359"/>
      <c r="AO40" s="359"/>
      <c r="AP40" s="359">
        <v>22</v>
      </c>
      <c r="AQ40" s="359"/>
      <c r="AR40" s="359"/>
      <c r="AS40" s="359"/>
      <c r="AT40" s="359"/>
      <c r="AU40" s="359"/>
      <c r="AV40" s="359"/>
      <c r="AW40" s="359">
        <v>8</v>
      </c>
      <c r="AX40" s="359"/>
      <c r="AY40" s="359"/>
      <c r="AZ40" s="359"/>
      <c r="BA40" s="359"/>
      <c r="BB40" s="359"/>
      <c r="BC40" s="359"/>
      <c r="BD40" s="359">
        <v>337</v>
      </c>
      <c r="BE40" s="359"/>
      <c r="BF40" s="359"/>
      <c r="BG40" s="359"/>
      <c r="BH40" s="359"/>
      <c r="BI40" s="359"/>
      <c r="BJ40" s="359"/>
    </row>
    <row r="41" spans="2:69" ht="12" customHeight="1">
      <c r="G41" s="317">
        <v>23</v>
      </c>
      <c r="H41" s="317"/>
      <c r="I41" s="317"/>
      <c r="N41" s="53"/>
      <c r="O41" s="361">
        <v>2408</v>
      </c>
      <c r="P41" s="359"/>
      <c r="Q41" s="359"/>
      <c r="R41" s="359"/>
      <c r="S41" s="359"/>
      <c r="T41" s="359"/>
      <c r="U41" s="359"/>
      <c r="V41" s="359">
        <v>1316</v>
      </c>
      <c r="W41" s="359"/>
      <c r="X41" s="359"/>
      <c r="Y41" s="359"/>
      <c r="Z41" s="359"/>
      <c r="AA41" s="359"/>
      <c r="AB41" s="359"/>
      <c r="AC41" s="359">
        <v>600</v>
      </c>
      <c r="AD41" s="359"/>
      <c r="AE41" s="359"/>
      <c r="AF41" s="359"/>
      <c r="AG41" s="359"/>
      <c r="AH41" s="359"/>
      <c r="AI41" s="359"/>
      <c r="AJ41" s="359">
        <v>1</v>
      </c>
      <c r="AK41" s="359"/>
      <c r="AL41" s="359"/>
      <c r="AM41" s="359"/>
      <c r="AN41" s="359"/>
      <c r="AO41" s="359"/>
      <c r="AP41" s="359">
        <v>23</v>
      </c>
      <c r="AQ41" s="359"/>
      <c r="AR41" s="359"/>
      <c r="AS41" s="359"/>
      <c r="AT41" s="359"/>
      <c r="AU41" s="359"/>
      <c r="AV41" s="359"/>
      <c r="AW41" s="359">
        <v>8</v>
      </c>
      <c r="AX41" s="359"/>
      <c r="AY41" s="359"/>
      <c r="AZ41" s="359"/>
      <c r="BA41" s="359"/>
      <c r="BB41" s="359"/>
      <c r="BC41" s="359"/>
      <c r="BD41" s="359">
        <v>460</v>
      </c>
      <c r="BE41" s="359"/>
      <c r="BF41" s="359"/>
      <c r="BG41" s="359"/>
      <c r="BH41" s="359"/>
      <c r="BI41" s="359"/>
      <c r="BJ41" s="359"/>
    </row>
    <row r="42" spans="2:69" ht="12" customHeight="1">
      <c r="G42" s="317">
        <v>24</v>
      </c>
      <c r="H42" s="317"/>
      <c r="I42" s="317"/>
      <c r="N42" s="53"/>
      <c r="O42" s="361">
        <v>2483</v>
      </c>
      <c r="P42" s="359"/>
      <c r="Q42" s="359"/>
      <c r="R42" s="359"/>
      <c r="S42" s="359"/>
      <c r="T42" s="359"/>
      <c r="U42" s="359"/>
      <c r="V42" s="359">
        <v>1358</v>
      </c>
      <c r="W42" s="359"/>
      <c r="X42" s="359"/>
      <c r="Y42" s="359"/>
      <c r="Z42" s="359"/>
      <c r="AA42" s="359"/>
      <c r="AB42" s="359"/>
      <c r="AC42" s="359">
        <v>633</v>
      </c>
      <c r="AD42" s="359"/>
      <c r="AE42" s="359"/>
      <c r="AF42" s="359"/>
      <c r="AG42" s="359"/>
      <c r="AH42" s="359"/>
      <c r="AI42" s="359"/>
      <c r="AJ42" s="359">
        <v>1</v>
      </c>
      <c r="AK42" s="359"/>
      <c r="AL42" s="359"/>
      <c r="AM42" s="359"/>
      <c r="AN42" s="359"/>
      <c r="AO42" s="359"/>
      <c r="AP42" s="359">
        <v>23</v>
      </c>
      <c r="AQ42" s="359"/>
      <c r="AR42" s="359"/>
      <c r="AS42" s="359"/>
      <c r="AT42" s="359"/>
      <c r="AU42" s="359"/>
      <c r="AV42" s="359"/>
      <c r="AW42" s="359">
        <v>8</v>
      </c>
      <c r="AX42" s="359"/>
      <c r="AY42" s="359"/>
      <c r="AZ42" s="359"/>
      <c r="BA42" s="359"/>
      <c r="BB42" s="359"/>
      <c r="BC42" s="359"/>
      <c r="BD42" s="359">
        <v>460</v>
      </c>
      <c r="BE42" s="359"/>
      <c r="BF42" s="359"/>
      <c r="BG42" s="359"/>
      <c r="BH42" s="359"/>
      <c r="BI42" s="359"/>
      <c r="BJ42" s="359"/>
    </row>
    <row r="43" spans="2:69" ht="12" customHeight="1">
      <c r="G43" s="317">
        <v>25</v>
      </c>
      <c r="H43" s="317"/>
      <c r="I43" s="317"/>
      <c r="N43" s="53"/>
      <c r="O43" s="361">
        <v>2483</v>
      </c>
      <c r="P43" s="359"/>
      <c r="Q43" s="359"/>
      <c r="R43" s="359"/>
      <c r="S43" s="359"/>
      <c r="T43" s="359"/>
      <c r="U43" s="359"/>
      <c r="V43" s="359">
        <v>1358</v>
      </c>
      <c r="W43" s="359"/>
      <c r="X43" s="359"/>
      <c r="Y43" s="359"/>
      <c r="Z43" s="359"/>
      <c r="AA43" s="359"/>
      <c r="AB43" s="359"/>
      <c r="AC43" s="359">
        <v>633</v>
      </c>
      <c r="AD43" s="359"/>
      <c r="AE43" s="359"/>
      <c r="AF43" s="359"/>
      <c r="AG43" s="359"/>
      <c r="AH43" s="359"/>
      <c r="AI43" s="359"/>
      <c r="AJ43" s="359">
        <v>1</v>
      </c>
      <c r="AK43" s="359"/>
      <c r="AL43" s="359"/>
      <c r="AM43" s="359"/>
      <c r="AN43" s="359"/>
      <c r="AO43" s="359"/>
      <c r="AP43" s="359">
        <v>23</v>
      </c>
      <c r="AQ43" s="359"/>
      <c r="AR43" s="359"/>
      <c r="AS43" s="359"/>
      <c r="AT43" s="359"/>
      <c r="AU43" s="359"/>
      <c r="AV43" s="359"/>
      <c r="AW43" s="359">
        <v>8</v>
      </c>
      <c r="AX43" s="359"/>
      <c r="AY43" s="359"/>
      <c r="AZ43" s="359"/>
      <c r="BA43" s="359"/>
      <c r="BB43" s="359"/>
      <c r="BC43" s="359"/>
      <c r="BD43" s="359">
        <v>460</v>
      </c>
      <c r="BE43" s="359"/>
      <c r="BF43" s="359"/>
      <c r="BG43" s="359"/>
      <c r="BH43" s="359"/>
      <c r="BI43" s="359"/>
      <c r="BJ43" s="359"/>
    </row>
    <row r="44" spans="2:69" ht="12" customHeight="1">
      <c r="G44" s="314">
        <v>26</v>
      </c>
      <c r="H44" s="314"/>
      <c r="I44" s="314"/>
      <c r="J44" s="154"/>
      <c r="K44" s="154"/>
      <c r="L44" s="154"/>
      <c r="M44" s="154"/>
      <c r="N44" s="105"/>
      <c r="O44" s="355">
        <f>SUM(V44:BJ44)</f>
        <v>5240</v>
      </c>
      <c r="P44" s="355"/>
      <c r="Q44" s="355"/>
      <c r="R44" s="355"/>
      <c r="S44" s="355"/>
      <c r="T44" s="355"/>
      <c r="U44" s="355"/>
      <c r="V44" s="336">
        <v>1794</v>
      </c>
      <c r="W44" s="336"/>
      <c r="X44" s="336"/>
      <c r="Y44" s="336"/>
      <c r="Z44" s="336"/>
      <c r="AA44" s="336"/>
      <c r="AB44" s="336"/>
      <c r="AC44" s="336">
        <v>848</v>
      </c>
      <c r="AD44" s="336"/>
      <c r="AE44" s="336"/>
      <c r="AF44" s="336"/>
      <c r="AG44" s="336"/>
      <c r="AH44" s="336"/>
      <c r="AI44" s="336"/>
      <c r="AJ44" s="336">
        <v>1</v>
      </c>
      <c r="AK44" s="336"/>
      <c r="AL44" s="336"/>
      <c r="AM44" s="336"/>
      <c r="AN44" s="336"/>
      <c r="AO44" s="336"/>
      <c r="AP44" s="336">
        <v>45</v>
      </c>
      <c r="AQ44" s="336"/>
      <c r="AR44" s="336"/>
      <c r="AS44" s="336"/>
      <c r="AT44" s="336"/>
      <c r="AU44" s="336"/>
      <c r="AV44" s="336"/>
      <c r="AW44" s="336">
        <v>8</v>
      </c>
      <c r="AX44" s="336"/>
      <c r="AY44" s="336"/>
      <c r="AZ44" s="336"/>
      <c r="BA44" s="336"/>
      <c r="BB44" s="336"/>
      <c r="BC44" s="336"/>
      <c r="BD44" s="336">
        <v>2544</v>
      </c>
      <c r="BE44" s="336"/>
      <c r="BF44" s="336"/>
      <c r="BG44" s="336"/>
      <c r="BH44" s="336"/>
      <c r="BI44" s="336"/>
      <c r="BJ44" s="336"/>
      <c r="BL44" s="167"/>
      <c r="BM44" s="167"/>
      <c r="BN44" s="167"/>
      <c r="BO44" s="167"/>
      <c r="BP44" s="167"/>
      <c r="BQ44" s="167"/>
    </row>
    <row r="45" spans="2:69" ht="8.1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L45" s="167"/>
      <c r="BM45" s="167"/>
      <c r="BN45" s="167"/>
      <c r="BO45" s="167"/>
      <c r="BP45" s="167"/>
      <c r="BQ45" s="167"/>
    </row>
    <row r="46" spans="2:69" ht="12" customHeight="1">
      <c r="B46" s="374" t="s">
        <v>207</v>
      </c>
      <c r="C46" s="374"/>
      <c r="D46" s="374"/>
      <c r="E46" s="134" t="s">
        <v>208</v>
      </c>
      <c r="F46" s="47" t="s">
        <v>218</v>
      </c>
      <c r="BL46" s="167"/>
      <c r="BM46" s="167"/>
      <c r="BN46" s="167"/>
      <c r="BO46" s="167"/>
      <c r="BP46" s="167"/>
      <c r="BQ46" s="167"/>
    </row>
    <row r="47" spans="2:69" ht="12" customHeight="1"/>
    <row r="48" spans="2:69" ht="18" customHeight="1">
      <c r="B48" s="329" t="s">
        <v>736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</row>
    <row r="49" spans="2:62" ht="12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</row>
    <row r="50" spans="2:62" ht="13.5" customHeight="1">
      <c r="B50" s="320" t="s">
        <v>199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65" t="s">
        <v>518</v>
      </c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7"/>
      <c r="AA50" s="390" t="s">
        <v>222</v>
      </c>
      <c r="AB50" s="391"/>
      <c r="AC50" s="391"/>
      <c r="AD50" s="391"/>
      <c r="AE50" s="391"/>
      <c r="AF50" s="391"/>
      <c r="AG50" s="391"/>
      <c r="AH50" s="391"/>
      <c r="AI50" s="392"/>
      <c r="AJ50" s="390" t="s">
        <v>223</v>
      </c>
      <c r="AK50" s="391"/>
      <c r="AL50" s="391"/>
      <c r="AM50" s="391"/>
      <c r="AN50" s="391"/>
      <c r="AO50" s="391"/>
      <c r="AP50" s="391"/>
      <c r="AQ50" s="391"/>
      <c r="AR50" s="392"/>
      <c r="AS50" s="391" t="s">
        <v>224</v>
      </c>
      <c r="AT50" s="391"/>
      <c r="AU50" s="391"/>
      <c r="AV50" s="391"/>
      <c r="AW50" s="391"/>
      <c r="AX50" s="391"/>
      <c r="AY50" s="391"/>
      <c r="AZ50" s="391"/>
      <c r="BA50" s="392"/>
      <c r="BB50" s="168"/>
      <c r="BC50" s="168"/>
      <c r="BD50" s="168"/>
      <c r="BE50" s="168"/>
      <c r="BF50" s="168" t="s">
        <v>225</v>
      </c>
      <c r="BG50" s="168"/>
      <c r="BH50" s="168"/>
      <c r="BI50" s="168"/>
      <c r="BJ50" s="168"/>
    </row>
    <row r="51" spans="2:62" ht="13.5" customHeight="1">
      <c r="B51" s="322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5"/>
      <c r="O51" s="371" t="s">
        <v>521</v>
      </c>
      <c r="P51" s="372"/>
      <c r="Q51" s="372"/>
      <c r="R51" s="372"/>
      <c r="S51" s="373"/>
      <c r="T51" s="372" t="s">
        <v>522</v>
      </c>
      <c r="U51" s="372"/>
      <c r="V51" s="372"/>
      <c r="W51" s="372"/>
      <c r="X51" s="372"/>
      <c r="Y51" s="372"/>
      <c r="Z51" s="373"/>
      <c r="AA51" s="393" t="s">
        <v>520</v>
      </c>
      <c r="AB51" s="394"/>
      <c r="AC51" s="394"/>
      <c r="AD51" s="395"/>
      <c r="AE51" s="393" t="s">
        <v>519</v>
      </c>
      <c r="AF51" s="394"/>
      <c r="AG51" s="394"/>
      <c r="AH51" s="394"/>
      <c r="AI51" s="395"/>
      <c r="AJ51" s="393" t="s">
        <v>520</v>
      </c>
      <c r="AK51" s="394"/>
      <c r="AL51" s="394"/>
      <c r="AM51" s="395"/>
      <c r="AN51" s="393" t="s">
        <v>519</v>
      </c>
      <c r="AO51" s="394"/>
      <c r="AP51" s="394"/>
      <c r="AQ51" s="394"/>
      <c r="AR51" s="395"/>
      <c r="AS51" s="393" t="s">
        <v>520</v>
      </c>
      <c r="AT51" s="394"/>
      <c r="AU51" s="394"/>
      <c r="AV51" s="395"/>
      <c r="AW51" s="394" t="s">
        <v>519</v>
      </c>
      <c r="AX51" s="394"/>
      <c r="AY51" s="394"/>
      <c r="AZ51" s="394"/>
      <c r="BA51" s="395"/>
      <c r="BB51" s="394" t="s">
        <v>520</v>
      </c>
      <c r="BC51" s="394"/>
      <c r="BD51" s="394"/>
      <c r="BE51" s="395"/>
      <c r="BF51" s="393" t="s">
        <v>519</v>
      </c>
      <c r="BG51" s="394"/>
      <c r="BH51" s="394"/>
      <c r="BI51" s="394"/>
      <c r="BJ51" s="394"/>
    </row>
    <row r="52" spans="2:62" ht="8.1" customHeight="1">
      <c r="N52" s="100"/>
      <c r="AG52" s="169"/>
      <c r="AH52" s="169"/>
      <c r="BE52" s="169"/>
      <c r="BF52" s="96"/>
      <c r="BG52" s="96"/>
      <c r="BH52" s="96"/>
      <c r="BI52" s="96"/>
      <c r="BJ52" s="96"/>
    </row>
    <row r="53" spans="2:62" ht="12" customHeight="1">
      <c r="C53" s="319" t="s">
        <v>206</v>
      </c>
      <c r="D53" s="319"/>
      <c r="E53" s="319"/>
      <c r="F53" s="319"/>
      <c r="G53" s="317">
        <v>22</v>
      </c>
      <c r="H53" s="317"/>
      <c r="I53" s="317"/>
      <c r="J53" s="319" t="s">
        <v>199</v>
      </c>
      <c r="K53" s="319"/>
      <c r="L53" s="319"/>
      <c r="M53" s="319"/>
      <c r="N53" s="53"/>
      <c r="O53" s="368">
        <v>8612</v>
      </c>
      <c r="P53" s="369"/>
      <c r="Q53" s="369"/>
      <c r="R53" s="369"/>
      <c r="S53" s="369"/>
      <c r="T53" s="370">
        <v>228973</v>
      </c>
      <c r="U53" s="370"/>
      <c r="V53" s="370"/>
      <c r="W53" s="370"/>
      <c r="X53" s="370"/>
      <c r="Y53" s="370"/>
      <c r="Z53" s="370"/>
      <c r="AA53" s="359">
        <v>531</v>
      </c>
      <c r="AB53" s="359"/>
      <c r="AC53" s="359"/>
      <c r="AD53" s="359"/>
      <c r="AE53" s="356">
        <v>83563</v>
      </c>
      <c r="AF53" s="356"/>
      <c r="AG53" s="356"/>
      <c r="AH53" s="356"/>
      <c r="AI53" s="356"/>
      <c r="AJ53" s="356">
        <v>706</v>
      </c>
      <c r="AK53" s="356"/>
      <c r="AL53" s="356"/>
      <c r="AM53" s="356"/>
      <c r="AN53" s="356">
        <v>12369</v>
      </c>
      <c r="AO53" s="356"/>
      <c r="AP53" s="356"/>
      <c r="AQ53" s="356"/>
      <c r="AR53" s="356"/>
      <c r="AS53" s="356">
        <v>613</v>
      </c>
      <c r="AT53" s="356"/>
      <c r="AU53" s="356"/>
      <c r="AV53" s="356"/>
      <c r="AW53" s="356">
        <v>11126</v>
      </c>
      <c r="AX53" s="356"/>
      <c r="AY53" s="356"/>
      <c r="AZ53" s="356"/>
      <c r="BA53" s="356"/>
      <c r="BB53" s="356">
        <v>793</v>
      </c>
      <c r="BC53" s="356"/>
      <c r="BD53" s="356"/>
      <c r="BE53" s="356"/>
      <c r="BF53" s="359">
        <v>21432</v>
      </c>
      <c r="BG53" s="359"/>
      <c r="BH53" s="359"/>
      <c r="BI53" s="359"/>
      <c r="BJ53" s="359"/>
    </row>
    <row r="54" spans="2:62" ht="12" customHeight="1">
      <c r="G54" s="317">
        <v>23</v>
      </c>
      <c r="H54" s="317"/>
      <c r="I54" s="317"/>
      <c r="N54" s="53"/>
      <c r="O54" s="368">
        <v>8407</v>
      </c>
      <c r="P54" s="369"/>
      <c r="Q54" s="369"/>
      <c r="R54" s="369"/>
      <c r="S54" s="369"/>
      <c r="T54" s="370">
        <v>220926</v>
      </c>
      <c r="U54" s="370"/>
      <c r="V54" s="370"/>
      <c r="W54" s="370"/>
      <c r="X54" s="370"/>
      <c r="Y54" s="370"/>
      <c r="Z54" s="370"/>
      <c r="AA54" s="370">
        <v>561</v>
      </c>
      <c r="AB54" s="370"/>
      <c r="AC54" s="370"/>
      <c r="AD54" s="370"/>
      <c r="AE54" s="356">
        <v>86669</v>
      </c>
      <c r="AF54" s="356"/>
      <c r="AG54" s="356"/>
      <c r="AH54" s="356"/>
      <c r="AI54" s="356"/>
      <c r="AJ54" s="356">
        <v>671</v>
      </c>
      <c r="AK54" s="356"/>
      <c r="AL54" s="356"/>
      <c r="AM54" s="356"/>
      <c r="AN54" s="356">
        <v>11184</v>
      </c>
      <c r="AO54" s="356"/>
      <c r="AP54" s="356"/>
      <c r="AQ54" s="356"/>
      <c r="AR54" s="356"/>
      <c r="AS54" s="356">
        <v>602</v>
      </c>
      <c r="AT54" s="356"/>
      <c r="AU54" s="356"/>
      <c r="AV54" s="356"/>
      <c r="AW54" s="359">
        <v>10098</v>
      </c>
      <c r="AX54" s="359"/>
      <c r="AY54" s="359"/>
      <c r="AZ54" s="359"/>
      <c r="BA54" s="359"/>
      <c r="BB54" s="356">
        <v>795</v>
      </c>
      <c r="BC54" s="356"/>
      <c r="BD54" s="356"/>
      <c r="BE54" s="356"/>
      <c r="BF54" s="356">
        <v>20805</v>
      </c>
      <c r="BG54" s="356"/>
      <c r="BH54" s="356"/>
      <c r="BI54" s="356"/>
      <c r="BJ54" s="356"/>
    </row>
    <row r="55" spans="2:62" ht="12" customHeight="1">
      <c r="G55" s="317">
        <v>24</v>
      </c>
      <c r="H55" s="317"/>
      <c r="I55" s="317"/>
      <c r="N55" s="53"/>
      <c r="O55" s="368">
        <v>8714</v>
      </c>
      <c r="P55" s="369"/>
      <c r="Q55" s="369"/>
      <c r="R55" s="369"/>
      <c r="S55" s="369"/>
      <c r="T55" s="370">
        <v>208341</v>
      </c>
      <c r="U55" s="370"/>
      <c r="V55" s="370"/>
      <c r="W55" s="370"/>
      <c r="X55" s="370"/>
      <c r="Y55" s="370"/>
      <c r="Z55" s="370"/>
      <c r="AA55" s="359">
        <v>536</v>
      </c>
      <c r="AB55" s="359"/>
      <c r="AC55" s="359"/>
      <c r="AD55" s="359"/>
      <c r="AE55" s="356">
        <v>86551</v>
      </c>
      <c r="AF55" s="356"/>
      <c r="AG55" s="356"/>
      <c r="AH55" s="356"/>
      <c r="AI55" s="356"/>
      <c r="AJ55" s="356">
        <v>692</v>
      </c>
      <c r="AK55" s="356"/>
      <c r="AL55" s="356"/>
      <c r="AM55" s="356"/>
      <c r="AN55" s="356">
        <v>8993</v>
      </c>
      <c r="AO55" s="356"/>
      <c r="AP55" s="356"/>
      <c r="AQ55" s="356"/>
      <c r="AR55" s="356"/>
      <c r="AS55" s="356">
        <v>610</v>
      </c>
      <c r="AT55" s="356"/>
      <c r="AU55" s="356"/>
      <c r="AV55" s="356"/>
      <c r="AW55" s="356">
        <v>8202</v>
      </c>
      <c r="AX55" s="356"/>
      <c r="AY55" s="356"/>
      <c r="AZ55" s="356"/>
      <c r="BA55" s="356"/>
      <c r="BB55" s="356">
        <v>820</v>
      </c>
      <c r="BC55" s="356"/>
      <c r="BD55" s="356"/>
      <c r="BE55" s="356"/>
      <c r="BF55" s="356">
        <v>17469</v>
      </c>
      <c r="BG55" s="356"/>
      <c r="BH55" s="356"/>
      <c r="BI55" s="356"/>
      <c r="BJ55" s="356"/>
    </row>
    <row r="56" spans="2:62" ht="12" customHeight="1">
      <c r="G56" s="317">
        <v>25</v>
      </c>
      <c r="H56" s="317"/>
      <c r="I56" s="317"/>
      <c r="N56" s="53"/>
      <c r="O56" s="368">
        <v>8379</v>
      </c>
      <c r="P56" s="369"/>
      <c r="Q56" s="369"/>
      <c r="R56" s="369"/>
      <c r="S56" s="369"/>
      <c r="T56" s="370">
        <v>207011</v>
      </c>
      <c r="U56" s="370"/>
      <c r="V56" s="370"/>
      <c r="W56" s="370"/>
      <c r="X56" s="370"/>
      <c r="Y56" s="370"/>
      <c r="Z56" s="370"/>
      <c r="AA56" s="359">
        <v>490</v>
      </c>
      <c r="AB56" s="359"/>
      <c r="AC56" s="359"/>
      <c r="AD56" s="359"/>
      <c r="AE56" s="356">
        <v>78923</v>
      </c>
      <c r="AF56" s="356"/>
      <c r="AG56" s="356"/>
      <c r="AH56" s="356"/>
      <c r="AI56" s="356"/>
      <c r="AJ56" s="356">
        <v>673</v>
      </c>
      <c r="AK56" s="356"/>
      <c r="AL56" s="356"/>
      <c r="AM56" s="356"/>
      <c r="AN56" s="356">
        <v>9559</v>
      </c>
      <c r="AO56" s="356"/>
      <c r="AP56" s="356"/>
      <c r="AQ56" s="356"/>
      <c r="AR56" s="356"/>
      <c r="AS56" s="356">
        <v>597</v>
      </c>
      <c r="AT56" s="356"/>
      <c r="AU56" s="356"/>
      <c r="AV56" s="356"/>
      <c r="AW56" s="356">
        <v>8807</v>
      </c>
      <c r="AX56" s="356"/>
      <c r="AY56" s="356"/>
      <c r="AZ56" s="356"/>
      <c r="BA56" s="356"/>
      <c r="BB56" s="356">
        <v>796</v>
      </c>
      <c r="BC56" s="356"/>
      <c r="BD56" s="356"/>
      <c r="BE56" s="356"/>
      <c r="BF56" s="356">
        <v>19198</v>
      </c>
      <c r="BG56" s="356"/>
      <c r="BH56" s="356"/>
      <c r="BI56" s="356"/>
      <c r="BJ56" s="356"/>
    </row>
    <row r="57" spans="2:62" ht="12" customHeight="1">
      <c r="G57" s="314">
        <v>26</v>
      </c>
      <c r="H57" s="314"/>
      <c r="I57" s="314"/>
      <c r="J57" s="154"/>
      <c r="K57" s="154"/>
      <c r="L57" s="154"/>
      <c r="M57" s="154"/>
      <c r="N57" s="105"/>
      <c r="O57" s="388">
        <v>8112</v>
      </c>
      <c r="P57" s="389"/>
      <c r="Q57" s="389"/>
      <c r="R57" s="389"/>
      <c r="S57" s="389"/>
      <c r="T57" s="387">
        <v>216005</v>
      </c>
      <c r="U57" s="387"/>
      <c r="V57" s="387"/>
      <c r="W57" s="387"/>
      <c r="X57" s="387"/>
      <c r="Y57" s="387"/>
      <c r="Z57" s="387"/>
      <c r="AA57" s="355">
        <v>494</v>
      </c>
      <c r="AB57" s="355"/>
      <c r="AC57" s="355"/>
      <c r="AD57" s="355"/>
      <c r="AE57" s="353">
        <v>81309</v>
      </c>
      <c r="AF57" s="353"/>
      <c r="AG57" s="353"/>
      <c r="AH57" s="353"/>
      <c r="AI57" s="353"/>
      <c r="AJ57" s="353">
        <v>598</v>
      </c>
      <c r="AK57" s="353"/>
      <c r="AL57" s="353"/>
      <c r="AM57" s="353"/>
      <c r="AN57" s="353">
        <v>9698</v>
      </c>
      <c r="AO57" s="353"/>
      <c r="AP57" s="353"/>
      <c r="AQ57" s="353"/>
      <c r="AR57" s="353"/>
      <c r="AS57" s="353">
        <v>541</v>
      </c>
      <c r="AT57" s="353"/>
      <c r="AU57" s="353"/>
      <c r="AV57" s="353"/>
      <c r="AW57" s="353">
        <v>8999</v>
      </c>
      <c r="AX57" s="353"/>
      <c r="AY57" s="353"/>
      <c r="AZ57" s="353"/>
      <c r="BA57" s="353"/>
      <c r="BB57" s="353">
        <v>799</v>
      </c>
      <c r="BC57" s="353"/>
      <c r="BD57" s="353"/>
      <c r="BE57" s="353"/>
      <c r="BF57" s="353">
        <v>20172</v>
      </c>
      <c r="BG57" s="353"/>
      <c r="BH57" s="353"/>
      <c r="BI57" s="353"/>
      <c r="BJ57" s="353"/>
    </row>
    <row r="58" spans="2:62" ht="7.5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</row>
    <row r="59" spans="2:62" ht="13.5" customHeight="1">
      <c r="B59" s="320" t="s">
        <v>199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 t="s">
        <v>226</v>
      </c>
      <c r="P59" s="350"/>
      <c r="Q59" s="350"/>
      <c r="R59" s="350"/>
      <c r="S59" s="350"/>
      <c r="T59" s="350"/>
      <c r="U59" s="350"/>
      <c r="V59" s="350"/>
      <c r="W59" s="350"/>
      <c r="X59" s="321" t="s">
        <v>227</v>
      </c>
      <c r="Y59" s="350"/>
      <c r="Z59" s="350"/>
      <c r="AA59" s="350"/>
      <c r="AB59" s="350"/>
      <c r="AC59" s="350"/>
      <c r="AD59" s="350"/>
      <c r="AE59" s="350"/>
      <c r="AF59" s="350"/>
      <c r="AG59" s="321" t="s">
        <v>228</v>
      </c>
      <c r="AH59" s="350"/>
      <c r="AI59" s="350"/>
      <c r="AJ59" s="350"/>
      <c r="AK59" s="350"/>
      <c r="AL59" s="350"/>
      <c r="AM59" s="350"/>
      <c r="AN59" s="350"/>
      <c r="AO59" s="350"/>
      <c r="AP59" s="350"/>
      <c r="AQ59" s="321" t="s">
        <v>229</v>
      </c>
      <c r="AR59" s="350"/>
      <c r="AS59" s="350"/>
      <c r="AT59" s="350"/>
      <c r="AU59" s="350"/>
      <c r="AV59" s="350"/>
      <c r="AW59" s="350"/>
      <c r="AX59" s="350"/>
      <c r="AY59" s="350"/>
      <c r="AZ59" s="350"/>
      <c r="BA59" s="321" t="s">
        <v>230</v>
      </c>
      <c r="BB59" s="350"/>
      <c r="BC59" s="350"/>
      <c r="BD59" s="350"/>
      <c r="BE59" s="350"/>
      <c r="BF59" s="350"/>
      <c r="BG59" s="350"/>
      <c r="BH59" s="350"/>
      <c r="BI59" s="350"/>
      <c r="BJ59" s="362"/>
    </row>
    <row r="60" spans="2:62" ht="13.5" customHeight="1">
      <c r="B60" s="322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 t="s">
        <v>221</v>
      </c>
      <c r="P60" s="363"/>
      <c r="Q60" s="363"/>
      <c r="R60" s="363"/>
      <c r="S60" s="323" t="s">
        <v>220</v>
      </c>
      <c r="T60" s="363"/>
      <c r="U60" s="363"/>
      <c r="V60" s="363"/>
      <c r="W60" s="363"/>
      <c r="X60" s="323" t="s">
        <v>221</v>
      </c>
      <c r="Y60" s="363"/>
      <c r="Z60" s="363"/>
      <c r="AA60" s="363"/>
      <c r="AB60" s="323" t="s">
        <v>220</v>
      </c>
      <c r="AC60" s="363"/>
      <c r="AD60" s="363"/>
      <c r="AE60" s="363"/>
      <c r="AF60" s="363"/>
      <c r="AG60" s="323" t="s">
        <v>221</v>
      </c>
      <c r="AH60" s="363"/>
      <c r="AI60" s="363"/>
      <c r="AJ60" s="363"/>
      <c r="AK60" s="363"/>
      <c r="AL60" s="323" t="s">
        <v>220</v>
      </c>
      <c r="AM60" s="363"/>
      <c r="AN60" s="363"/>
      <c r="AO60" s="363"/>
      <c r="AP60" s="363"/>
      <c r="AQ60" s="323" t="s">
        <v>221</v>
      </c>
      <c r="AR60" s="363"/>
      <c r="AS60" s="363"/>
      <c r="AT60" s="363"/>
      <c r="AU60" s="363"/>
      <c r="AV60" s="323" t="s">
        <v>220</v>
      </c>
      <c r="AW60" s="363"/>
      <c r="AX60" s="363"/>
      <c r="AY60" s="363"/>
      <c r="AZ60" s="363"/>
      <c r="BA60" s="323" t="s">
        <v>221</v>
      </c>
      <c r="BB60" s="363"/>
      <c r="BC60" s="363"/>
      <c r="BD60" s="363"/>
      <c r="BE60" s="363"/>
      <c r="BF60" s="323" t="s">
        <v>220</v>
      </c>
      <c r="BG60" s="363"/>
      <c r="BH60" s="363"/>
      <c r="BI60" s="363"/>
      <c r="BJ60" s="364"/>
    </row>
    <row r="61" spans="2:62" ht="8.1" customHeight="1">
      <c r="N61" s="100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</row>
    <row r="62" spans="2:62" ht="12" customHeight="1">
      <c r="C62" s="319" t="s">
        <v>206</v>
      </c>
      <c r="D62" s="319"/>
      <c r="E62" s="319"/>
      <c r="F62" s="319"/>
      <c r="G62" s="317">
        <v>22</v>
      </c>
      <c r="H62" s="317"/>
      <c r="I62" s="317"/>
      <c r="J62" s="319" t="s">
        <v>199</v>
      </c>
      <c r="K62" s="319"/>
      <c r="L62" s="319"/>
      <c r="M62" s="319"/>
      <c r="N62" s="53"/>
      <c r="O62" s="359">
        <v>698</v>
      </c>
      <c r="P62" s="360"/>
      <c r="Q62" s="360"/>
      <c r="R62" s="360"/>
      <c r="S62" s="359">
        <v>12507</v>
      </c>
      <c r="T62" s="360"/>
      <c r="U62" s="360"/>
      <c r="V62" s="360"/>
      <c r="W62" s="360"/>
      <c r="X62" s="359">
        <v>748</v>
      </c>
      <c r="Y62" s="360"/>
      <c r="Z62" s="360"/>
      <c r="AA62" s="360"/>
      <c r="AB62" s="359">
        <v>11394</v>
      </c>
      <c r="AC62" s="360"/>
      <c r="AD62" s="360"/>
      <c r="AE62" s="360"/>
      <c r="AF62" s="360"/>
      <c r="AG62" s="359">
        <v>722</v>
      </c>
      <c r="AH62" s="360"/>
      <c r="AI62" s="360"/>
      <c r="AJ62" s="360"/>
      <c r="AK62" s="360"/>
      <c r="AL62" s="359">
        <v>15529</v>
      </c>
      <c r="AM62" s="360"/>
      <c r="AN62" s="360"/>
      <c r="AO62" s="360"/>
      <c r="AP62" s="360"/>
      <c r="AQ62" s="359">
        <v>591</v>
      </c>
      <c r="AR62" s="360"/>
      <c r="AS62" s="360"/>
      <c r="AT62" s="360"/>
      <c r="AU62" s="360"/>
      <c r="AV62" s="359">
        <v>11607</v>
      </c>
      <c r="AW62" s="360"/>
      <c r="AX62" s="360"/>
      <c r="AY62" s="360"/>
      <c r="AZ62" s="360"/>
      <c r="BA62" s="359">
        <v>613</v>
      </c>
      <c r="BB62" s="360"/>
      <c r="BC62" s="360"/>
      <c r="BD62" s="360"/>
      <c r="BE62" s="360"/>
      <c r="BF62" s="359">
        <v>13570</v>
      </c>
      <c r="BG62" s="360"/>
      <c r="BH62" s="360"/>
      <c r="BI62" s="360"/>
      <c r="BJ62" s="360"/>
    </row>
    <row r="63" spans="2:62" ht="12" customHeight="1">
      <c r="G63" s="317">
        <v>23</v>
      </c>
      <c r="H63" s="317"/>
      <c r="I63" s="317"/>
      <c r="N63" s="53"/>
      <c r="O63" s="359">
        <v>688</v>
      </c>
      <c r="P63" s="360"/>
      <c r="Q63" s="360"/>
      <c r="R63" s="360"/>
      <c r="S63" s="359">
        <v>10344</v>
      </c>
      <c r="T63" s="360"/>
      <c r="U63" s="360"/>
      <c r="V63" s="360"/>
      <c r="W63" s="360"/>
      <c r="X63" s="359">
        <v>739</v>
      </c>
      <c r="Y63" s="360"/>
      <c r="Z63" s="360"/>
      <c r="AA63" s="360"/>
      <c r="AB63" s="359">
        <v>10743</v>
      </c>
      <c r="AC63" s="360"/>
      <c r="AD63" s="360"/>
      <c r="AE63" s="360"/>
      <c r="AF63" s="360"/>
      <c r="AG63" s="359">
        <v>678</v>
      </c>
      <c r="AH63" s="360"/>
      <c r="AI63" s="360"/>
      <c r="AJ63" s="360"/>
      <c r="AK63" s="360"/>
      <c r="AL63" s="359">
        <v>14098</v>
      </c>
      <c r="AM63" s="360"/>
      <c r="AN63" s="360"/>
      <c r="AO63" s="360"/>
      <c r="AP63" s="360"/>
      <c r="AQ63" s="359">
        <v>602</v>
      </c>
      <c r="AR63" s="360"/>
      <c r="AS63" s="360"/>
      <c r="AT63" s="360"/>
      <c r="AU63" s="360"/>
      <c r="AV63" s="359">
        <v>10327</v>
      </c>
      <c r="AW63" s="360"/>
      <c r="AX63" s="360"/>
      <c r="AY63" s="360"/>
      <c r="AZ63" s="360"/>
      <c r="BA63" s="359">
        <v>587</v>
      </c>
      <c r="BB63" s="360"/>
      <c r="BC63" s="360"/>
      <c r="BD63" s="360"/>
      <c r="BE63" s="360"/>
      <c r="BF63" s="359">
        <v>13149</v>
      </c>
      <c r="BG63" s="360"/>
      <c r="BH63" s="360"/>
      <c r="BI63" s="360"/>
      <c r="BJ63" s="360"/>
    </row>
    <row r="64" spans="2:62" ht="12" customHeight="1">
      <c r="G64" s="317">
        <v>24</v>
      </c>
      <c r="H64" s="317"/>
      <c r="I64" s="317"/>
      <c r="N64" s="53"/>
      <c r="O64" s="359">
        <v>711</v>
      </c>
      <c r="P64" s="360"/>
      <c r="Q64" s="360"/>
      <c r="R64" s="360"/>
      <c r="S64" s="359">
        <v>9357</v>
      </c>
      <c r="T64" s="360"/>
      <c r="U64" s="360"/>
      <c r="V64" s="360"/>
      <c r="W64" s="360"/>
      <c r="X64" s="359">
        <v>774</v>
      </c>
      <c r="Y64" s="360"/>
      <c r="Z64" s="360"/>
      <c r="AA64" s="360"/>
      <c r="AB64" s="359">
        <v>11193</v>
      </c>
      <c r="AC64" s="360"/>
      <c r="AD64" s="360"/>
      <c r="AE64" s="360"/>
      <c r="AF64" s="360"/>
      <c r="AG64" s="359">
        <v>710</v>
      </c>
      <c r="AH64" s="360"/>
      <c r="AI64" s="360"/>
      <c r="AJ64" s="360"/>
      <c r="AK64" s="360"/>
      <c r="AL64" s="359">
        <v>12270</v>
      </c>
      <c r="AM64" s="360"/>
      <c r="AN64" s="360"/>
      <c r="AO64" s="360"/>
      <c r="AP64" s="360"/>
      <c r="AQ64" s="359">
        <v>598</v>
      </c>
      <c r="AR64" s="360"/>
      <c r="AS64" s="360"/>
      <c r="AT64" s="360"/>
      <c r="AU64" s="360"/>
      <c r="AV64" s="359">
        <v>7432</v>
      </c>
      <c r="AW64" s="360"/>
      <c r="AX64" s="360"/>
      <c r="AY64" s="360"/>
      <c r="AZ64" s="360"/>
      <c r="BA64" s="359">
        <v>588</v>
      </c>
      <c r="BB64" s="360"/>
      <c r="BC64" s="360"/>
      <c r="BD64" s="360"/>
      <c r="BE64" s="360"/>
      <c r="BF64" s="359">
        <v>10911</v>
      </c>
      <c r="BG64" s="360"/>
      <c r="BH64" s="360"/>
      <c r="BI64" s="360"/>
      <c r="BJ64" s="360"/>
    </row>
    <row r="65" spans="2:62" ht="12" customHeight="1">
      <c r="G65" s="317">
        <v>25</v>
      </c>
      <c r="H65" s="317"/>
      <c r="I65" s="317"/>
      <c r="N65" s="53"/>
      <c r="O65" s="359">
        <v>710</v>
      </c>
      <c r="P65" s="360"/>
      <c r="Q65" s="360"/>
      <c r="R65" s="360"/>
      <c r="S65" s="359">
        <v>9549</v>
      </c>
      <c r="T65" s="360"/>
      <c r="U65" s="360"/>
      <c r="V65" s="360"/>
      <c r="W65" s="360"/>
      <c r="X65" s="359">
        <v>754</v>
      </c>
      <c r="Y65" s="360"/>
      <c r="Z65" s="360"/>
      <c r="AA65" s="360"/>
      <c r="AB65" s="359">
        <v>13356</v>
      </c>
      <c r="AC65" s="360"/>
      <c r="AD65" s="360"/>
      <c r="AE65" s="360"/>
      <c r="AF65" s="360"/>
      <c r="AG65" s="359">
        <v>683</v>
      </c>
      <c r="AH65" s="360"/>
      <c r="AI65" s="360"/>
      <c r="AJ65" s="360"/>
      <c r="AK65" s="360"/>
      <c r="AL65" s="359">
        <v>13161</v>
      </c>
      <c r="AM65" s="360"/>
      <c r="AN65" s="360"/>
      <c r="AO65" s="360"/>
      <c r="AP65" s="360"/>
      <c r="AQ65" s="359">
        <v>573</v>
      </c>
      <c r="AR65" s="360"/>
      <c r="AS65" s="360"/>
      <c r="AT65" s="360"/>
      <c r="AU65" s="360"/>
      <c r="AV65" s="359">
        <v>8388</v>
      </c>
      <c r="AW65" s="360"/>
      <c r="AX65" s="360"/>
      <c r="AY65" s="360"/>
      <c r="AZ65" s="360"/>
      <c r="BA65" s="359">
        <v>529</v>
      </c>
      <c r="BB65" s="360"/>
      <c r="BC65" s="360"/>
      <c r="BD65" s="360"/>
      <c r="BE65" s="360"/>
      <c r="BF65" s="359">
        <v>11729</v>
      </c>
      <c r="BG65" s="360"/>
      <c r="BH65" s="360"/>
      <c r="BI65" s="360"/>
      <c r="BJ65" s="360"/>
    </row>
    <row r="66" spans="2:62" ht="12" customHeight="1">
      <c r="G66" s="314">
        <v>26</v>
      </c>
      <c r="H66" s="314"/>
      <c r="I66" s="314"/>
      <c r="J66" s="154"/>
      <c r="K66" s="154"/>
      <c r="L66" s="154"/>
      <c r="M66" s="154"/>
      <c r="N66" s="155"/>
      <c r="O66" s="357">
        <v>643</v>
      </c>
      <c r="P66" s="336"/>
      <c r="Q66" s="336"/>
      <c r="R66" s="336"/>
      <c r="S66" s="336">
        <v>8919</v>
      </c>
      <c r="T66" s="336"/>
      <c r="U66" s="336"/>
      <c r="V66" s="336"/>
      <c r="W66" s="336"/>
      <c r="X66" s="336">
        <v>742</v>
      </c>
      <c r="Y66" s="336"/>
      <c r="Z66" s="336"/>
      <c r="AA66" s="336"/>
      <c r="AB66" s="336">
        <v>13988</v>
      </c>
      <c r="AC66" s="336"/>
      <c r="AD66" s="336"/>
      <c r="AE66" s="336"/>
      <c r="AF66" s="336"/>
      <c r="AG66" s="336">
        <v>685</v>
      </c>
      <c r="AH66" s="336"/>
      <c r="AI66" s="336"/>
      <c r="AJ66" s="336"/>
      <c r="AK66" s="336"/>
      <c r="AL66" s="336">
        <v>13399</v>
      </c>
      <c r="AM66" s="336"/>
      <c r="AN66" s="336"/>
      <c r="AO66" s="336"/>
      <c r="AP66" s="336"/>
      <c r="AQ66" s="336">
        <v>544</v>
      </c>
      <c r="AR66" s="336"/>
      <c r="AS66" s="336"/>
      <c r="AT66" s="336"/>
      <c r="AU66" s="336"/>
      <c r="AV66" s="336">
        <v>9026</v>
      </c>
      <c r="AW66" s="336"/>
      <c r="AX66" s="336"/>
      <c r="AY66" s="336"/>
      <c r="AZ66" s="336"/>
      <c r="BA66" s="336">
        <v>545</v>
      </c>
      <c r="BB66" s="336"/>
      <c r="BC66" s="336"/>
      <c r="BD66" s="336"/>
      <c r="BE66" s="336"/>
      <c r="BF66" s="336">
        <v>12015</v>
      </c>
      <c r="BG66" s="336"/>
      <c r="BH66" s="336"/>
      <c r="BI66" s="336"/>
      <c r="BJ66" s="336"/>
    </row>
    <row r="67" spans="2:62" ht="8.1" customHeight="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9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</row>
    <row r="68" spans="2:62" ht="13.5" customHeight="1">
      <c r="B68" s="320" t="s">
        <v>199</v>
      </c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 t="s">
        <v>231</v>
      </c>
      <c r="P68" s="350"/>
      <c r="Q68" s="350"/>
      <c r="R68" s="350"/>
      <c r="S68" s="350"/>
      <c r="T68" s="350"/>
      <c r="U68" s="350"/>
      <c r="V68" s="350"/>
      <c r="W68" s="350"/>
      <c r="X68" s="321" t="s">
        <v>232</v>
      </c>
      <c r="Y68" s="350"/>
      <c r="Z68" s="350"/>
      <c r="AA68" s="350"/>
      <c r="AB68" s="350"/>
      <c r="AC68" s="350"/>
      <c r="AD68" s="350"/>
      <c r="AE68" s="350"/>
      <c r="AF68" s="350"/>
      <c r="AG68" s="321" t="s">
        <v>233</v>
      </c>
      <c r="AH68" s="350"/>
      <c r="AI68" s="350"/>
      <c r="AJ68" s="350"/>
      <c r="AK68" s="350"/>
      <c r="AL68" s="350"/>
      <c r="AM68" s="350"/>
      <c r="AN68" s="350"/>
      <c r="AO68" s="350"/>
      <c r="AP68" s="350"/>
      <c r="AQ68" s="321" t="s">
        <v>234</v>
      </c>
      <c r="AR68" s="350"/>
      <c r="AS68" s="350"/>
      <c r="AT68" s="350"/>
      <c r="AU68" s="350"/>
      <c r="AV68" s="350"/>
      <c r="AW68" s="350"/>
      <c r="AX68" s="350"/>
      <c r="AY68" s="350"/>
      <c r="AZ68" s="350"/>
      <c r="BA68" s="321" t="s">
        <v>235</v>
      </c>
      <c r="BB68" s="350"/>
      <c r="BC68" s="350"/>
      <c r="BD68" s="350"/>
      <c r="BE68" s="350"/>
      <c r="BF68" s="350"/>
      <c r="BG68" s="350"/>
      <c r="BH68" s="350"/>
      <c r="BI68" s="350"/>
      <c r="BJ68" s="362"/>
    </row>
    <row r="69" spans="2:62" ht="13.5" customHeight="1">
      <c r="B69" s="322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 t="s">
        <v>221</v>
      </c>
      <c r="P69" s="363"/>
      <c r="Q69" s="363"/>
      <c r="R69" s="363"/>
      <c r="S69" s="323" t="s">
        <v>220</v>
      </c>
      <c r="T69" s="363"/>
      <c r="U69" s="363"/>
      <c r="V69" s="363"/>
      <c r="W69" s="363"/>
      <c r="X69" s="323" t="s">
        <v>221</v>
      </c>
      <c r="Y69" s="363"/>
      <c r="Z69" s="363"/>
      <c r="AA69" s="363"/>
      <c r="AB69" s="323" t="s">
        <v>220</v>
      </c>
      <c r="AC69" s="363"/>
      <c r="AD69" s="363"/>
      <c r="AE69" s="363"/>
      <c r="AF69" s="363"/>
      <c r="AG69" s="323" t="s">
        <v>221</v>
      </c>
      <c r="AH69" s="363"/>
      <c r="AI69" s="363"/>
      <c r="AJ69" s="363"/>
      <c r="AK69" s="363"/>
      <c r="AL69" s="323" t="s">
        <v>220</v>
      </c>
      <c r="AM69" s="363"/>
      <c r="AN69" s="363"/>
      <c r="AO69" s="363"/>
      <c r="AP69" s="363"/>
      <c r="AQ69" s="323" t="s">
        <v>221</v>
      </c>
      <c r="AR69" s="363"/>
      <c r="AS69" s="363"/>
      <c r="AT69" s="363"/>
      <c r="AU69" s="363"/>
      <c r="AV69" s="323" t="s">
        <v>220</v>
      </c>
      <c r="AW69" s="363"/>
      <c r="AX69" s="363"/>
      <c r="AY69" s="363"/>
      <c r="AZ69" s="363"/>
      <c r="BA69" s="323" t="s">
        <v>221</v>
      </c>
      <c r="BB69" s="363"/>
      <c r="BC69" s="363"/>
      <c r="BD69" s="363"/>
      <c r="BE69" s="363"/>
      <c r="BF69" s="323" t="s">
        <v>220</v>
      </c>
      <c r="BG69" s="363"/>
      <c r="BH69" s="363"/>
      <c r="BI69" s="363"/>
      <c r="BJ69" s="364"/>
    </row>
    <row r="70" spans="2:62" ht="8.1" customHeight="1">
      <c r="N70" s="100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</row>
    <row r="71" spans="2:62" ht="12" customHeight="1">
      <c r="C71" s="319" t="s">
        <v>206</v>
      </c>
      <c r="D71" s="319"/>
      <c r="E71" s="319"/>
      <c r="F71" s="319"/>
      <c r="G71" s="317">
        <v>22</v>
      </c>
      <c r="H71" s="317"/>
      <c r="I71" s="317"/>
      <c r="J71" s="319" t="s">
        <v>199</v>
      </c>
      <c r="K71" s="319"/>
      <c r="L71" s="319"/>
      <c r="M71" s="319"/>
      <c r="N71" s="53"/>
      <c r="O71" s="361">
        <v>526</v>
      </c>
      <c r="P71" s="359"/>
      <c r="Q71" s="359"/>
      <c r="R71" s="359"/>
      <c r="S71" s="359">
        <v>7439</v>
      </c>
      <c r="T71" s="360"/>
      <c r="U71" s="360"/>
      <c r="V71" s="360"/>
      <c r="W71" s="360"/>
      <c r="X71" s="359">
        <v>770</v>
      </c>
      <c r="Y71" s="360"/>
      <c r="Z71" s="360"/>
      <c r="AA71" s="360"/>
      <c r="AB71" s="359">
        <v>16602</v>
      </c>
      <c r="AC71" s="360"/>
      <c r="AD71" s="360"/>
      <c r="AE71" s="360"/>
      <c r="AF71" s="360"/>
      <c r="AG71" s="359">
        <v>335</v>
      </c>
      <c r="AH71" s="360"/>
      <c r="AI71" s="360"/>
      <c r="AJ71" s="360"/>
      <c r="AK71" s="360"/>
      <c r="AL71" s="359">
        <v>4863</v>
      </c>
      <c r="AM71" s="360"/>
      <c r="AN71" s="360"/>
      <c r="AO71" s="360"/>
      <c r="AP71" s="360"/>
      <c r="AQ71" s="359">
        <v>431</v>
      </c>
      <c r="AR71" s="360"/>
      <c r="AS71" s="360"/>
      <c r="AT71" s="360"/>
      <c r="AU71" s="360"/>
      <c r="AV71" s="359">
        <v>2039</v>
      </c>
      <c r="AW71" s="360"/>
      <c r="AX71" s="360"/>
      <c r="AY71" s="360"/>
      <c r="AZ71" s="360"/>
      <c r="BA71" s="359">
        <v>535</v>
      </c>
      <c r="BB71" s="359"/>
      <c r="BC71" s="359"/>
      <c r="BD71" s="359"/>
      <c r="BE71" s="359"/>
      <c r="BF71" s="359">
        <v>4933</v>
      </c>
      <c r="BG71" s="360"/>
      <c r="BH71" s="360"/>
      <c r="BI71" s="360"/>
      <c r="BJ71" s="360"/>
    </row>
    <row r="72" spans="2:62" ht="12" customHeight="1">
      <c r="G72" s="317">
        <v>23</v>
      </c>
      <c r="H72" s="317"/>
      <c r="I72" s="317"/>
      <c r="N72" s="53"/>
      <c r="O72" s="361">
        <v>532</v>
      </c>
      <c r="P72" s="359"/>
      <c r="Q72" s="359"/>
      <c r="R72" s="359"/>
      <c r="S72" s="359">
        <v>5837</v>
      </c>
      <c r="T72" s="360"/>
      <c r="U72" s="360"/>
      <c r="V72" s="360"/>
      <c r="W72" s="360"/>
      <c r="X72" s="359">
        <v>772</v>
      </c>
      <c r="Y72" s="360"/>
      <c r="Z72" s="360"/>
      <c r="AA72" s="360"/>
      <c r="AB72" s="359">
        <v>16942</v>
      </c>
      <c r="AC72" s="360"/>
      <c r="AD72" s="360"/>
      <c r="AE72" s="360"/>
      <c r="AF72" s="360"/>
      <c r="AG72" s="359">
        <v>338</v>
      </c>
      <c r="AH72" s="360"/>
      <c r="AI72" s="360"/>
      <c r="AJ72" s="360"/>
      <c r="AK72" s="360"/>
      <c r="AL72" s="359">
        <v>4323</v>
      </c>
      <c r="AM72" s="360"/>
      <c r="AN72" s="360"/>
      <c r="AO72" s="360"/>
      <c r="AP72" s="360"/>
      <c r="AQ72" s="359">
        <v>386</v>
      </c>
      <c r="AR72" s="360"/>
      <c r="AS72" s="360"/>
      <c r="AT72" s="360"/>
      <c r="AU72" s="360"/>
      <c r="AV72" s="359">
        <v>1781</v>
      </c>
      <c r="AW72" s="360"/>
      <c r="AX72" s="360"/>
      <c r="AY72" s="360"/>
      <c r="AZ72" s="360"/>
      <c r="BA72" s="359">
        <v>456</v>
      </c>
      <c r="BB72" s="359"/>
      <c r="BC72" s="359"/>
      <c r="BD72" s="359"/>
      <c r="BE72" s="359"/>
      <c r="BF72" s="359">
        <v>4626</v>
      </c>
      <c r="BG72" s="360"/>
      <c r="BH72" s="360"/>
      <c r="BI72" s="360"/>
      <c r="BJ72" s="360"/>
    </row>
    <row r="73" spans="2:62" ht="12" customHeight="1">
      <c r="G73" s="317">
        <v>24</v>
      </c>
      <c r="H73" s="317"/>
      <c r="I73" s="317"/>
      <c r="N73" s="53"/>
      <c r="O73" s="361">
        <v>546</v>
      </c>
      <c r="P73" s="359"/>
      <c r="Q73" s="359"/>
      <c r="R73" s="359"/>
      <c r="S73" s="359">
        <v>6536</v>
      </c>
      <c r="T73" s="360"/>
      <c r="U73" s="360"/>
      <c r="V73" s="360"/>
      <c r="W73" s="360"/>
      <c r="X73" s="359">
        <v>778</v>
      </c>
      <c r="Y73" s="360"/>
      <c r="Z73" s="360"/>
      <c r="AA73" s="360"/>
      <c r="AB73" s="359">
        <v>17961</v>
      </c>
      <c r="AC73" s="360"/>
      <c r="AD73" s="360"/>
      <c r="AE73" s="360"/>
      <c r="AF73" s="360"/>
      <c r="AG73" s="359">
        <v>345</v>
      </c>
      <c r="AH73" s="360"/>
      <c r="AI73" s="360"/>
      <c r="AJ73" s="360"/>
      <c r="AK73" s="360"/>
      <c r="AL73" s="359">
        <v>5174</v>
      </c>
      <c r="AM73" s="360"/>
      <c r="AN73" s="360"/>
      <c r="AO73" s="360"/>
      <c r="AP73" s="360"/>
      <c r="AQ73" s="359">
        <v>458</v>
      </c>
      <c r="AR73" s="360"/>
      <c r="AS73" s="360"/>
      <c r="AT73" s="360"/>
      <c r="AU73" s="360"/>
      <c r="AV73" s="359">
        <v>1572</v>
      </c>
      <c r="AW73" s="360"/>
      <c r="AX73" s="360"/>
      <c r="AY73" s="360"/>
      <c r="AZ73" s="360"/>
      <c r="BA73" s="359">
        <v>548</v>
      </c>
      <c r="BB73" s="359"/>
      <c r="BC73" s="359"/>
      <c r="BD73" s="359"/>
      <c r="BE73" s="359"/>
      <c r="BF73" s="359">
        <v>4720</v>
      </c>
      <c r="BG73" s="360"/>
      <c r="BH73" s="360"/>
      <c r="BI73" s="360"/>
      <c r="BJ73" s="360"/>
    </row>
    <row r="74" spans="2:62" ht="12" customHeight="1">
      <c r="G74" s="317">
        <v>25</v>
      </c>
      <c r="H74" s="317"/>
      <c r="I74" s="317"/>
      <c r="N74" s="53"/>
      <c r="O74" s="361">
        <v>527</v>
      </c>
      <c r="P74" s="359"/>
      <c r="Q74" s="359"/>
      <c r="R74" s="359"/>
      <c r="S74" s="359">
        <v>6873</v>
      </c>
      <c r="T74" s="360"/>
      <c r="U74" s="360"/>
      <c r="V74" s="360"/>
      <c r="W74" s="360"/>
      <c r="X74" s="359">
        <v>769</v>
      </c>
      <c r="Y74" s="360"/>
      <c r="Z74" s="360"/>
      <c r="AA74" s="360"/>
      <c r="AB74" s="359">
        <v>16882</v>
      </c>
      <c r="AC74" s="360"/>
      <c r="AD74" s="360"/>
      <c r="AE74" s="360"/>
      <c r="AF74" s="360"/>
      <c r="AG74" s="359">
        <v>346</v>
      </c>
      <c r="AH74" s="360"/>
      <c r="AI74" s="360"/>
      <c r="AJ74" s="360"/>
      <c r="AK74" s="360"/>
      <c r="AL74" s="359">
        <v>4398</v>
      </c>
      <c r="AM74" s="360"/>
      <c r="AN74" s="360"/>
      <c r="AO74" s="360"/>
      <c r="AP74" s="360"/>
      <c r="AQ74" s="359">
        <v>385</v>
      </c>
      <c r="AR74" s="360"/>
      <c r="AS74" s="360"/>
      <c r="AT74" s="360"/>
      <c r="AU74" s="360"/>
      <c r="AV74" s="359">
        <v>1268</v>
      </c>
      <c r="AW74" s="360"/>
      <c r="AX74" s="360"/>
      <c r="AY74" s="360"/>
      <c r="AZ74" s="360"/>
      <c r="BA74" s="359">
        <v>547</v>
      </c>
      <c r="BB74" s="359"/>
      <c r="BC74" s="359"/>
      <c r="BD74" s="359"/>
      <c r="BE74" s="359"/>
      <c r="BF74" s="359">
        <v>4920</v>
      </c>
      <c r="BG74" s="360"/>
      <c r="BH74" s="360"/>
      <c r="BI74" s="360"/>
      <c r="BJ74" s="360"/>
    </row>
    <row r="75" spans="2:62" ht="12" customHeight="1">
      <c r="G75" s="314">
        <v>26</v>
      </c>
      <c r="H75" s="314"/>
      <c r="I75" s="314"/>
      <c r="J75" s="154"/>
      <c r="K75" s="154"/>
      <c r="L75" s="154"/>
      <c r="M75" s="154"/>
      <c r="N75" s="155"/>
      <c r="O75" s="357">
        <v>529</v>
      </c>
      <c r="P75" s="336"/>
      <c r="Q75" s="336"/>
      <c r="R75" s="336"/>
      <c r="S75" s="336">
        <v>6335</v>
      </c>
      <c r="T75" s="336"/>
      <c r="U75" s="336"/>
      <c r="V75" s="336"/>
      <c r="W75" s="336"/>
      <c r="X75" s="336">
        <v>762</v>
      </c>
      <c r="Y75" s="336"/>
      <c r="Z75" s="336"/>
      <c r="AA75" s="336"/>
      <c r="AB75" s="336">
        <v>18539</v>
      </c>
      <c r="AC75" s="336"/>
      <c r="AD75" s="336"/>
      <c r="AE75" s="336"/>
      <c r="AF75" s="336"/>
      <c r="AG75" s="336">
        <v>354</v>
      </c>
      <c r="AH75" s="336"/>
      <c r="AI75" s="336"/>
      <c r="AJ75" s="336"/>
      <c r="AK75" s="336"/>
      <c r="AL75" s="336">
        <v>5834</v>
      </c>
      <c r="AM75" s="336"/>
      <c r="AN75" s="336"/>
      <c r="AO75" s="336"/>
      <c r="AP75" s="336"/>
      <c r="AQ75" s="336">
        <v>391</v>
      </c>
      <c r="AR75" s="336"/>
      <c r="AS75" s="336"/>
      <c r="AT75" s="336"/>
      <c r="AU75" s="336"/>
      <c r="AV75" s="336">
        <v>1302</v>
      </c>
      <c r="AW75" s="336"/>
      <c r="AX75" s="336"/>
      <c r="AY75" s="336"/>
      <c r="AZ75" s="336"/>
      <c r="BA75" s="336">
        <v>485</v>
      </c>
      <c r="BB75" s="336"/>
      <c r="BC75" s="336"/>
      <c r="BD75" s="336"/>
      <c r="BE75" s="336"/>
      <c r="BF75" s="336">
        <v>6470</v>
      </c>
      <c r="BG75" s="336"/>
      <c r="BH75" s="336"/>
      <c r="BI75" s="336"/>
      <c r="BJ75" s="336"/>
    </row>
    <row r="76" spans="2:62" ht="8.1" customHeight="1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</row>
    <row r="77" spans="2:62" ht="13.5" customHeight="1">
      <c r="B77" s="96"/>
      <c r="C77" s="328" t="s">
        <v>219</v>
      </c>
      <c r="D77" s="328"/>
      <c r="E77" s="161" t="s">
        <v>208</v>
      </c>
      <c r="F77" s="162" t="s">
        <v>479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</row>
    <row r="78" spans="2:62" ht="12" customHeight="1">
      <c r="B78" s="345" t="s">
        <v>207</v>
      </c>
      <c r="C78" s="345"/>
      <c r="D78" s="345"/>
      <c r="E78" s="134" t="s">
        <v>208</v>
      </c>
      <c r="F78" s="47" t="s">
        <v>218</v>
      </c>
    </row>
    <row r="79" spans="2:62" ht="12" customHeight="1"/>
  </sheetData>
  <mergeCells count="392">
    <mergeCell ref="BF55:BJ55"/>
    <mergeCell ref="BF56:BJ56"/>
    <mergeCell ref="BF57:BJ57"/>
    <mergeCell ref="AA50:AI50"/>
    <mergeCell ref="AJ50:AR50"/>
    <mergeCell ref="AS50:BA50"/>
    <mergeCell ref="BF51:BJ51"/>
    <mergeCell ref="BB51:BE51"/>
    <mergeCell ref="AW51:BA51"/>
    <mergeCell ref="AS51:AV51"/>
    <mergeCell ref="AA51:AD51"/>
    <mergeCell ref="AE51:AI51"/>
    <mergeCell ref="AJ51:AM51"/>
    <mergeCell ref="AN51:AR51"/>
    <mergeCell ref="AE54:AI54"/>
    <mergeCell ref="AS54:AV54"/>
    <mergeCell ref="AS55:AV55"/>
    <mergeCell ref="AS56:AV56"/>
    <mergeCell ref="AS57:AV57"/>
    <mergeCell ref="AW54:BA54"/>
    <mergeCell ref="AW55:BA55"/>
    <mergeCell ref="AW56:BA56"/>
    <mergeCell ref="AW57:BA57"/>
    <mergeCell ref="BB54:BE54"/>
    <mergeCell ref="T55:Z55"/>
    <mergeCell ref="T56:Z56"/>
    <mergeCell ref="T57:Z57"/>
    <mergeCell ref="O54:S54"/>
    <mergeCell ref="O55:S55"/>
    <mergeCell ref="O56:S56"/>
    <mergeCell ref="O57:S57"/>
    <mergeCell ref="AA54:AD54"/>
    <mergeCell ref="AA55:AD55"/>
    <mergeCell ref="AA56:AD56"/>
    <mergeCell ref="AA57:AD57"/>
    <mergeCell ref="AE57:AI57"/>
    <mergeCell ref="AJ54:AM54"/>
    <mergeCell ref="AJ55:AM55"/>
    <mergeCell ref="AJ56:AM56"/>
    <mergeCell ref="AJ57:AM57"/>
    <mergeCell ref="AN54:AR54"/>
    <mergeCell ref="AN55:AR55"/>
    <mergeCell ref="AN56:AR56"/>
    <mergeCell ref="AN57:AR57"/>
    <mergeCell ref="C18:D18"/>
    <mergeCell ref="B19:D19"/>
    <mergeCell ref="C15:F15"/>
    <mergeCell ref="G15:I15"/>
    <mergeCell ref="J15:M15"/>
    <mergeCell ref="O15:T15"/>
    <mergeCell ref="U15:Z15"/>
    <mergeCell ref="AA15:AF15"/>
    <mergeCell ref="AG15:AL15"/>
    <mergeCell ref="AY9:BD9"/>
    <mergeCell ref="BE9:BJ9"/>
    <mergeCell ref="B12:N13"/>
    <mergeCell ref="O12:Z12"/>
    <mergeCell ref="AA12:AL12"/>
    <mergeCell ref="AM12:AX12"/>
    <mergeCell ref="AY12:BJ12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C9:F9"/>
    <mergeCell ref="G9:I9"/>
    <mergeCell ref="J9:M9"/>
    <mergeCell ref="O9:T9"/>
    <mergeCell ref="U9:Z9"/>
    <mergeCell ref="AA9:AF9"/>
    <mergeCell ref="AG9:AL9"/>
    <mergeCell ref="AM9:AR9"/>
    <mergeCell ref="AS9:AX9"/>
    <mergeCell ref="B4:BJ4"/>
    <mergeCell ref="B6:N7"/>
    <mergeCell ref="O6:Z6"/>
    <mergeCell ref="AA6:AL6"/>
    <mergeCell ref="AM6:AX6"/>
    <mergeCell ref="AY6:BJ6"/>
    <mergeCell ref="O7:T7"/>
    <mergeCell ref="U7:Z7"/>
    <mergeCell ref="AA7:AF7"/>
    <mergeCell ref="AG7:AL7"/>
    <mergeCell ref="AM7:AR7"/>
    <mergeCell ref="AS7:AX7"/>
    <mergeCell ref="AY7:BD7"/>
    <mergeCell ref="BE7:BJ7"/>
    <mergeCell ref="B21:BJ21"/>
    <mergeCell ref="B22:BJ22"/>
    <mergeCell ref="B24:N25"/>
    <mergeCell ref="O24:V25"/>
    <mergeCell ref="W24:AL24"/>
    <mergeCell ref="AM24:BJ24"/>
    <mergeCell ref="AE25:AL25"/>
    <mergeCell ref="AM25:AT25"/>
    <mergeCell ref="AU25:BB25"/>
    <mergeCell ref="BC25:BJ25"/>
    <mergeCell ref="C27:F27"/>
    <mergeCell ref="G27:I27"/>
    <mergeCell ref="J27:M27"/>
    <mergeCell ref="O27:V27"/>
    <mergeCell ref="W27:AD27"/>
    <mergeCell ref="AE27:AL27"/>
    <mergeCell ref="BC27:BJ27"/>
    <mergeCell ref="G28:I28"/>
    <mergeCell ref="O28:V28"/>
    <mergeCell ref="W28:AD28"/>
    <mergeCell ref="AE28:AL28"/>
    <mergeCell ref="AM28:AT28"/>
    <mergeCell ref="AU28:BB28"/>
    <mergeCell ref="BC28:BJ28"/>
    <mergeCell ref="W29:AD29"/>
    <mergeCell ref="AE29:AL29"/>
    <mergeCell ref="AM29:AT29"/>
    <mergeCell ref="AU29:BB29"/>
    <mergeCell ref="AM27:AT27"/>
    <mergeCell ref="AU27:BB27"/>
    <mergeCell ref="BC29:BJ29"/>
    <mergeCell ref="G30:I30"/>
    <mergeCell ref="O30:V30"/>
    <mergeCell ref="W30:AD30"/>
    <mergeCell ref="AE30:AL30"/>
    <mergeCell ref="AM30:AT30"/>
    <mergeCell ref="AU30:BB30"/>
    <mergeCell ref="BC30:BJ30"/>
    <mergeCell ref="G29:I29"/>
    <mergeCell ref="O29:V29"/>
    <mergeCell ref="G31:I31"/>
    <mergeCell ref="O31:V31"/>
    <mergeCell ref="W31:AD31"/>
    <mergeCell ref="AE31:AL31"/>
    <mergeCell ref="AM31:AT31"/>
    <mergeCell ref="AU31:BB31"/>
    <mergeCell ref="BC31:BJ31"/>
    <mergeCell ref="B33:D33"/>
    <mergeCell ref="B35:BJ35"/>
    <mergeCell ref="B37:N38"/>
    <mergeCell ref="O37:BJ37"/>
    <mergeCell ref="O38:U38"/>
    <mergeCell ref="V38:AB38"/>
    <mergeCell ref="AC38:AI38"/>
    <mergeCell ref="AJ38:AO38"/>
    <mergeCell ref="AP38:AV38"/>
    <mergeCell ref="AW38:BC38"/>
    <mergeCell ref="BD38:BJ38"/>
    <mergeCell ref="C40:F40"/>
    <mergeCell ref="G40:I40"/>
    <mergeCell ref="J40:M40"/>
    <mergeCell ref="O40:U40"/>
    <mergeCell ref="V40:AB40"/>
    <mergeCell ref="AC40:AI40"/>
    <mergeCell ref="AJ40:AO40"/>
    <mergeCell ref="AP40:AV40"/>
    <mergeCell ref="AW40:BC40"/>
    <mergeCell ref="BD40:BJ40"/>
    <mergeCell ref="G41:I41"/>
    <mergeCell ref="O41:U41"/>
    <mergeCell ref="V41:AB41"/>
    <mergeCell ref="AC41:AI41"/>
    <mergeCell ref="AJ41:AO41"/>
    <mergeCell ref="AP41:AV41"/>
    <mergeCell ref="AW41:BC41"/>
    <mergeCell ref="BD41:BJ41"/>
    <mergeCell ref="G42:I42"/>
    <mergeCell ref="O42:U42"/>
    <mergeCell ref="V42:AB42"/>
    <mergeCell ref="AC42:AI42"/>
    <mergeCell ref="AJ42:AO42"/>
    <mergeCell ref="AP42:AV42"/>
    <mergeCell ref="AW42:BC42"/>
    <mergeCell ref="BD42:BJ42"/>
    <mergeCell ref="G43:I43"/>
    <mergeCell ref="O43:U43"/>
    <mergeCell ref="V43:AB43"/>
    <mergeCell ref="AC43:AI43"/>
    <mergeCell ref="AJ43:AO43"/>
    <mergeCell ref="AP43:AV43"/>
    <mergeCell ref="AW43:BC43"/>
    <mergeCell ref="BD43:BJ43"/>
    <mergeCell ref="AW44:BC44"/>
    <mergeCell ref="BD44:BJ44"/>
    <mergeCell ref="B46:D46"/>
    <mergeCell ref="G44:I44"/>
    <mergeCell ref="O44:U44"/>
    <mergeCell ref="V44:AB44"/>
    <mergeCell ref="AC44:AI44"/>
    <mergeCell ref="AJ44:AO44"/>
    <mergeCell ref="AP44:AV44"/>
    <mergeCell ref="B48:BJ48"/>
    <mergeCell ref="B50:N51"/>
    <mergeCell ref="O50:Z50"/>
    <mergeCell ref="C53:F53"/>
    <mergeCell ref="G53:I53"/>
    <mergeCell ref="J53:M53"/>
    <mergeCell ref="G54:I54"/>
    <mergeCell ref="O53:S53"/>
    <mergeCell ref="BF54:BJ54"/>
    <mergeCell ref="T54:Z54"/>
    <mergeCell ref="O51:S51"/>
    <mergeCell ref="T51:Z51"/>
    <mergeCell ref="BF53:BJ53"/>
    <mergeCell ref="BB53:BE53"/>
    <mergeCell ref="AW53:BA53"/>
    <mergeCell ref="AS53:AV53"/>
    <mergeCell ref="AN53:AR53"/>
    <mergeCell ref="AJ53:AM53"/>
    <mergeCell ref="AE53:AI53"/>
    <mergeCell ref="AA53:AD53"/>
    <mergeCell ref="T53:Z53"/>
    <mergeCell ref="G55:I55"/>
    <mergeCell ref="G56:I56"/>
    <mergeCell ref="G57:I57"/>
    <mergeCell ref="B59:N60"/>
    <mergeCell ref="O59:W59"/>
    <mergeCell ref="X59:AF59"/>
    <mergeCell ref="AG59:AP59"/>
    <mergeCell ref="AQ59:AZ59"/>
    <mergeCell ref="BA59:BJ59"/>
    <mergeCell ref="O60:R60"/>
    <mergeCell ref="S60:W60"/>
    <mergeCell ref="X60:AA60"/>
    <mergeCell ref="AB60:AF60"/>
    <mergeCell ref="AG60:AK60"/>
    <mergeCell ref="AL60:AP60"/>
    <mergeCell ref="AQ60:AU60"/>
    <mergeCell ref="AV60:AZ60"/>
    <mergeCell ref="BA60:BE60"/>
    <mergeCell ref="BF60:BJ60"/>
    <mergeCell ref="BB55:BE55"/>
    <mergeCell ref="BB56:BE56"/>
    <mergeCell ref="BB57:BE57"/>
    <mergeCell ref="AE55:AI55"/>
    <mergeCell ref="AE56:AI56"/>
    <mergeCell ref="C62:F62"/>
    <mergeCell ref="G62:I62"/>
    <mergeCell ref="J62:M62"/>
    <mergeCell ref="O62:R62"/>
    <mergeCell ref="S62:W62"/>
    <mergeCell ref="X62:AA62"/>
    <mergeCell ref="AB62:AF62"/>
    <mergeCell ref="AG62:AK62"/>
    <mergeCell ref="AL62:AP62"/>
    <mergeCell ref="AV64:AZ64"/>
    <mergeCell ref="AQ62:AU62"/>
    <mergeCell ref="AV62:AZ62"/>
    <mergeCell ref="BA62:BE62"/>
    <mergeCell ref="BF62:BJ62"/>
    <mergeCell ref="G63:I63"/>
    <mergeCell ref="O63:R63"/>
    <mergeCell ref="S63:W63"/>
    <mergeCell ref="X63:AA63"/>
    <mergeCell ref="AB63:AF63"/>
    <mergeCell ref="AG63:AK63"/>
    <mergeCell ref="AL63:AP63"/>
    <mergeCell ref="AQ63:AU63"/>
    <mergeCell ref="AV63:AZ63"/>
    <mergeCell ref="BA63:BE63"/>
    <mergeCell ref="BF63:BJ63"/>
    <mergeCell ref="AL66:AP66"/>
    <mergeCell ref="AQ66:AU66"/>
    <mergeCell ref="AV66:AZ66"/>
    <mergeCell ref="BA64:BE64"/>
    <mergeCell ref="BF64:BJ64"/>
    <mergeCell ref="G65:I65"/>
    <mergeCell ref="O65:R65"/>
    <mergeCell ref="S65:W65"/>
    <mergeCell ref="X65:AA65"/>
    <mergeCell ref="AB65:AF65"/>
    <mergeCell ref="AG65:AK65"/>
    <mergeCell ref="AL65:AP65"/>
    <mergeCell ref="AQ65:AU65"/>
    <mergeCell ref="AV65:AZ65"/>
    <mergeCell ref="BA65:BE65"/>
    <mergeCell ref="BF65:BJ65"/>
    <mergeCell ref="G64:I64"/>
    <mergeCell ref="O64:R64"/>
    <mergeCell ref="S64:W64"/>
    <mergeCell ref="X64:AA64"/>
    <mergeCell ref="AB64:AF64"/>
    <mergeCell ref="AG64:AK64"/>
    <mergeCell ref="AL64:AP64"/>
    <mergeCell ref="AQ64:AU64"/>
    <mergeCell ref="BA66:BE66"/>
    <mergeCell ref="BF66:BJ66"/>
    <mergeCell ref="B68:N69"/>
    <mergeCell ref="O68:W68"/>
    <mergeCell ref="X68:AF68"/>
    <mergeCell ref="AG68:AP68"/>
    <mergeCell ref="AQ68:AZ68"/>
    <mergeCell ref="BA68:BJ68"/>
    <mergeCell ref="O69:R69"/>
    <mergeCell ref="S69:W69"/>
    <mergeCell ref="X69:AA69"/>
    <mergeCell ref="AB69:AF69"/>
    <mergeCell ref="AG69:AK69"/>
    <mergeCell ref="AL69:AP69"/>
    <mergeCell ref="AQ69:AU69"/>
    <mergeCell ref="AV69:AZ69"/>
    <mergeCell ref="BA69:BE69"/>
    <mergeCell ref="BF69:BJ69"/>
    <mergeCell ref="G66:I66"/>
    <mergeCell ref="O66:R66"/>
    <mergeCell ref="S66:W66"/>
    <mergeCell ref="X66:AA66"/>
    <mergeCell ref="AB66:AF66"/>
    <mergeCell ref="AG66:AK66"/>
    <mergeCell ref="C71:F71"/>
    <mergeCell ref="G71:I71"/>
    <mergeCell ref="J71:M71"/>
    <mergeCell ref="O71:R71"/>
    <mergeCell ref="S71:W71"/>
    <mergeCell ref="X71:AA71"/>
    <mergeCell ref="AB71:AF71"/>
    <mergeCell ref="AG71:AK71"/>
    <mergeCell ref="AL71:AP71"/>
    <mergeCell ref="AQ71:AU71"/>
    <mergeCell ref="AV71:AZ71"/>
    <mergeCell ref="BA71:BE71"/>
    <mergeCell ref="BF71:BJ71"/>
    <mergeCell ref="G72:I72"/>
    <mergeCell ref="O72:R72"/>
    <mergeCell ref="S72:W72"/>
    <mergeCell ref="X72:AA72"/>
    <mergeCell ref="AB72:AF72"/>
    <mergeCell ref="AG72:AK72"/>
    <mergeCell ref="AL72:AP72"/>
    <mergeCell ref="AQ72:AU72"/>
    <mergeCell ref="AV72:AZ72"/>
    <mergeCell ref="BA72:BE72"/>
    <mergeCell ref="BF72:BJ72"/>
    <mergeCell ref="AL74:AP74"/>
    <mergeCell ref="BA74:BE74"/>
    <mergeCell ref="BF74:BJ74"/>
    <mergeCell ref="G73:I73"/>
    <mergeCell ref="O73:R73"/>
    <mergeCell ref="S73:W73"/>
    <mergeCell ref="X73:AA73"/>
    <mergeCell ref="AB73:AF73"/>
    <mergeCell ref="AG73:AK73"/>
    <mergeCell ref="AL73:AP73"/>
    <mergeCell ref="AQ73:AU73"/>
    <mergeCell ref="AV73:AZ73"/>
    <mergeCell ref="G75:I75"/>
    <mergeCell ref="O75:R75"/>
    <mergeCell ref="S75:W75"/>
    <mergeCell ref="X75:AA75"/>
    <mergeCell ref="AB75:AF75"/>
    <mergeCell ref="AG75:AK75"/>
    <mergeCell ref="AS1:BK1"/>
    <mergeCell ref="B78:D78"/>
    <mergeCell ref="AL75:AP75"/>
    <mergeCell ref="AQ75:AU75"/>
    <mergeCell ref="AV75:AZ75"/>
    <mergeCell ref="BA75:BE75"/>
    <mergeCell ref="BF75:BJ75"/>
    <mergeCell ref="C77:D77"/>
    <mergeCell ref="AQ74:AU74"/>
    <mergeCell ref="AV74:AZ74"/>
    <mergeCell ref="BA73:BE73"/>
    <mergeCell ref="BF73:BJ73"/>
    <mergeCell ref="G74:I74"/>
    <mergeCell ref="O74:R74"/>
    <mergeCell ref="S74:W74"/>
    <mergeCell ref="X74:AA74"/>
    <mergeCell ref="AB74:AF74"/>
    <mergeCell ref="AG74:AK74"/>
    <mergeCell ref="G10:I10"/>
    <mergeCell ref="G16:I16"/>
    <mergeCell ref="O10:T10"/>
    <mergeCell ref="U10:Z10"/>
    <mergeCell ref="AA10:AF10"/>
    <mergeCell ref="AG10:AL10"/>
    <mergeCell ref="AM10:AR10"/>
    <mergeCell ref="AS10:AX10"/>
    <mergeCell ref="AY10:BD10"/>
    <mergeCell ref="AY15:BD15"/>
    <mergeCell ref="AM15:AR15"/>
    <mergeCell ref="AS15:AX15"/>
    <mergeCell ref="BE10:BJ10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BE15:BJ15"/>
  </mergeCells>
  <phoneticPr fontId="20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view="pageBreakPreview" zoomScaleNormal="100" zoomScaleSheetLayoutView="100" workbookViewId="0">
      <selection activeCell="R63" sqref="R63"/>
    </sheetView>
  </sheetViews>
  <sheetFormatPr defaultRowHeight="13.5"/>
  <cols>
    <col min="1" max="63" width="1.625" style="97" customWidth="1"/>
    <col min="64" max="16384" width="9" style="97"/>
  </cols>
  <sheetData>
    <row r="1" spans="1:62" ht="11.1" customHeight="1">
      <c r="A1" s="333">
        <f>'169'!AS1+1</f>
        <v>170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/>
      <c r="S1" s="335"/>
    </row>
    <row r="2" spans="1:62" ht="11.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5"/>
      <c r="S2" s="335"/>
    </row>
    <row r="3" spans="1:62" ht="13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</row>
    <row r="4" spans="1:62" ht="13.5" customHeight="1">
      <c r="B4" s="106"/>
      <c r="C4" s="106"/>
      <c r="D4" s="106"/>
      <c r="E4" s="134"/>
      <c r="F4" s="47"/>
    </row>
    <row r="5" spans="1:62" ht="18" customHeight="1">
      <c r="B5" s="329" t="s">
        <v>777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1:62" ht="12.95" customHeight="1">
      <c r="B6" s="317" t="s">
        <v>378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</row>
    <row r="7" spans="1:62" ht="12" customHeight="1"/>
    <row r="8" spans="1:62" ht="12.75" customHeight="1">
      <c r="B8" s="396" t="s">
        <v>199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7"/>
      <c r="O8" s="324" t="s">
        <v>379</v>
      </c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20"/>
      <c r="AE8" s="324" t="s">
        <v>380</v>
      </c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20"/>
      <c r="AU8" s="324" t="s">
        <v>381</v>
      </c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</row>
    <row r="9" spans="1:62" ht="12.75" customHeight="1"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9"/>
      <c r="O9" s="325" t="s">
        <v>221</v>
      </c>
      <c r="P9" s="385"/>
      <c r="Q9" s="385"/>
      <c r="R9" s="385"/>
      <c r="S9" s="385"/>
      <c r="T9" s="385"/>
      <c r="U9" s="385"/>
      <c r="V9" s="322"/>
      <c r="W9" s="325" t="s">
        <v>220</v>
      </c>
      <c r="X9" s="385"/>
      <c r="Y9" s="385"/>
      <c r="Z9" s="385"/>
      <c r="AA9" s="385"/>
      <c r="AB9" s="385"/>
      <c r="AC9" s="385"/>
      <c r="AD9" s="322"/>
      <c r="AE9" s="325" t="s">
        <v>221</v>
      </c>
      <c r="AF9" s="385"/>
      <c r="AG9" s="385"/>
      <c r="AH9" s="385"/>
      <c r="AI9" s="385"/>
      <c r="AJ9" s="385"/>
      <c r="AK9" s="385"/>
      <c r="AL9" s="322"/>
      <c r="AM9" s="325" t="s">
        <v>220</v>
      </c>
      <c r="AN9" s="385"/>
      <c r="AO9" s="385"/>
      <c r="AP9" s="385"/>
      <c r="AQ9" s="385"/>
      <c r="AR9" s="385"/>
      <c r="AS9" s="385"/>
      <c r="AT9" s="322"/>
      <c r="AU9" s="325" t="s">
        <v>221</v>
      </c>
      <c r="AV9" s="385"/>
      <c r="AW9" s="385"/>
      <c r="AX9" s="385"/>
      <c r="AY9" s="385"/>
      <c r="AZ9" s="385"/>
      <c r="BA9" s="385"/>
      <c r="BB9" s="322"/>
      <c r="BC9" s="325" t="s">
        <v>220</v>
      </c>
      <c r="BD9" s="385"/>
      <c r="BE9" s="385"/>
      <c r="BF9" s="385"/>
      <c r="BG9" s="385"/>
      <c r="BH9" s="385"/>
      <c r="BI9" s="385"/>
      <c r="BJ9" s="385"/>
    </row>
    <row r="10" spans="1:62" ht="6.75" customHeight="1">
      <c r="N10" s="100"/>
    </row>
    <row r="11" spans="1:62" ht="12" customHeight="1">
      <c r="C11" s="319" t="s">
        <v>206</v>
      </c>
      <c r="D11" s="319"/>
      <c r="E11" s="319"/>
      <c r="F11" s="319"/>
      <c r="G11" s="317">
        <v>22</v>
      </c>
      <c r="H11" s="317"/>
      <c r="I11" s="317"/>
      <c r="J11" s="319" t="s">
        <v>199</v>
      </c>
      <c r="K11" s="319"/>
      <c r="L11" s="319"/>
      <c r="M11" s="319"/>
      <c r="N11" s="53"/>
      <c r="O11" s="361">
        <v>7930</v>
      </c>
      <c r="P11" s="359"/>
      <c r="Q11" s="359"/>
      <c r="R11" s="359"/>
      <c r="S11" s="359"/>
      <c r="T11" s="359"/>
      <c r="U11" s="359"/>
      <c r="V11" s="359"/>
      <c r="W11" s="356">
        <v>67068</v>
      </c>
      <c r="X11" s="356"/>
      <c r="Y11" s="356"/>
      <c r="Z11" s="356"/>
      <c r="AA11" s="356"/>
      <c r="AB11" s="356"/>
      <c r="AC11" s="356"/>
      <c r="AD11" s="356"/>
      <c r="AE11" s="356">
        <v>3997</v>
      </c>
      <c r="AF11" s="356"/>
      <c r="AG11" s="356"/>
      <c r="AH11" s="356"/>
      <c r="AI11" s="356"/>
      <c r="AJ11" s="356"/>
      <c r="AK11" s="356"/>
      <c r="AL11" s="356"/>
      <c r="AM11" s="356">
        <v>41978</v>
      </c>
      <c r="AN11" s="356"/>
      <c r="AO11" s="356"/>
      <c r="AP11" s="356"/>
      <c r="AQ11" s="356"/>
      <c r="AR11" s="356"/>
      <c r="AS11" s="356"/>
      <c r="AT11" s="356"/>
      <c r="AU11" s="356">
        <v>3933</v>
      </c>
      <c r="AV11" s="356"/>
      <c r="AW11" s="356"/>
      <c r="AX11" s="356"/>
      <c r="AY11" s="356"/>
      <c r="AZ11" s="356"/>
      <c r="BA11" s="356"/>
      <c r="BB11" s="356"/>
      <c r="BC11" s="356">
        <v>25090</v>
      </c>
      <c r="BD11" s="356"/>
      <c r="BE11" s="356"/>
      <c r="BF11" s="356"/>
      <c r="BG11" s="356"/>
      <c r="BH11" s="356"/>
      <c r="BI11" s="356"/>
      <c r="BJ11" s="356"/>
    </row>
    <row r="12" spans="1:62" ht="12" customHeight="1">
      <c r="G12" s="317">
        <v>23</v>
      </c>
      <c r="H12" s="317"/>
      <c r="I12" s="317"/>
      <c r="N12" s="53"/>
      <c r="O12" s="361">
        <v>7575</v>
      </c>
      <c r="P12" s="359"/>
      <c r="Q12" s="359"/>
      <c r="R12" s="359"/>
      <c r="S12" s="359"/>
      <c r="T12" s="359"/>
      <c r="U12" s="359"/>
      <c r="V12" s="359"/>
      <c r="W12" s="356">
        <v>60959</v>
      </c>
      <c r="X12" s="356"/>
      <c r="Y12" s="356"/>
      <c r="Z12" s="356"/>
      <c r="AA12" s="356"/>
      <c r="AB12" s="356"/>
      <c r="AC12" s="356"/>
      <c r="AD12" s="356"/>
      <c r="AE12" s="356">
        <v>3650</v>
      </c>
      <c r="AF12" s="356"/>
      <c r="AG12" s="356"/>
      <c r="AH12" s="356"/>
      <c r="AI12" s="356"/>
      <c r="AJ12" s="356"/>
      <c r="AK12" s="356"/>
      <c r="AL12" s="356"/>
      <c r="AM12" s="356">
        <v>38290</v>
      </c>
      <c r="AN12" s="356"/>
      <c r="AO12" s="356"/>
      <c r="AP12" s="356"/>
      <c r="AQ12" s="356"/>
      <c r="AR12" s="356"/>
      <c r="AS12" s="356"/>
      <c r="AT12" s="356"/>
      <c r="AU12" s="356">
        <v>3925</v>
      </c>
      <c r="AV12" s="356"/>
      <c r="AW12" s="356"/>
      <c r="AX12" s="356"/>
      <c r="AY12" s="356"/>
      <c r="AZ12" s="356"/>
      <c r="BA12" s="356"/>
      <c r="BB12" s="356"/>
      <c r="BC12" s="356">
        <v>22669</v>
      </c>
      <c r="BD12" s="356"/>
      <c r="BE12" s="356"/>
      <c r="BF12" s="356"/>
      <c r="BG12" s="356"/>
      <c r="BH12" s="356"/>
      <c r="BI12" s="356"/>
      <c r="BJ12" s="356"/>
    </row>
    <row r="13" spans="1:62" ht="12" customHeight="1">
      <c r="G13" s="317">
        <v>24</v>
      </c>
      <c r="H13" s="317"/>
      <c r="I13" s="317"/>
      <c r="N13" s="53"/>
      <c r="O13" s="361">
        <v>7934</v>
      </c>
      <c r="P13" s="359"/>
      <c r="Q13" s="359"/>
      <c r="R13" s="359"/>
      <c r="S13" s="359"/>
      <c r="T13" s="359"/>
      <c r="U13" s="359"/>
      <c r="V13" s="359"/>
      <c r="W13" s="356">
        <v>64778</v>
      </c>
      <c r="X13" s="356"/>
      <c r="Y13" s="356"/>
      <c r="Z13" s="356"/>
      <c r="AA13" s="356"/>
      <c r="AB13" s="356"/>
      <c r="AC13" s="356"/>
      <c r="AD13" s="356"/>
      <c r="AE13" s="356">
        <v>4102</v>
      </c>
      <c r="AF13" s="356"/>
      <c r="AG13" s="356"/>
      <c r="AH13" s="356"/>
      <c r="AI13" s="356"/>
      <c r="AJ13" s="356"/>
      <c r="AK13" s="356"/>
      <c r="AL13" s="356"/>
      <c r="AM13" s="356">
        <v>42376</v>
      </c>
      <c r="AN13" s="356"/>
      <c r="AO13" s="356"/>
      <c r="AP13" s="356"/>
      <c r="AQ13" s="356"/>
      <c r="AR13" s="356"/>
      <c r="AS13" s="356"/>
      <c r="AT13" s="356"/>
      <c r="AU13" s="356">
        <v>3832</v>
      </c>
      <c r="AV13" s="356"/>
      <c r="AW13" s="356"/>
      <c r="AX13" s="356"/>
      <c r="AY13" s="356"/>
      <c r="AZ13" s="356"/>
      <c r="BA13" s="356"/>
      <c r="BB13" s="356"/>
      <c r="BC13" s="356">
        <v>22402</v>
      </c>
      <c r="BD13" s="356"/>
      <c r="BE13" s="356"/>
      <c r="BF13" s="356"/>
      <c r="BG13" s="356"/>
      <c r="BH13" s="356"/>
      <c r="BI13" s="356"/>
      <c r="BJ13" s="356"/>
    </row>
    <row r="14" spans="1:62" ht="12" customHeight="1">
      <c r="G14" s="317">
        <v>25</v>
      </c>
      <c r="H14" s="317"/>
      <c r="I14" s="317"/>
      <c r="N14" s="53"/>
      <c r="O14" s="361">
        <v>6429</v>
      </c>
      <c r="P14" s="359"/>
      <c r="Q14" s="359"/>
      <c r="R14" s="359"/>
      <c r="S14" s="359"/>
      <c r="T14" s="359"/>
      <c r="U14" s="359"/>
      <c r="V14" s="359"/>
      <c r="W14" s="356">
        <v>55710</v>
      </c>
      <c r="X14" s="356"/>
      <c r="Y14" s="356"/>
      <c r="Z14" s="356"/>
      <c r="AA14" s="356"/>
      <c r="AB14" s="356"/>
      <c r="AC14" s="356"/>
      <c r="AD14" s="356"/>
      <c r="AE14" s="356">
        <v>3101</v>
      </c>
      <c r="AF14" s="356"/>
      <c r="AG14" s="356"/>
      <c r="AH14" s="356"/>
      <c r="AI14" s="356"/>
      <c r="AJ14" s="356"/>
      <c r="AK14" s="356"/>
      <c r="AL14" s="356"/>
      <c r="AM14" s="356">
        <v>35666</v>
      </c>
      <c r="AN14" s="356"/>
      <c r="AO14" s="356"/>
      <c r="AP14" s="356"/>
      <c r="AQ14" s="356"/>
      <c r="AR14" s="356"/>
      <c r="AS14" s="356"/>
      <c r="AT14" s="356"/>
      <c r="AU14" s="356">
        <v>3328</v>
      </c>
      <c r="AV14" s="356"/>
      <c r="AW14" s="356"/>
      <c r="AX14" s="356"/>
      <c r="AY14" s="356"/>
      <c r="AZ14" s="356"/>
      <c r="BA14" s="356"/>
      <c r="BB14" s="356"/>
      <c r="BC14" s="356">
        <v>20044</v>
      </c>
      <c r="BD14" s="356"/>
      <c r="BE14" s="356"/>
      <c r="BF14" s="356"/>
      <c r="BG14" s="356"/>
      <c r="BH14" s="356"/>
      <c r="BI14" s="356"/>
      <c r="BJ14" s="356"/>
    </row>
    <row r="15" spans="1:62" ht="12" customHeight="1">
      <c r="G15" s="314">
        <v>26</v>
      </c>
      <c r="H15" s="314"/>
      <c r="I15" s="314"/>
      <c r="J15" s="154"/>
      <c r="K15" s="154"/>
      <c r="L15" s="154"/>
      <c r="M15" s="154"/>
      <c r="N15" s="105"/>
      <c r="O15" s="354">
        <v>4631</v>
      </c>
      <c r="P15" s="353"/>
      <c r="Q15" s="353"/>
      <c r="R15" s="353"/>
      <c r="S15" s="353"/>
      <c r="T15" s="353"/>
      <c r="U15" s="353"/>
      <c r="V15" s="353"/>
      <c r="W15" s="353">
        <v>48703</v>
      </c>
      <c r="X15" s="353"/>
      <c r="Y15" s="353"/>
      <c r="Z15" s="353"/>
      <c r="AA15" s="353"/>
      <c r="AB15" s="353"/>
      <c r="AC15" s="353"/>
      <c r="AD15" s="353"/>
      <c r="AE15" s="353">
        <v>3908</v>
      </c>
      <c r="AF15" s="353"/>
      <c r="AG15" s="353"/>
      <c r="AH15" s="353"/>
      <c r="AI15" s="353"/>
      <c r="AJ15" s="353"/>
      <c r="AK15" s="353"/>
      <c r="AL15" s="353"/>
      <c r="AM15" s="353">
        <v>42181</v>
      </c>
      <c r="AN15" s="353"/>
      <c r="AO15" s="353"/>
      <c r="AP15" s="353"/>
      <c r="AQ15" s="353"/>
      <c r="AR15" s="353"/>
      <c r="AS15" s="353"/>
      <c r="AT15" s="353"/>
      <c r="AU15" s="353">
        <v>723</v>
      </c>
      <c r="AV15" s="353"/>
      <c r="AW15" s="353"/>
      <c r="AX15" s="353"/>
      <c r="AY15" s="353"/>
      <c r="AZ15" s="353"/>
      <c r="BA15" s="353"/>
      <c r="BB15" s="353"/>
      <c r="BC15" s="353">
        <v>6522</v>
      </c>
      <c r="BD15" s="353"/>
      <c r="BE15" s="353"/>
      <c r="BF15" s="353"/>
      <c r="BG15" s="353"/>
      <c r="BH15" s="353"/>
      <c r="BI15" s="353"/>
      <c r="BJ15" s="353"/>
    </row>
    <row r="16" spans="1:62" ht="6.75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</row>
    <row r="17" spans="2:62" ht="12" customHeight="1">
      <c r="B17" s="374" t="s">
        <v>18</v>
      </c>
      <c r="C17" s="374"/>
      <c r="D17" s="374"/>
      <c r="E17" s="134" t="s">
        <v>616</v>
      </c>
      <c r="F17" s="47" t="s">
        <v>662</v>
      </c>
    </row>
    <row r="18" spans="2:62" ht="13.5" customHeight="1">
      <c r="B18" s="275"/>
      <c r="C18" s="275"/>
      <c r="D18" s="275"/>
      <c r="E18" s="272"/>
      <c r="F18" s="47"/>
    </row>
    <row r="19" spans="2:62" ht="13.5" customHeight="1">
      <c r="B19" s="106"/>
      <c r="C19" s="106"/>
      <c r="D19" s="106"/>
      <c r="E19" s="134"/>
      <c r="F19" s="47"/>
    </row>
    <row r="20" spans="2:62" ht="13.5" customHeight="1">
      <c r="B20" s="317" t="s">
        <v>382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</row>
    <row r="21" spans="2:62" ht="12" customHeight="1"/>
    <row r="22" spans="2:62" ht="12.75" customHeight="1">
      <c r="B22" s="396" t="s">
        <v>199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7"/>
      <c r="M22" s="324" t="s">
        <v>379</v>
      </c>
      <c r="N22" s="384"/>
      <c r="O22" s="384"/>
      <c r="P22" s="384"/>
      <c r="Q22" s="384"/>
      <c r="R22" s="384"/>
      <c r="S22" s="384"/>
      <c r="T22" s="384"/>
      <c r="U22" s="384"/>
      <c r="V22" s="320"/>
      <c r="W22" s="324" t="s">
        <v>383</v>
      </c>
      <c r="X22" s="384"/>
      <c r="Y22" s="384"/>
      <c r="Z22" s="384"/>
      <c r="AA22" s="384"/>
      <c r="AB22" s="384"/>
      <c r="AC22" s="384"/>
      <c r="AD22" s="384"/>
      <c r="AE22" s="384"/>
      <c r="AF22" s="320"/>
      <c r="AG22" s="324" t="s">
        <v>384</v>
      </c>
      <c r="AH22" s="384"/>
      <c r="AI22" s="384"/>
      <c r="AJ22" s="384"/>
      <c r="AK22" s="384"/>
      <c r="AL22" s="384"/>
      <c r="AM22" s="384"/>
      <c r="AN22" s="384"/>
      <c r="AO22" s="384"/>
      <c r="AP22" s="320"/>
      <c r="AQ22" s="324" t="s">
        <v>385</v>
      </c>
      <c r="AR22" s="384"/>
      <c r="AS22" s="384"/>
      <c r="AT22" s="384"/>
      <c r="AU22" s="384"/>
      <c r="AV22" s="384"/>
      <c r="AW22" s="384"/>
      <c r="AX22" s="384"/>
      <c r="AY22" s="384"/>
      <c r="AZ22" s="320"/>
      <c r="BA22" s="324" t="s">
        <v>386</v>
      </c>
      <c r="BB22" s="384"/>
      <c r="BC22" s="384"/>
      <c r="BD22" s="384"/>
      <c r="BE22" s="384"/>
      <c r="BF22" s="384"/>
      <c r="BG22" s="384"/>
      <c r="BH22" s="384"/>
      <c r="BI22" s="384"/>
      <c r="BJ22" s="384"/>
    </row>
    <row r="23" spans="2:62" ht="12.75" customHeight="1"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9"/>
      <c r="M23" s="325" t="s">
        <v>380</v>
      </c>
      <c r="N23" s="385"/>
      <c r="O23" s="385"/>
      <c r="P23" s="385"/>
      <c r="Q23" s="322"/>
      <c r="R23" s="325" t="s">
        <v>381</v>
      </c>
      <c r="S23" s="385"/>
      <c r="T23" s="385"/>
      <c r="U23" s="385"/>
      <c r="V23" s="322"/>
      <c r="W23" s="325" t="s">
        <v>380</v>
      </c>
      <c r="X23" s="385"/>
      <c r="Y23" s="385"/>
      <c r="Z23" s="385"/>
      <c r="AA23" s="322"/>
      <c r="AB23" s="325" t="s">
        <v>381</v>
      </c>
      <c r="AC23" s="385"/>
      <c r="AD23" s="385"/>
      <c r="AE23" s="385"/>
      <c r="AF23" s="322"/>
      <c r="AG23" s="325" t="s">
        <v>380</v>
      </c>
      <c r="AH23" s="385"/>
      <c r="AI23" s="385"/>
      <c r="AJ23" s="385"/>
      <c r="AK23" s="322"/>
      <c r="AL23" s="325" t="s">
        <v>381</v>
      </c>
      <c r="AM23" s="385"/>
      <c r="AN23" s="385"/>
      <c r="AO23" s="385"/>
      <c r="AP23" s="322"/>
      <c r="AQ23" s="325" t="s">
        <v>380</v>
      </c>
      <c r="AR23" s="385"/>
      <c r="AS23" s="385"/>
      <c r="AT23" s="385"/>
      <c r="AU23" s="322"/>
      <c r="AV23" s="325" t="s">
        <v>381</v>
      </c>
      <c r="AW23" s="385"/>
      <c r="AX23" s="385"/>
      <c r="AY23" s="385"/>
      <c r="AZ23" s="322"/>
      <c r="BA23" s="325" t="s">
        <v>380</v>
      </c>
      <c r="BB23" s="385"/>
      <c r="BC23" s="385"/>
      <c r="BD23" s="385"/>
      <c r="BE23" s="322"/>
      <c r="BF23" s="325" t="s">
        <v>381</v>
      </c>
      <c r="BG23" s="385"/>
      <c r="BH23" s="385"/>
      <c r="BI23" s="385"/>
      <c r="BJ23" s="385"/>
    </row>
    <row r="24" spans="2:62" ht="6.75" customHeight="1">
      <c r="L24" s="100"/>
    </row>
    <row r="25" spans="2:62" ht="12" customHeight="1">
      <c r="C25" s="319" t="s">
        <v>206</v>
      </c>
      <c r="D25" s="319"/>
      <c r="E25" s="319"/>
      <c r="F25" s="317">
        <v>22</v>
      </c>
      <c r="G25" s="317"/>
      <c r="H25" s="317"/>
      <c r="I25" s="319" t="s">
        <v>199</v>
      </c>
      <c r="J25" s="319"/>
      <c r="K25" s="319"/>
      <c r="L25" s="53"/>
      <c r="M25" s="361">
        <v>51050</v>
      </c>
      <c r="N25" s="356"/>
      <c r="O25" s="356"/>
      <c r="P25" s="356"/>
      <c r="Q25" s="356"/>
      <c r="R25" s="356">
        <v>25090</v>
      </c>
      <c r="S25" s="356"/>
      <c r="T25" s="356"/>
      <c r="U25" s="356"/>
      <c r="V25" s="356"/>
      <c r="W25" s="356">
        <v>1203</v>
      </c>
      <c r="X25" s="356"/>
      <c r="Y25" s="356"/>
      <c r="Z25" s="356"/>
      <c r="AA25" s="356"/>
      <c r="AB25" s="356">
        <v>4054</v>
      </c>
      <c r="AC25" s="356"/>
      <c r="AD25" s="356"/>
      <c r="AE25" s="356"/>
      <c r="AF25" s="356"/>
      <c r="AG25" s="356">
        <v>312</v>
      </c>
      <c r="AH25" s="356"/>
      <c r="AI25" s="356"/>
      <c r="AJ25" s="356"/>
      <c r="AK25" s="356"/>
      <c r="AL25" s="356">
        <v>3905</v>
      </c>
      <c r="AM25" s="356"/>
      <c r="AN25" s="356"/>
      <c r="AO25" s="356"/>
      <c r="AP25" s="356"/>
      <c r="AQ25" s="356">
        <v>3620</v>
      </c>
      <c r="AR25" s="356"/>
      <c r="AS25" s="356"/>
      <c r="AT25" s="356"/>
      <c r="AU25" s="356"/>
      <c r="AV25" s="356">
        <v>1064</v>
      </c>
      <c r="AW25" s="356"/>
      <c r="AX25" s="356"/>
      <c r="AY25" s="356"/>
      <c r="AZ25" s="356"/>
      <c r="BA25" s="356">
        <v>3358</v>
      </c>
      <c r="BB25" s="356"/>
      <c r="BC25" s="356"/>
      <c r="BD25" s="356"/>
      <c r="BE25" s="356"/>
      <c r="BF25" s="356">
        <v>1347</v>
      </c>
      <c r="BG25" s="356"/>
      <c r="BH25" s="356"/>
      <c r="BI25" s="356"/>
      <c r="BJ25" s="356"/>
    </row>
    <row r="26" spans="2:62" ht="12" customHeight="1">
      <c r="F26" s="317">
        <v>23</v>
      </c>
      <c r="G26" s="317"/>
      <c r="H26" s="317"/>
      <c r="L26" s="53"/>
      <c r="M26" s="356">
        <v>47485</v>
      </c>
      <c r="N26" s="356"/>
      <c r="O26" s="356"/>
      <c r="P26" s="356"/>
      <c r="Q26" s="356"/>
      <c r="R26" s="356">
        <v>22669</v>
      </c>
      <c r="S26" s="356"/>
      <c r="T26" s="356"/>
      <c r="U26" s="356"/>
      <c r="V26" s="356"/>
      <c r="W26" s="356">
        <v>1152</v>
      </c>
      <c r="X26" s="356"/>
      <c r="Y26" s="356"/>
      <c r="Z26" s="356"/>
      <c r="AA26" s="356"/>
      <c r="AB26" s="356">
        <v>3426</v>
      </c>
      <c r="AC26" s="356"/>
      <c r="AD26" s="356"/>
      <c r="AE26" s="356"/>
      <c r="AF26" s="356"/>
      <c r="AG26" s="356">
        <v>246</v>
      </c>
      <c r="AH26" s="356"/>
      <c r="AI26" s="356"/>
      <c r="AJ26" s="356"/>
      <c r="AK26" s="356"/>
      <c r="AL26" s="356">
        <v>3294</v>
      </c>
      <c r="AM26" s="356"/>
      <c r="AN26" s="356"/>
      <c r="AO26" s="356"/>
      <c r="AP26" s="356"/>
      <c r="AQ26" s="356">
        <v>3135</v>
      </c>
      <c r="AR26" s="356"/>
      <c r="AS26" s="356"/>
      <c r="AT26" s="356"/>
      <c r="AU26" s="356"/>
      <c r="AV26" s="356">
        <v>1045</v>
      </c>
      <c r="AW26" s="356"/>
      <c r="AX26" s="356"/>
      <c r="AY26" s="356"/>
      <c r="AZ26" s="356"/>
      <c r="BA26" s="356">
        <v>3089</v>
      </c>
      <c r="BB26" s="356"/>
      <c r="BC26" s="356"/>
      <c r="BD26" s="356"/>
      <c r="BE26" s="356"/>
      <c r="BF26" s="356">
        <v>1340</v>
      </c>
      <c r="BG26" s="356"/>
      <c r="BH26" s="356"/>
      <c r="BI26" s="356"/>
      <c r="BJ26" s="356"/>
    </row>
    <row r="27" spans="2:62" ht="12" customHeight="1">
      <c r="F27" s="317">
        <v>24</v>
      </c>
      <c r="G27" s="317"/>
      <c r="H27" s="317"/>
      <c r="L27" s="53"/>
      <c r="M27" s="356">
        <v>50740</v>
      </c>
      <c r="N27" s="356"/>
      <c r="O27" s="356"/>
      <c r="P27" s="356"/>
      <c r="Q27" s="356"/>
      <c r="R27" s="356">
        <v>22402</v>
      </c>
      <c r="S27" s="356"/>
      <c r="T27" s="356"/>
      <c r="U27" s="356"/>
      <c r="V27" s="356"/>
      <c r="W27" s="356">
        <v>1147</v>
      </c>
      <c r="X27" s="356"/>
      <c r="Y27" s="356"/>
      <c r="Z27" s="356"/>
      <c r="AA27" s="356"/>
      <c r="AB27" s="356">
        <v>3410</v>
      </c>
      <c r="AC27" s="356"/>
      <c r="AD27" s="356"/>
      <c r="AE27" s="356"/>
      <c r="AF27" s="356"/>
      <c r="AG27" s="356">
        <v>240</v>
      </c>
      <c r="AH27" s="356"/>
      <c r="AI27" s="356"/>
      <c r="AJ27" s="356"/>
      <c r="AK27" s="356"/>
      <c r="AL27" s="356">
        <v>3268</v>
      </c>
      <c r="AM27" s="356"/>
      <c r="AN27" s="356"/>
      <c r="AO27" s="356"/>
      <c r="AP27" s="356"/>
      <c r="AQ27" s="356">
        <v>3919</v>
      </c>
      <c r="AR27" s="356"/>
      <c r="AS27" s="356"/>
      <c r="AT27" s="356"/>
      <c r="AU27" s="356"/>
      <c r="AV27" s="356">
        <v>1068</v>
      </c>
      <c r="AW27" s="356"/>
      <c r="AX27" s="356"/>
      <c r="AY27" s="356"/>
      <c r="AZ27" s="356"/>
      <c r="BA27" s="356">
        <v>3843</v>
      </c>
      <c r="BB27" s="356"/>
      <c r="BC27" s="356"/>
      <c r="BD27" s="356"/>
      <c r="BE27" s="356"/>
      <c r="BF27" s="356">
        <v>1291</v>
      </c>
      <c r="BG27" s="356"/>
      <c r="BH27" s="356"/>
      <c r="BI27" s="356"/>
      <c r="BJ27" s="356"/>
    </row>
    <row r="28" spans="2:62" ht="12" customHeight="1">
      <c r="F28" s="317">
        <v>25</v>
      </c>
      <c r="G28" s="317"/>
      <c r="H28" s="317"/>
      <c r="L28" s="53"/>
      <c r="M28" s="356">
        <v>43459</v>
      </c>
      <c r="N28" s="356"/>
      <c r="O28" s="356"/>
      <c r="P28" s="356"/>
      <c r="Q28" s="356"/>
      <c r="R28" s="356">
        <v>20044</v>
      </c>
      <c r="S28" s="356"/>
      <c r="T28" s="356"/>
      <c r="U28" s="356"/>
      <c r="V28" s="356"/>
      <c r="W28" s="356">
        <v>1080</v>
      </c>
      <c r="X28" s="356"/>
      <c r="Y28" s="356"/>
      <c r="Z28" s="356"/>
      <c r="AA28" s="356"/>
      <c r="AB28" s="356">
        <v>3228</v>
      </c>
      <c r="AC28" s="356"/>
      <c r="AD28" s="356"/>
      <c r="AE28" s="356"/>
      <c r="AF28" s="356"/>
      <c r="AG28" s="356">
        <v>336</v>
      </c>
      <c r="AH28" s="356"/>
      <c r="AI28" s="356"/>
      <c r="AJ28" s="356"/>
      <c r="AK28" s="356"/>
      <c r="AL28" s="356">
        <v>3106</v>
      </c>
      <c r="AM28" s="356"/>
      <c r="AN28" s="356"/>
      <c r="AO28" s="356"/>
      <c r="AP28" s="356"/>
      <c r="AQ28" s="356">
        <v>2708</v>
      </c>
      <c r="AR28" s="356"/>
      <c r="AS28" s="356"/>
      <c r="AT28" s="356"/>
      <c r="AU28" s="356"/>
      <c r="AV28" s="356">
        <v>841</v>
      </c>
      <c r="AW28" s="356"/>
      <c r="AX28" s="356"/>
      <c r="AY28" s="356"/>
      <c r="AZ28" s="356"/>
      <c r="BA28" s="356">
        <v>2809</v>
      </c>
      <c r="BB28" s="356"/>
      <c r="BC28" s="356"/>
      <c r="BD28" s="356"/>
      <c r="BE28" s="356"/>
      <c r="BF28" s="356">
        <v>920</v>
      </c>
      <c r="BG28" s="356"/>
      <c r="BH28" s="356"/>
      <c r="BI28" s="356"/>
      <c r="BJ28" s="356"/>
    </row>
    <row r="29" spans="2:62" ht="12" customHeight="1">
      <c r="F29" s="314">
        <v>26</v>
      </c>
      <c r="G29" s="314"/>
      <c r="H29" s="314"/>
      <c r="I29" s="154"/>
      <c r="J29" s="154"/>
      <c r="K29" s="154"/>
      <c r="L29" s="105"/>
      <c r="M29" s="355">
        <v>46298</v>
      </c>
      <c r="N29" s="353"/>
      <c r="O29" s="353"/>
      <c r="P29" s="353"/>
      <c r="Q29" s="353"/>
      <c r="R29" s="353">
        <v>6522</v>
      </c>
      <c r="S29" s="353"/>
      <c r="T29" s="353"/>
      <c r="U29" s="353"/>
      <c r="V29" s="353"/>
      <c r="W29" s="353">
        <v>2044</v>
      </c>
      <c r="X29" s="353"/>
      <c r="Y29" s="353"/>
      <c r="Z29" s="353"/>
      <c r="AA29" s="353"/>
      <c r="AB29" s="353">
        <v>565</v>
      </c>
      <c r="AC29" s="353"/>
      <c r="AD29" s="353"/>
      <c r="AE29" s="353"/>
      <c r="AF29" s="353"/>
      <c r="AG29" s="353">
        <v>1474</v>
      </c>
      <c r="AH29" s="353"/>
      <c r="AI29" s="353"/>
      <c r="AJ29" s="353"/>
      <c r="AK29" s="353"/>
      <c r="AL29" s="353">
        <v>461</v>
      </c>
      <c r="AM29" s="353"/>
      <c r="AN29" s="353"/>
      <c r="AO29" s="353"/>
      <c r="AP29" s="353"/>
      <c r="AQ29" s="353">
        <v>2926</v>
      </c>
      <c r="AR29" s="353"/>
      <c r="AS29" s="353"/>
      <c r="AT29" s="353"/>
      <c r="AU29" s="353"/>
      <c r="AV29" s="353">
        <v>890</v>
      </c>
      <c r="AW29" s="353"/>
      <c r="AX29" s="353"/>
      <c r="AY29" s="353"/>
      <c r="AZ29" s="353"/>
      <c r="BA29" s="353">
        <v>2974</v>
      </c>
      <c r="BB29" s="353"/>
      <c r="BC29" s="353"/>
      <c r="BD29" s="353"/>
      <c r="BE29" s="353"/>
      <c r="BF29" s="353">
        <v>907</v>
      </c>
      <c r="BG29" s="353"/>
      <c r="BH29" s="353"/>
      <c r="BI29" s="353"/>
      <c r="BJ29" s="353"/>
    </row>
    <row r="30" spans="2:62" ht="6.7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9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</row>
    <row r="31" spans="2:62" ht="12.75" customHeight="1">
      <c r="B31" s="320" t="s">
        <v>199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21" t="s">
        <v>387</v>
      </c>
      <c r="N31" s="321"/>
      <c r="O31" s="321"/>
      <c r="P31" s="321"/>
      <c r="Q31" s="321"/>
      <c r="R31" s="321"/>
      <c r="S31" s="321"/>
      <c r="T31" s="321"/>
      <c r="U31" s="321"/>
      <c r="V31" s="321"/>
      <c r="W31" s="321" t="s">
        <v>388</v>
      </c>
      <c r="X31" s="321"/>
      <c r="Y31" s="321"/>
      <c r="Z31" s="321"/>
      <c r="AA31" s="321"/>
      <c r="AB31" s="321"/>
      <c r="AC31" s="321"/>
      <c r="AD31" s="321"/>
      <c r="AE31" s="321"/>
      <c r="AF31" s="321"/>
      <c r="AG31" s="321" t="s">
        <v>389</v>
      </c>
      <c r="AH31" s="321"/>
      <c r="AI31" s="321"/>
      <c r="AJ31" s="321"/>
      <c r="AK31" s="321"/>
      <c r="AL31" s="321"/>
      <c r="AM31" s="321"/>
      <c r="AN31" s="321"/>
      <c r="AO31" s="321"/>
      <c r="AP31" s="321"/>
      <c r="AQ31" s="321" t="s">
        <v>390</v>
      </c>
      <c r="AR31" s="321"/>
      <c r="AS31" s="321"/>
      <c r="AT31" s="321"/>
      <c r="AU31" s="321"/>
      <c r="AV31" s="321"/>
      <c r="AW31" s="321"/>
      <c r="AX31" s="321"/>
      <c r="AY31" s="321"/>
      <c r="AZ31" s="321"/>
      <c r="BA31" s="321" t="s">
        <v>391</v>
      </c>
      <c r="BB31" s="321"/>
      <c r="BC31" s="321"/>
      <c r="BD31" s="321"/>
      <c r="BE31" s="321"/>
      <c r="BF31" s="321"/>
      <c r="BG31" s="321"/>
      <c r="BH31" s="321"/>
      <c r="BI31" s="321"/>
      <c r="BJ31" s="324"/>
    </row>
    <row r="32" spans="2:62" ht="12.75" customHeight="1">
      <c r="B32" s="400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23" t="s">
        <v>380</v>
      </c>
      <c r="N32" s="323"/>
      <c r="O32" s="323"/>
      <c r="P32" s="323"/>
      <c r="Q32" s="323"/>
      <c r="R32" s="323" t="s">
        <v>381</v>
      </c>
      <c r="S32" s="323"/>
      <c r="T32" s="323"/>
      <c r="U32" s="323"/>
      <c r="V32" s="323"/>
      <c r="W32" s="323" t="s">
        <v>380</v>
      </c>
      <c r="X32" s="323"/>
      <c r="Y32" s="323"/>
      <c r="Z32" s="323"/>
      <c r="AA32" s="323"/>
      <c r="AB32" s="323" t="s">
        <v>381</v>
      </c>
      <c r="AC32" s="323"/>
      <c r="AD32" s="323"/>
      <c r="AE32" s="323"/>
      <c r="AF32" s="323"/>
      <c r="AG32" s="323" t="s">
        <v>380</v>
      </c>
      <c r="AH32" s="323"/>
      <c r="AI32" s="323"/>
      <c r="AJ32" s="323"/>
      <c r="AK32" s="323"/>
      <c r="AL32" s="323" t="s">
        <v>381</v>
      </c>
      <c r="AM32" s="323"/>
      <c r="AN32" s="323"/>
      <c r="AO32" s="323"/>
      <c r="AP32" s="323"/>
      <c r="AQ32" s="323" t="s">
        <v>380</v>
      </c>
      <c r="AR32" s="323"/>
      <c r="AS32" s="323"/>
      <c r="AT32" s="323"/>
      <c r="AU32" s="323"/>
      <c r="AV32" s="323" t="s">
        <v>381</v>
      </c>
      <c r="AW32" s="323"/>
      <c r="AX32" s="323"/>
      <c r="AY32" s="323"/>
      <c r="AZ32" s="323"/>
      <c r="BA32" s="323" t="s">
        <v>380</v>
      </c>
      <c r="BB32" s="323"/>
      <c r="BC32" s="323"/>
      <c r="BD32" s="323"/>
      <c r="BE32" s="323"/>
      <c r="BF32" s="323" t="s">
        <v>381</v>
      </c>
      <c r="BG32" s="323"/>
      <c r="BH32" s="323"/>
      <c r="BI32" s="323"/>
      <c r="BJ32" s="325"/>
    </row>
    <row r="33" spans="2:62" ht="6.75" customHeight="1">
      <c r="L33" s="100"/>
    </row>
    <row r="34" spans="2:62" ht="12" customHeight="1">
      <c r="C34" s="319" t="s">
        <v>206</v>
      </c>
      <c r="D34" s="319"/>
      <c r="E34" s="319"/>
      <c r="F34" s="317">
        <v>22</v>
      </c>
      <c r="G34" s="317"/>
      <c r="H34" s="317"/>
      <c r="I34" s="319" t="s">
        <v>199</v>
      </c>
      <c r="J34" s="319"/>
      <c r="K34" s="319"/>
      <c r="L34" s="53"/>
      <c r="M34" s="356">
        <v>6702</v>
      </c>
      <c r="N34" s="356"/>
      <c r="O34" s="356"/>
      <c r="P34" s="356"/>
      <c r="Q34" s="356"/>
      <c r="R34" s="356">
        <v>1148</v>
      </c>
      <c r="S34" s="356"/>
      <c r="T34" s="356"/>
      <c r="U34" s="356"/>
      <c r="V34" s="356"/>
      <c r="W34" s="356">
        <v>634</v>
      </c>
      <c r="X34" s="356"/>
      <c r="Y34" s="356"/>
      <c r="Z34" s="356"/>
      <c r="AA34" s="356"/>
      <c r="AB34" s="356">
        <v>2719</v>
      </c>
      <c r="AC34" s="356"/>
      <c r="AD34" s="356"/>
      <c r="AE34" s="356"/>
      <c r="AF34" s="356"/>
      <c r="AG34" s="356">
        <v>280</v>
      </c>
      <c r="AH34" s="356"/>
      <c r="AI34" s="356"/>
      <c r="AJ34" s="356"/>
      <c r="AK34" s="356"/>
      <c r="AL34" s="356">
        <v>2974</v>
      </c>
      <c r="AM34" s="356"/>
      <c r="AN34" s="356"/>
      <c r="AO34" s="356"/>
      <c r="AP34" s="356"/>
      <c r="AQ34" s="356">
        <v>553</v>
      </c>
      <c r="AR34" s="356"/>
      <c r="AS34" s="356"/>
      <c r="AT34" s="356"/>
      <c r="AU34" s="356"/>
      <c r="AV34" s="356">
        <v>1557</v>
      </c>
      <c r="AW34" s="356"/>
      <c r="AX34" s="356"/>
      <c r="AY34" s="356"/>
      <c r="AZ34" s="356"/>
      <c r="BA34" s="356">
        <v>1487</v>
      </c>
      <c r="BB34" s="356"/>
      <c r="BC34" s="356"/>
      <c r="BD34" s="356"/>
      <c r="BE34" s="356"/>
      <c r="BF34" s="356">
        <v>1764</v>
      </c>
      <c r="BG34" s="356"/>
      <c r="BH34" s="356"/>
      <c r="BI34" s="356"/>
      <c r="BJ34" s="356"/>
    </row>
    <row r="35" spans="2:62" ht="12" customHeight="1">
      <c r="F35" s="317">
        <v>23</v>
      </c>
      <c r="G35" s="317"/>
      <c r="H35" s="317"/>
      <c r="L35" s="53"/>
      <c r="M35" s="356">
        <v>6039</v>
      </c>
      <c r="N35" s="356"/>
      <c r="O35" s="356"/>
      <c r="P35" s="356"/>
      <c r="Q35" s="356"/>
      <c r="R35" s="356">
        <v>1138</v>
      </c>
      <c r="S35" s="356"/>
      <c r="T35" s="356"/>
      <c r="U35" s="356"/>
      <c r="V35" s="356"/>
      <c r="W35" s="356">
        <v>292</v>
      </c>
      <c r="X35" s="356"/>
      <c r="Y35" s="356"/>
      <c r="Z35" s="356"/>
      <c r="AA35" s="356"/>
      <c r="AB35" s="356">
        <v>2641</v>
      </c>
      <c r="AC35" s="356"/>
      <c r="AD35" s="356"/>
      <c r="AE35" s="356"/>
      <c r="AF35" s="356"/>
      <c r="AG35" s="356">
        <v>284</v>
      </c>
      <c r="AH35" s="356"/>
      <c r="AI35" s="356"/>
      <c r="AJ35" s="356"/>
      <c r="AK35" s="356"/>
      <c r="AL35" s="356">
        <v>2451</v>
      </c>
      <c r="AM35" s="356"/>
      <c r="AN35" s="356"/>
      <c r="AO35" s="356"/>
      <c r="AP35" s="356"/>
      <c r="AQ35" s="356">
        <v>545</v>
      </c>
      <c r="AR35" s="356"/>
      <c r="AS35" s="356"/>
      <c r="AT35" s="356"/>
      <c r="AU35" s="356"/>
      <c r="AV35" s="356">
        <v>1243</v>
      </c>
      <c r="AW35" s="356"/>
      <c r="AX35" s="356"/>
      <c r="AY35" s="356"/>
      <c r="AZ35" s="356"/>
      <c r="BA35" s="356">
        <v>832</v>
      </c>
      <c r="BB35" s="356"/>
      <c r="BC35" s="356"/>
      <c r="BD35" s="356"/>
      <c r="BE35" s="356"/>
      <c r="BF35" s="356">
        <v>1401</v>
      </c>
      <c r="BG35" s="356"/>
      <c r="BH35" s="356"/>
      <c r="BI35" s="356"/>
      <c r="BJ35" s="356"/>
    </row>
    <row r="36" spans="2:62" ht="12" customHeight="1">
      <c r="F36" s="317">
        <v>24</v>
      </c>
      <c r="G36" s="317"/>
      <c r="H36" s="317"/>
      <c r="L36" s="53"/>
      <c r="M36" s="356">
        <v>7415</v>
      </c>
      <c r="N36" s="356"/>
      <c r="O36" s="356"/>
      <c r="P36" s="356"/>
      <c r="Q36" s="356"/>
      <c r="R36" s="356">
        <v>1125</v>
      </c>
      <c r="S36" s="356"/>
      <c r="T36" s="356"/>
      <c r="U36" s="356"/>
      <c r="V36" s="356"/>
      <c r="W36" s="356">
        <v>159</v>
      </c>
      <c r="X36" s="356"/>
      <c r="Y36" s="356"/>
      <c r="Z36" s="356"/>
      <c r="AA36" s="356"/>
      <c r="AB36" s="356">
        <v>2645</v>
      </c>
      <c r="AC36" s="356"/>
      <c r="AD36" s="356"/>
      <c r="AE36" s="356"/>
      <c r="AF36" s="356"/>
      <c r="AG36" s="356">
        <v>470</v>
      </c>
      <c r="AH36" s="356"/>
      <c r="AI36" s="356"/>
      <c r="AJ36" s="356"/>
      <c r="AK36" s="356"/>
      <c r="AL36" s="356">
        <v>2426</v>
      </c>
      <c r="AM36" s="356"/>
      <c r="AN36" s="356"/>
      <c r="AO36" s="356"/>
      <c r="AP36" s="356"/>
      <c r="AQ36" s="356">
        <v>711</v>
      </c>
      <c r="AR36" s="356"/>
      <c r="AS36" s="356"/>
      <c r="AT36" s="356"/>
      <c r="AU36" s="356"/>
      <c r="AV36" s="356">
        <v>1231</v>
      </c>
      <c r="AW36" s="356"/>
      <c r="AX36" s="356"/>
      <c r="AY36" s="356"/>
      <c r="AZ36" s="356"/>
      <c r="BA36" s="356">
        <v>741</v>
      </c>
      <c r="BB36" s="356"/>
      <c r="BC36" s="356"/>
      <c r="BD36" s="356"/>
      <c r="BE36" s="356"/>
      <c r="BF36" s="356">
        <v>1412</v>
      </c>
      <c r="BG36" s="356"/>
      <c r="BH36" s="356"/>
      <c r="BI36" s="356"/>
      <c r="BJ36" s="356"/>
    </row>
    <row r="37" spans="2:62" ht="12" customHeight="1">
      <c r="F37" s="317">
        <v>25</v>
      </c>
      <c r="G37" s="317"/>
      <c r="H37" s="317"/>
      <c r="L37" s="53"/>
      <c r="M37" s="356">
        <v>5931</v>
      </c>
      <c r="N37" s="356"/>
      <c r="O37" s="356"/>
      <c r="P37" s="356"/>
      <c r="Q37" s="356"/>
      <c r="R37" s="356">
        <v>893</v>
      </c>
      <c r="S37" s="356"/>
      <c r="T37" s="356"/>
      <c r="U37" s="356"/>
      <c r="V37" s="356"/>
      <c r="W37" s="356">
        <v>221</v>
      </c>
      <c r="X37" s="356"/>
      <c r="Y37" s="356"/>
      <c r="Z37" s="356"/>
      <c r="AA37" s="356"/>
      <c r="AB37" s="356">
        <v>2499</v>
      </c>
      <c r="AC37" s="356"/>
      <c r="AD37" s="356"/>
      <c r="AE37" s="356"/>
      <c r="AF37" s="356"/>
      <c r="AG37" s="356">
        <v>391</v>
      </c>
      <c r="AH37" s="356"/>
      <c r="AI37" s="356"/>
      <c r="AJ37" s="356"/>
      <c r="AK37" s="356"/>
      <c r="AL37" s="356">
        <v>2290</v>
      </c>
      <c r="AM37" s="356"/>
      <c r="AN37" s="356"/>
      <c r="AO37" s="356"/>
      <c r="AP37" s="356"/>
      <c r="AQ37" s="356">
        <v>593</v>
      </c>
      <c r="AR37" s="356"/>
      <c r="AS37" s="356"/>
      <c r="AT37" s="356"/>
      <c r="AU37" s="356"/>
      <c r="AV37" s="356">
        <v>1163</v>
      </c>
      <c r="AW37" s="356"/>
      <c r="AX37" s="356"/>
      <c r="AY37" s="356"/>
      <c r="AZ37" s="356"/>
      <c r="BA37" s="356">
        <v>629</v>
      </c>
      <c r="BB37" s="356"/>
      <c r="BC37" s="356"/>
      <c r="BD37" s="356"/>
      <c r="BE37" s="356"/>
      <c r="BF37" s="356">
        <v>1326</v>
      </c>
      <c r="BG37" s="356"/>
      <c r="BH37" s="356"/>
      <c r="BI37" s="356"/>
      <c r="BJ37" s="356"/>
    </row>
    <row r="38" spans="2:62" ht="12" customHeight="1">
      <c r="F38" s="314">
        <v>26</v>
      </c>
      <c r="G38" s="314"/>
      <c r="H38" s="314"/>
      <c r="I38" s="154"/>
      <c r="J38" s="154"/>
      <c r="K38" s="154"/>
      <c r="L38" s="105"/>
      <c r="M38" s="355">
        <v>6532</v>
      </c>
      <c r="N38" s="355"/>
      <c r="O38" s="355"/>
      <c r="P38" s="355"/>
      <c r="Q38" s="355"/>
      <c r="R38" s="353">
        <v>148</v>
      </c>
      <c r="S38" s="353"/>
      <c r="T38" s="353"/>
      <c r="U38" s="353"/>
      <c r="V38" s="353"/>
      <c r="W38" s="353">
        <v>470</v>
      </c>
      <c r="X38" s="353"/>
      <c r="Y38" s="353"/>
      <c r="Z38" s="353"/>
      <c r="AA38" s="353"/>
      <c r="AB38" s="353">
        <v>585</v>
      </c>
      <c r="AC38" s="353"/>
      <c r="AD38" s="353"/>
      <c r="AE38" s="353"/>
      <c r="AF38" s="353"/>
      <c r="AG38" s="353">
        <v>386</v>
      </c>
      <c r="AH38" s="353"/>
      <c r="AI38" s="353"/>
      <c r="AJ38" s="353"/>
      <c r="AK38" s="353"/>
      <c r="AL38" s="353">
        <v>563</v>
      </c>
      <c r="AM38" s="353"/>
      <c r="AN38" s="353"/>
      <c r="AO38" s="353"/>
      <c r="AP38" s="353"/>
      <c r="AQ38" s="353">
        <v>1998</v>
      </c>
      <c r="AR38" s="353"/>
      <c r="AS38" s="353"/>
      <c r="AT38" s="353"/>
      <c r="AU38" s="353"/>
      <c r="AV38" s="353">
        <v>171</v>
      </c>
      <c r="AW38" s="353"/>
      <c r="AX38" s="353"/>
      <c r="AY38" s="353"/>
      <c r="AZ38" s="353"/>
      <c r="BA38" s="353">
        <v>0</v>
      </c>
      <c r="BB38" s="353"/>
      <c r="BC38" s="353"/>
      <c r="BD38" s="353"/>
      <c r="BE38" s="353"/>
      <c r="BF38" s="353">
        <v>0</v>
      </c>
      <c r="BG38" s="353"/>
      <c r="BH38" s="353"/>
      <c r="BI38" s="353"/>
      <c r="BJ38" s="353"/>
    </row>
    <row r="39" spans="2:62" ht="6.75" customHeight="1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</row>
    <row r="40" spans="2:62" ht="12.75" customHeight="1">
      <c r="B40" s="320" t="s">
        <v>199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21" t="s">
        <v>392</v>
      </c>
      <c r="N40" s="321"/>
      <c r="O40" s="321"/>
      <c r="P40" s="321"/>
      <c r="Q40" s="321"/>
      <c r="R40" s="321"/>
      <c r="S40" s="321"/>
      <c r="T40" s="321"/>
      <c r="U40" s="321"/>
      <c r="V40" s="321"/>
      <c r="W40" s="321" t="s">
        <v>393</v>
      </c>
      <c r="X40" s="321"/>
      <c r="Y40" s="321"/>
      <c r="Z40" s="321"/>
      <c r="AA40" s="321"/>
      <c r="AB40" s="321"/>
      <c r="AC40" s="321"/>
      <c r="AD40" s="321"/>
      <c r="AE40" s="321"/>
      <c r="AF40" s="321"/>
      <c r="AG40" s="321" t="s">
        <v>394</v>
      </c>
      <c r="AH40" s="321"/>
      <c r="AI40" s="321"/>
      <c r="AJ40" s="321"/>
      <c r="AK40" s="321"/>
      <c r="AL40" s="321"/>
      <c r="AM40" s="321"/>
      <c r="AN40" s="321"/>
      <c r="AO40" s="321"/>
      <c r="AP40" s="321"/>
      <c r="AQ40" s="321" t="s">
        <v>395</v>
      </c>
      <c r="AR40" s="321"/>
      <c r="AS40" s="321"/>
      <c r="AT40" s="321"/>
      <c r="AU40" s="321"/>
      <c r="AV40" s="321"/>
      <c r="AW40" s="321"/>
      <c r="AX40" s="321"/>
      <c r="AY40" s="321"/>
      <c r="AZ40" s="321"/>
      <c r="BA40" s="321" t="s">
        <v>396</v>
      </c>
      <c r="BB40" s="321"/>
      <c r="BC40" s="321"/>
      <c r="BD40" s="321"/>
      <c r="BE40" s="321"/>
      <c r="BF40" s="321"/>
      <c r="BG40" s="321"/>
      <c r="BH40" s="321"/>
      <c r="BI40" s="321"/>
      <c r="BJ40" s="324"/>
    </row>
    <row r="41" spans="2:62" ht="12.75" customHeight="1">
      <c r="B41" s="400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23" t="s">
        <v>380</v>
      </c>
      <c r="N41" s="323"/>
      <c r="O41" s="323"/>
      <c r="P41" s="323"/>
      <c r="Q41" s="323"/>
      <c r="R41" s="323" t="s">
        <v>381</v>
      </c>
      <c r="S41" s="323"/>
      <c r="T41" s="323"/>
      <c r="U41" s="323"/>
      <c r="V41" s="323"/>
      <c r="W41" s="323" t="s">
        <v>380</v>
      </c>
      <c r="X41" s="323"/>
      <c r="Y41" s="323"/>
      <c r="Z41" s="323"/>
      <c r="AA41" s="323"/>
      <c r="AB41" s="323" t="s">
        <v>381</v>
      </c>
      <c r="AC41" s="323"/>
      <c r="AD41" s="323"/>
      <c r="AE41" s="323"/>
      <c r="AF41" s="323"/>
      <c r="AG41" s="323" t="s">
        <v>380</v>
      </c>
      <c r="AH41" s="323"/>
      <c r="AI41" s="323"/>
      <c r="AJ41" s="323"/>
      <c r="AK41" s="323"/>
      <c r="AL41" s="323" t="s">
        <v>381</v>
      </c>
      <c r="AM41" s="323"/>
      <c r="AN41" s="323"/>
      <c r="AO41" s="323"/>
      <c r="AP41" s="323"/>
      <c r="AQ41" s="323" t="s">
        <v>380</v>
      </c>
      <c r="AR41" s="323"/>
      <c r="AS41" s="323"/>
      <c r="AT41" s="323"/>
      <c r="AU41" s="323"/>
      <c r="AV41" s="323" t="s">
        <v>381</v>
      </c>
      <c r="AW41" s="323"/>
      <c r="AX41" s="323"/>
      <c r="AY41" s="323"/>
      <c r="AZ41" s="323"/>
      <c r="BA41" s="323" t="s">
        <v>380</v>
      </c>
      <c r="BB41" s="323"/>
      <c r="BC41" s="323"/>
      <c r="BD41" s="323"/>
      <c r="BE41" s="323"/>
      <c r="BF41" s="323" t="s">
        <v>381</v>
      </c>
      <c r="BG41" s="323"/>
      <c r="BH41" s="323"/>
      <c r="BI41" s="323"/>
      <c r="BJ41" s="325"/>
    </row>
    <row r="42" spans="2:62" ht="6.75" customHeight="1">
      <c r="L42" s="100"/>
    </row>
    <row r="43" spans="2:62" ht="12" customHeight="1">
      <c r="C43" s="319" t="s">
        <v>206</v>
      </c>
      <c r="D43" s="319"/>
      <c r="E43" s="319"/>
      <c r="F43" s="317">
        <v>22</v>
      </c>
      <c r="G43" s="317"/>
      <c r="H43" s="317"/>
      <c r="I43" s="319" t="s">
        <v>199</v>
      </c>
      <c r="J43" s="319"/>
      <c r="K43" s="319"/>
      <c r="L43" s="53"/>
      <c r="M43" s="356">
        <v>775</v>
      </c>
      <c r="N43" s="356"/>
      <c r="O43" s="356"/>
      <c r="P43" s="356"/>
      <c r="Q43" s="356"/>
      <c r="R43" s="356">
        <v>511</v>
      </c>
      <c r="S43" s="356"/>
      <c r="T43" s="356"/>
      <c r="U43" s="356"/>
      <c r="V43" s="356"/>
      <c r="W43" s="356">
        <v>3259</v>
      </c>
      <c r="X43" s="356"/>
      <c r="Y43" s="356"/>
      <c r="Z43" s="356"/>
      <c r="AA43" s="356"/>
      <c r="AB43" s="356">
        <v>13</v>
      </c>
      <c r="AC43" s="356"/>
      <c r="AD43" s="356"/>
      <c r="AE43" s="356"/>
      <c r="AF43" s="356"/>
      <c r="AG43" s="356">
        <v>3302</v>
      </c>
      <c r="AH43" s="356"/>
      <c r="AI43" s="356"/>
      <c r="AJ43" s="356"/>
      <c r="AK43" s="356"/>
      <c r="AL43" s="356">
        <v>452</v>
      </c>
      <c r="AM43" s="356"/>
      <c r="AN43" s="356"/>
      <c r="AO43" s="356"/>
      <c r="AP43" s="356"/>
      <c r="AQ43" s="356">
        <v>9980</v>
      </c>
      <c r="AR43" s="356"/>
      <c r="AS43" s="356"/>
      <c r="AT43" s="356"/>
      <c r="AU43" s="356"/>
      <c r="AV43" s="356">
        <v>1295</v>
      </c>
      <c r="AW43" s="356"/>
      <c r="AX43" s="356"/>
      <c r="AY43" s="356"/>
      <c r="AZ43" s="356"/>
      <c r="BA43" s="356">
        <v>4179</v>
      </c>
      <c r="BB43" s="356"/>
      <c r="BC43" s="356"/>
      <c r="BD43" s="356"/>
      <c r="BE43" s="356"/>
      <c r="BF43" s="356">
        <v>1505</v>
      </c>
      <c r="BG43" s="356"/>
      <c r="BH43" s="356"/>
      <c r="BI43" s="356"/>
      <c r="BJ43" s="356"/>
    </row>
    <row r="44" spans="2:62" ht="12" customHeight="1">
      <c r="F44" s="317">
        <v>23</v>
      </c>
      <c r="G44" s="317"/>
      <c r="H44" s="317"/>
      <c r="L44" s="53"/>
      <c r="M44" s="356">
        <v>683</v>
      </c>
      <c r="N44" s="356"/>
      <c r="O44" s="356"/>
      <c r="P44" s="356"/>
      <c r="Q44" s="356"/>
      <c r="R44" s="356">
        <v>395</v>
      </c>
      <c r="S44" s="356"/>
      <c r="T44" s="356"/>
      <c r="U44" s="356"/>
      <c r="V44" s="356"/>
      <c r="W44" s="356">
        <v>2847</v>
      </c>
      <c r="X44" s="356"/>
      <c r="Y44" s="356"/>
      <c r="Z44" s="356"/>
      <c r="AA44" s="356"/>
      <c r="AB44" s="356">
        <v>16</v>
      </c>
      <c r="AC44" s="356"/>
      <c r="AD44" s="356"/>
      <c r="AE44" s="356"/>
      <c r="AF44" s="356"/>
      <c r="AG44" s="356">
        <v>3250</v>
      </c>
      <c r="AH44" s="356"/>
      <c r="AI44" s="356"/>
      <c r="AJ44" s="356"/>
      <c r="AK44" s="356"/>
      <c r="AL44" s="356">
        <v>536</v>
      </c>
      <c r="AM44" s="356"/>
      <c r="AN44" s="356"/>
      <c r="AO44" s="356"/>
      <c r="AP44" s="356"/>
      <c r="AQ44" s="356">
        <v>10397</v>
      </c>
      <c r="AR44" s="356"/>
      <c r="AS44" s="356"/>
      <c r="AT44" s="356"/>
      <c r="AU44" s="356"/>
      <c r="AV44" s="356">
        <v>1439</v>
      </c>
      <c r="AW44" s="356"/>
      <c r="AX44" s="356"/>
      <c r="AY44" s="356"/>
      <c r="AZ44" s="356"/>
      <c r="BA44" s="356">
        <v>4165</v>
      </c>
      <c r="BB44" s="356"/>
      <c r="BC44" s="356"/>
      <c r="BD44" s="356"/>
      <c r="BE44" s="356"/>
      <c r="BF44" s="356">
        <v>1764</v>
      </c>
      <c r="BG44" s="356"/>
      <c r="BH44" s="356"/>
      <c r="BI44" s="356"/>
      <c r="BJ44" s="356"/>
    </row>
    <row r="45" spans="2:62" ht="12" customHeight="1">
      <c r="F45" s="317">
        <v>24</v>
      </c>
      <c r="G45" s="317"/>
      <c r="H45" s="317"/>
      <c r="L45" s="53"/>
      <c r="M45" s="356">
        <v>669</v>
      </c>
      <c r="N45" s="356"/>
      <c r="O45" s="356"/>
      <c r="P45" s="356"/>
      <c r="Q45" s="356"/>
      <c r="R45" s="356">
        <v>435</v>
      </c>
      <c r="S45" s="356"/>
      <c r="T45" s="356"/>
      <c r="U45" s="356"/>
      <c r="V45" s="356"/>
      <c r="W45" s="356">
        <v>2899</v>
      </c>
      <c r="X45" s="356"/>
      <c r="Y45" s="356"/>
      <c r="Z45" s="356"/>
      <c r="AA45" s="356"/>
      <c r="AB45" s="356">
        <v>27</v>
      </c>
      <c r="AC45" s="356"/>
      <c r="AD45" s="356"/>
      <c r="AE45" s="356"/>
      <c r="AF45" s="356"/>
      <c r="AG45" s="356">
        <v>3170</v>
      </c>
      <c r="AH45" s="356"/>
      <c r="AI45" s="356"/>
      <c r="AJ45" s="356"/>
      <c r="AK45" s="356"/>
      <c r="AL45" s="356">
        <v>469</v>
      </c>
      <c r="AM45" s="356"/>
      <c r="AN45" s="356"/>
      <c r="AO45" s="356"/>
      <c r="AP45" s="356"/>
      <c r="AQ45" s="356">
        <v>9944</v>
      </c>
      <c r="AR45" s="356"/>
      <c r="AS45" s="356"/>
      <c r="AT45" s="356"/>
      <c r="AU45" s="356"/>
      <c r="AV45" s="356">
        <v>1422</v>
      </c>
      <c r="AW45" s="356"/>
      <c r="AX45" s="356"/>
      <c r="AY45" s="356"/>
      <c r="AZ45" s="356"/>
      <c r="BA45" s="356">
        <v>4348</v>
      </c>
      <c r="BB45" s="356"/>
      <c r="BC45" s="356"/>
      <c r="BD45" s="356"/>
      <c r="BE45" s="356"/>
      <c r="BF45" s="356">
        <v>1662</v>
      </c>
      <c r="BG45" s="356"/>
      <c r="BH45" s="356"/>
      <c r="BI45" s="356"/>
      <c r="BJ45" s="356"/>
    </row>
    <row r="46" spans="2:62" ht="12" customHeight="1">
      <c r="F46" s="317">
        <v>25</v>
      </c>
      <c r="G46" s="317"/>
      <c r="H46" s="317"/>
      <c r="L46" s="53"/>
      <c r="M46" s="356">
        <v>774</v>
      </c>
      <c r="N46" s="356"/>
      <c r="O46" s="356"/>
      <c r="P46" s="356"/>
      <c r="Q46" s="356"/>
      <c r="R46" s="356">
        <v>309</v>
      </c>
      <c r="S46" s="356"/>
      <c r="T46" s="356"/>
      <c r="U46" s="356"/>
      <c r="V46" s="356"/>
      <c r="W46" s="356">
        <v>2892</v>
      </c>
      <c r="X46" s="356"/>
      <c r="Y46" s="356"/>
      <c r="Z46" s="356"/>
      <c r="AA46" s="356"/>
      <c r="AB46" s="356">
        <v>13</v>
      </c>
      <c r="AC46" s="356"/>
      <c r="AD46" s="356"/>
      <c r="AE46" s="356"/>
      <c r="AF46" s="356"/>
      <c r="AG46" s="356">
        <v>2632</v>
      </c>
      <c r="AH46" s="356"/>
      <c r="AI46" s="356"/>
      <c r="AJ46" s="356"/>
      <c r="AK46" s="356"/>
      <c r="AL46" s="356">
        <v>423</v>
      </c>
      <c r="AM46" s="356"/>
      <c r="AN46" s="356"/>
      <c r="AO46" s="356"/>
      <c r="AP46" s="356"/>
      <c r="AQ46" s="356">
        <v>8764</v>
      </c>
      <c r="AR46" s="356"/>
      <c r="AS46" s="356"/>
      <c r="AT46" s="356"/>
      <c r="AU46" s="356"/>
      <c r="AV46" s="356">
        <v>1272</v>
      </c>
      <c r="AW46" s="356"/>
      <c r="AX46" s="356"/>
      <c r="AY46" s="356"/>
      <c r="AZ46" s="356"/>
      <c r="BA46" s="356">
        <v>3398</v>
      </c>
      <c r="BB46" s="356"/>
      <c r="BC46" s="356"/>
      <c r="BD46" s="356"/>
      <c r="BE46" s="356"/>
      <c r="BF46" s="356">
        <v>1359</v>
      </c>
      <c r="BG46" s="356"/>
      <c r="BH46" s="356"/>
      <c r="BI46" s="356"/>
      <c r="BJ46" s="356"/>
    </row>
    <row r="47" spans="2:62" ht="12" customHeight="1">
      <c r="F47" s="314">
        <v>26</v>
      </c>
      <c r="G47" s="314"/>
      <c r="H47" s="314"/>
      <c r="L47" s="53"/>
      <c r="M47" s="355">
        <v>667</v>
      </c>
      <c r="N47" s="353"/>
      <c r="O47" s="353"/>
      <c r="P47" s="353"/>
      <c r="Q47" s="353"/>
      <c r="R47" s="353">
        <v>10</v>
      </c>
      <c r="S47" s="353"/>
      <c r="T47" s="353"/>
      <c r="U47" s="353"/>
      <c r="V47" s="353"/>
      <c r="W47" s="353">
        <v>2988</v>
      </c>
      <c r="X47" s="353"/>
      <c r="Y47" s="353"/>
      <c r="Z47" s="353"/>
      <c r="AA47" s="353"/>
      <c r="AB47" s="353">
        <v>37</v>
      </c>
      <c r="AC47" s="353"/>
      <c r="AD47" s="353"/>
      <c r="AE47" s="353"/>
      <c r="AF47" s="353"/>
      <c r="AG47" s="353">
        <v>2684</v>
      </c>
      <c r="AH47" s="353"/>
      <c r="AI47" s="353"/>
      <c r="AJ47" s="353"/>
      <c r="AK47" s="353"/>
      <c r="AL47" s="353">
        <v>524</v>
      </c>
      <c r="AM47" s="353"/>
      <c r="AN47" s="353"/>
      <c r="AO47" s="353"/>
      <c r="AP47" s="353"/>
      <c r="AQ47" s="353">
        <v>9650</v>
      </c>
      <c r="AR47" s="353"/>
      <c r="AS47" s="353"/>
      <c r="AT47" s="353"/>
      <c r="AU47" s="353"/>
      <c r="AV47" s="353">
        <v>757</v>
      </c>
      <c r="AW47" s="353"/>
      <c r="AX47" s="353"/>
      <c r="AY47" s="353"/>
      <c r="AZ47" s="353"/>
      <c r="BA47" s="353">
        <v>5109</v>
      </c>
      <c r="BB47" s="353"/>
      <c r="BC47" s="353"/>
      <c r="BD47" s="353"/>
      <c r="BE47" s="353"/>
      <c r="BF47" s="353">
        <v>695</v>
      </c>
      <c r="BG47" s="353"/>
      <c r="BH47" s="353"/>
      <c r="BI47" s="353"/>
      <c r="BJ47" s="353"/>
    </row>
    <row r="48" spans="2:62" ht="6.75" customHeight="1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9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</row>
    <row r="49" spans="1:50" ht="12.75" customHeight="1">
      <c r="B49" s="320" t="s">
        <v>199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21" t="s">
        <v>234</v>
      </c>
      <c r="N49" s="321"/>
      <c r="O49" s="321"/>
      <c r="P49" s="321"/>
      <c r="Q49" s="321"/>
      <c r="R49" s="321"/>
      <c r="S49" s="321"/>
      <c r="T49" s="321"/>
      <c r="U49" s="321"/>
      <c r="V49" s="321"/>
      <c r="W49" s="321" t="s">
        <v>235</v>
      </c>
      <c r="X49" s="321"/>
      <c r="Y49" s="321"/>
      <c r="Z49" s="321"/>
      <c r="AA49" s="321"/>
      <c r="AB49" s="321"/>
      <c r="AC49" s="321"/>
      <c r="AD49" s="321"/>
      <c r="AE49" s="321"/>
      <c r="AF49" s="321"/>
      <c r="AG49" s="321" t="s">
        <v>397</v>
      </c>
      <c r="AH49" s="321"/>
      <c r="AI49" s="321"/>
      <c r="AJ49" s="321"/>
      <c r="AK49" s="321"/>
      <c r="AL49" s="321"/>
      <c r="AM49" s="321"/>
      <c r="AN49" s="321"/>
      <c r="AO49" s="321"/>
      <c r="AP49" s="324"/>
    </row>
    <row r="50" spans="1:50" ht="12.75" customHeight="1">
      <c r="B50" s="400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23" t="s">
        <v>380</v>
      </c>
      <c r="N50" s="323"/>
      <c r="O50" s="323"/>
      <c r="P50" s="323"/>
      <c r="Q50" s="323"/>
      <c r="R50" s="323" t="s">
        <v>381</v>
      </c>
      <c r="S50" s="323"/>
      <c r="T50" s="323"/>
      <c r="U50" s="323"/>
      <c r="V50" s="323"/>
      <c r="W50" s="323" t="s">
        <v>380</v>
      </c>
      <c r="X50" s="323"/>
      <c r="Y50" s="323"/>
      <c r="Z50" s="323"/>
      <c r="AA50" s="323"/>
      <c r="AB50" s="323" t="s">
        <v>381</v>
      </c>
      <c r="AC50" s="323"/>
      <c r="AD50" s="323"/>
      <c r="AE50" s="323"/>
      <c r="AF50" s="323"/>
      <c r="AG50" s="323" t="s">
        <v>380</v>
      </c>
      <c r="AH50" s="323"/>
      <c r="AI50" s="323"/>
      <c r="AJ50" s="323"/>
      <c r="AK50" s="323"/>
      <c r="AL50" s="323" t="s">
        <v>381</v>
      </c>
      <c r="AM50" s="323"/>
      <c r="AN50" s="323"/>
      <c r="AO50" s="323"/>
      <c r="AP50" s="325"/>
    </row>
    <row r="51" spans="1:50" ht="6.75" customHeight="1">
      <c r="L51" s="100"/>
    </row>
    <row r="52" spans="1:50" ht="12" customHeight="1">
      <c r="C52" s="319" t="s">
        <v>206</v>
      </c>
      <c r="D52" s="319"/>
      <c r="E52" s="319"/>
      <c r="F52" s="317">
        <v>22</v>
      </c>
      <c r="G52" s="317"/>
      <c r="H52" s="317"/>
      <c r="I52" s="319" t="s">
        <v>199</v>
      </c>
      <c r="J52" s="319"/>
      <c r="K52" s="319"/>
      <c r="L52" s="53"/>
      <c r="M52" s="356">
        <v>1835</v>
      </c>
      <c r="N52" s="356"/>
      <c r="O52" s="356"/>
      <c r="P52" s="356"/>
      <c r="Q52" s="356"/>
      <c r="R52" s="356">
        <v>8</v>
      </c>
      <c r="S52" s="356"/>
      <c r="T52" s="356"/>
      <c r="U52" s="356"/>
      <c r="V52" s="356"/>
      <c r="W52" s="356">
        <v>499</v>
      </c>
      <c r="X52" s="356"/>
      <c r="Y52" s="356"/>
      <c r="Z52" s="356"/>
      <c r="AA52" s="356"/>
      <c r="AB52" s="356">
        <v>774</v>
      </c>
      <c r="AC52" s="356"/>
      <c r="AD52" s="356"/>
      <c r="AE52" s="356"/>
      <c r="AF52" s="356"/>
      <c r="AG52" s="356">
        <v>9072</v>
      </c>
      <c r="AH52" s="356"/>
      <c r="AI52" s="356"/>
      <c r="AJ52" s="356"/>
      <c r="AK52" s="356"/>
      <c r="AL52" s="356">
        <v>0</v>
      </c>
      <c r="AM52" s="356"/>
      <c r="AN52" s="356"/>
      <c r="AO52" s="356"/>
      <c r="AP52" s="356"/>
      <c r="AT52" s="96"/>
      <c r="AU52" s="96"/>
      <c r="AV52" s="96"/>
    </row>
    <row r="53" spans="1:50" ht="12" customHeight="1">
      <c r="F53" s="317">
        <v>23</v>
      </c>
      <c r="G53" s="317"/>
      <c r="H53" s="317"/>
      <c r="L53" s="53"/>
      <c r="M53" s="356">
        <v>915</v>
      </c>
      <c r="N53" s="356"/>
      <c r="O53" s="356"/>
      <c r="P53" s="356"/>
      <c r="Q53" s="356"/>
      <c r="R53" s="356">
        <v>4</v>
      </c>
      <c r="S53" s="356"/>
      <c r="T53" s="356"/>
      <c r="U53" s="356"/>
      <c r="V53" s="356"/>
      <c r="W53" s="356">
        <v>419</v>
      </c>
      <c r="X53" s="356"/>
      <c r="Y53" s="356"/>
      <c r="Z53" s="356"/>
      <c r="AA53" s="356"/>
      <c r="AB53" s="356">
        <v>536</v>
      </c>
      <c r="AC53" s="356"/>
      <c r="AD53" s="356"/>
      <c r="AE53" s="356"/>
      <c r="AF53" s="356"/>
      <c r="AG53" s="356">
        <v>9195</v>
      </c>
      <c r="AH53" s="356"/>
      <c r="AI53" s="356"/>
      <c r="AJ53" s="356"/>
      <c r="AK53" s="356"/>
      <c r="AL53" s="356">
        <v>0</v>
      </c>
      <c r="AM53" s="356"/>
      <c r="AN53" s="356"/>
      <c r="AO53" s="356"/>
      <c r="AP53" s="356"/>
      <c r="AT53" s="386"/>
      <c r="AU53" s="386"/>
      <c r="AV53" s="48"/>
      <c r="AW53" s="346"/>
      <c r="AX53" s="346"/>
    </row>
    <row r="54" spans="1:50" ht="12" customHeight="1">
      <c r="F54" s="317">
        <v>24</v>
      </c>
      <c r="G54" s="317"/>
      <c r="H54" s="317"/>
      <c r="L54" s="53"/>
      <c r="M54" s="356">
        <v>1371</v>
      </c>
      <c r="N54" s="356"/>
      <c r="O54" s="356"/>
      <c r="P54" s="356"/>
      <c r="Q54" s="356"/>
      <c r="R54" s="356">
        <v>0</v>
      </c>
      <c r="S54" s="356"/>
      <c r="T54" s="356"/>
      <c r="U54" s="356"/>
      <c r="V54" s="356"/>
      <c r="W54" s="356">
        <v>1330</v>
      </c>
      <c r="X54" s="356"/>
      <c r="Y54" s="356"/>
      <c r="Z54" s="356"/>
      <c r="AA54" s="356"/>
      <c r="AB54" s="356">
        <v>511</v>
      </c>
      <c r="AC54" s="356"/>
      <c r="AD54" s="356"/>
      <c r="AE54" s="356"/>
      <c r="AF54" s="356"/>
      <c r="AG54" s="356">
        <v>8364</v>
      </c>
      <c r="AH54" s="356"/>
      <c r="AI54" s="356"/>
      <c r="AJ54" s="356"/>
      <c r="AK54" s="356"/>
      <c r="AL54" s="356">
        <v>0</v>
      </c>
      <c r="AM54" s="356"/>
      <c r="AN54" s="356"/>
      <c r="AO54" s="356"/>
      <c r="AP54" s="356"/>
      <c r="AT54" s="386"/>
      <c r="AU54" s="386"/>
      <c r="AV54" s="134"/>
      <c r="AW54" s="346"/>
      <c r="AX54" s="346"/>
    </row>
    <row r="55" spans="1:50" ht="12" customHeight="1">
      <c r="F55" s="317">
        <v>25</v>
      </c>
      <c r="G55" s="317"/>
      <c r="H55" s="317"/>
      <c r="L55" s="53"/>
      <c r="M55" s="356">
        <v>1802</v>
      </c>
      <c r="N55" s="356"/>
      <c r="O55" s="356"/>
      <c r="P55" s="356"/>
      <c r="Q55" s="356"/>
      <c r="R55" s="356">
        <v>0</v>
      </c>
      <c r="S55" s="356"/>
      <c r="T55" s="356"/>
      <c r="U55" s="356"/>
      <c r="V55" s="356"/>
      <c r="W55" s="356">
        <v>706</v>
      </c>
      <c r="X55" s="356"/>
      <c r="Y55" s="356"/>
      <c r="Z55" s="356"/>
      <c r="AA55" s="356"/>
      <c r="AB55" s="356">
        <v>402</v>
      </c>
      <c r="AC55" s="356"/>
      <c r="AD55" s="356"/>
      <c r="AE55" s="356"/>
      <c r="AF55" s="356"/>
      <c r="AG55" s="356">
        <v>7793</v>
      </c>
      <c r="AH55" s="356"/>
      <c r="AI55" s="356"/>
      <c r="AJ55" s="356"/>
      <c r="AK55" s="356"/>
      <c r="AL55" s="356">
        <v>0</v>
      </c>
      <c r="AM55" s="356"/>
      <c r="AN55" s="356"/>
      <c r="AO55" s="356"/>
      <c r="AP55" s="356"/>
    </row>
    <row r="56" spans="1:50" ht="12" customHeight="1">
      <c r="F56" s="314">
        <v>26</v>
      </c>
      <c r="G56" s="314"/>
      <c r="H56" s="314"/>
      <c r="I56" s="154"/>
      <c r="J56" s="154"/>
      <c r="K56" s="154"/>
      <c r="L56" s="105"/>
      <c r="M56" s="355">
        <v>1515</v>
      </c>
      <c r="N56" s="353"/>
      <c r="O56" s="353"/>
      <c r="P56" s="353"/>
      <c r="Q56" s="353"/>
      <c r="R56" s="353">
        <v>0</v>
      </c>
      <c r="S56" s="353"/>
      <c r="T56" s="353"/>
      <c r="U56" s="353"/>
      <c r="V56" s="353"/>
      <c r="W56" s="353">
        <v>764</v>
      </c>
      <c r="X56" s="353"/>
      <c r="Y56" s="353"/>
      <c r="Z56" s="353"/>
      <c r="AA56" s="353"/>
      <c r="AB56" s="353">
        <v>209</v>
      </c>
      <c r="AC56" s="353"/>
      <c r="AD56" s="353"/>
      <c r="AE56" s="353"/>
      <c r="AF56" s="353"/>
      <c r="AG56" s="353">
        <v>4117</v>
      </c>
      <c r="AH56" s="353"/>
      <c r="AI56" s="353"/>
      <c r="AJ56" s="353"/>
      <c r="AK56" s="353"/>
      <c r="AL56" s="353">
        <v>0</v>
      </c>
      <c r="AM56" s="353"/>
      <c r="AN56" s="353"/>
      <c r="AO56" s="353"/>
      <c r="AP56" s="353"/>
    </row>
    <row r="57" spans="1:50" ht="6.75" customHeight="1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9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</row>
    <row r="58" spans="1:50" ht="12" customHeight="1">
      <c r="D58" s="170" t="s">
        <v>263</v>
      </c>
      <c r="E58" s="170"/>
      <c r="F58" s="171" t="s">
        <v>688</v>
      </c>
      <c r="G58" s="346">
        <v>-1</v>
      </c>
      <c r="H58" s="346"/>
      <c r="I58" s="107" t="s">
        <v>816</v>
      </c>
    </row>
    <row r="59" spans="1:50" ht="12" customHeight="1">
      <c r="D59" s="49"/>
      <c r="E59" s="49"/>
      <c r="F59" s="96"/>
      <c r="G59" s="346"/>
      <c r="H59" s="346"/>
      <c r="I59" s="107" t="s">
        <v>817</v>
      </c>
    </row>
    <row r="60" spans="1:50" ht="12" customHeight="1">
      <c r="A60" s="141"/>
      <c r="D60" s="49"/>
      <c r="E60" s="49"/>
      <c r="G60" s="346">
        <v>-2</v>
      </c>
      <c r="H60" s="346"/>
      <c r="I60" s="49" t="s">
        <v>689</v>
      </c>
    </row>
    <row r="61" spans="1:50">
      <c r="B61" s="50"/>
      <c r="C61" s="50"/>
      <c r="D61" s="48"/>
      <c r="F61" s="49"/>
      <c r="I61" s="49" t="s">
        <v>690</v>
      </c>
    </row>
    <row r="62" spans="1:50" ht="13.5" customHeight="1">
      <c r="B62" s="345" t="s">
        <v>18</v>
      </c>
      <c r="C62" s="345"/>
      <c r="D62" s="345"/>
      <c r="E62" s="134" t="s">
        <v>616</v>
      </c>
      <c r="F62" s="47" t="s">
        <v>662</v>
      </c>
    </row>
    <row r="63" spans="1:50">
      <c r="C63" s="106"/>
      <c r="I63" s="296"/>
    </row>
  </sheetData>
  <mergeCells count="326">
    <mergeCell ref="G59:H59"/>
    <mergeCell ref="B62:D62"/>
    <mergeCell ref="B5:BJ5"/>
    <mergeCell ref="B6:BJ6"/>
    <mergeCell ref="BC11:BJ11"/>
    <mergeCell ref="W11:AD11"/>
    <mergeCell ref="AE11:AL11"/>
    <mergeCell ref="W12:AD12"/>
    <mergeCell ref="AE12:AL12"/>
    <mergeCell ref="O8:AD8"/>
    <mergeCell ref="AE8:AT8"/>
    <mergeCell ref="AU8:BJ8"/>
    <mergeCell ref="AE9:AL9"/>
    <mergeCell ref="AM9:AT9"/>
    <mergeCell ref="BC12:BJ12"/>
    <mergeCell ref="W9:AD9"/>
    <mergeCell ref="O9:V9"/>
    <mergeCell ref="B8:N9"/>
    <mergeCell ref="BC9:BJ9"/>
    <mergeCell ref="AM11:AT11"/>
    <mergeCell ref="AU11:BB11"/>
    <mergeCell ref="O11:V11"/>
    <mergeCell ref="O12:V12"/>
    <mergeCell ref="AM12:AT12"/>
    <mergeCell ref="B17:D17"/>
    <mergeCell ref="G14:I14"/>
    <mergeCell ref="G15:I15"/>
    <mergeCell ref="O14:V14"/>
    <mergeCell ref="O15:V15"/>
    <mergeCell ref="W14:AD14"/>
    <mergeCell ref="AE14:AL14"/>
    <mergeCell ref="G12:I12"/>
    <mergeCell ref="G13:I13"/>
    <mergeCell ref="AU12:BB12"/>
    <mergeCell ref="C11:F11"/>
    <mergeCell ref="R23:V23"/>
    <mergeCell ref="M22:V22"/>
    <mergeCell ref="W22:AF22"/>
    <mergeCell ref="AG22:AP22"/>
    <mergeCell ref="AM14:AT14"/>
    <mergeCell ref="AL29:AP29"/>
    <mergeCell ref="AQ29:AU29"/>
    <mergeCell ref="C25:E25"/>
    <mergeCell ref="I25:K25"/>
    <mergeCell ref="F25:H25"/>
    <mergeCell ref="M25:Q25"/>
    <mergeCell ref="F26:H26"/>
    <mergeCell ref="R25:V25"/>
    <mergeCell ref="W25:AA25"/>
    <mergeCell ref="AB25:AF25"/>
    <mergeCell ref="AG25:AK25"/>
    <mergeCell ref="AQ22:AZ22"/>
    <mergeCell ref="AU14:BB14"/>
    <mergeCell ref="AG23:AK23"/>
    <mergeCell ref="AL23:AP23"/>
    <mergeCell ref="AQ23:AU23"/>
    <mergeCell ref="AV23:AZ23"/>
    <mergeCell ref="AV25:AZ25"/>
    <mergeCell ref="BA25:BE25"/>
    <mergeCell ref="BF25:BJ25"/>
    <mergeCell ref="R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AL25:AP25"/>
    <mergeCell ref="AQ25:AU25"/>
    <mergeCell ref="AV27:AZ27"/>
    <mergeCell ref="BA27:BE27"/>
    <mergeCell ref="BF27:BJ27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R27:V27"/>
    <mergeCell ref="W27:AA27"/>
    <mergeCell ref="AB27:AF27"/>
    <mergeCell ref="AG27:AK27"/>
    <mergeCell ref="AL27:AP27"/>
    <mergeCell ref="AQ27:AU27"/>
    <mergeCell ref="AV29:AZ29"/>
    <mergeCell ref="BA29:BE29"/>
    <mergeCell ref="BF29:BJ29"/>
    <mergeCell ref="B31:L32"/>
    <mergeCell ref="M31:V31"/>
    <mergeCell ref="W31:AF31"/>
    <mergeCell ref="AG31:AP31"/>
    <mergeCell ref="AQ31:AZ31"/>
    <mergeCell ref="BA31:BJ31"/>
    <mergeCell ref="M32:Q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F29:H29"/>
    <mergeCell ref="M29:Q29"/>
    <mergeCell ref="R29:V29"/>
    <mergeCell ref="W29:AA29"/>
    <mergeCell ref="AB29:AF29"/>
    <mergeCell ref="AV34:AZ34"/>
    <mergeCell ref="BA34:BE34"/>
    <mergeCell ref="BF34:BJ34"/>
    <mergeCell ref="F35:H35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F34:H34"/>
    <mergeCell ref="I34:K34"/>
    <mergeCell ref="M34:Q34"/>
    <mergeCell ref="R34:V34"/>
    <mergeCell ref="W34:AA34"/>
    <mergeCell ref="AB34:AF34"/>
    <mergeCell ref="AG34:AK34"/>
    <mergeCell ref="AL34:AP34"/>
    <mergeCell ref="BA36:BE36"/>
    <mergeCell ref="BF36:BJ36"/>
    <mergeCell ref="F37:H37"/>
    <mergeCell ref="M37:Q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F36:H36"/>
    <mergeCell ref="M36:Q36"/>
    <mergeCell ref="R36:V36"/>
    <mergeCell ref="W36:AA36"/>
    <mergeCell ref="AB36:AF36"/>
    <mergeCell ref="AG36:AK36"/>
    <mergeCell ref="AL36:AP36"/>
    <mergeCell ref="AQ36:AU36"/>
    <mergeCell ref="AV36:AZ36"/>
    <mergeCell ref="BA44:BE44"/>
    <mergeCell ref="BF44:BJ44"/>
    <mergeCell ref="F43:H43"/>
    <mergeCell ref="I43:K43"/>
    <mergeCell ref="M43:Q43"/>
    <mergeCell ref="R43:V43"/>
    <mergeCell ref="W43:AA43"/>
    <mergeCell ref="AB43:AF43"/>
    <mergeCell ref="AG43:AK43"/>
    <mergeCell ref="AL43:AP43"/>
    <mergeCell ref="F44:H44"/>
    <mergeCell ref="M44:Q44"/>
    <mergeCell ref="R44:V44"/>
    <mergeCell ref="W44:AA44"/>
    <mergeCell ref="AB44:AF44"/>
    <mergeCell ref="AG44:AK44"/>
    <mergeCell ref="AL44:AP44"/>
    <mergeCell ref="AQ44:AU44"/>
    <mergeCell ref="AV44:AZ44"/>
    <mergeCell ref="AV43:AZ43"/>
    <mergeCell ref="BA43:BE43"/>
    <mergeCell ref="BF43:BJ43"/>
    <mergeCell ref="BA45:BE45"/>
    <mergeCell ref="BF45:BJ45"/>
    <mergeCell ref="F46:H46"/>
    <mergeCell ref="M46:Q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BF46:BJ46"/>
    <mergeCell ref="F45:H45"/>
    <mergeCell ref="M45:Q45"/>
    <mergeCell ref="R45:V45"/>
    <mergeCell ref="W45:AA45"/>
    <mergeCell ref="AB45:AF45"/>
    <mergeCell ref="AG45:AK45"/>
    <mergeCell ref="AL45:AP45"/>
    <mergeCell ref="AQ45:AU45"/>
    <mergeCell ref="AV45:AZ45"/>
    <mergeCell ref="BA47:BE47"/>
    <mergeCell ref="BF47:BJ47"/>
    <mergeCell ref="B49:L50"/>
    <mergeCell ref="M49:V49"/>
    <mergeCell ref="W49:AF49"/>
    <mergeCell ref="AG49:AP49"/>
    <mergeCell ref="M50:Q50"/>
    <mergeCell ref="R50:V50"/>
    <mergeCell ref="W50:AA50"/>
    <mergeCell ref="AB50:AF50"/>
    <mergeCell ref="AG50:AK50"/>
    <mergeCell ref="AL50:AP50"/>
    <mergeCell ref="F47:H47"/>
    <mergeCell ref="M47:Q47"/>
    <mergeCell ref="R47:V47"/>
    <mergeCell ref="W47:AA47"/>
    <mergeCell ref="AB47:AF47"/>
    <mergeCell ref="AG47:AK47"/>
    <mergeCell ref="AL47:AP47"/>
    <mergeCell ref="AQ47:AU47"/>
    <mergeCell ref="AV47:AZ47"/>
    <mergeCell ref="M53:Q53"/>
    <mergeCell ref="R53:V53"/>
    <mergeCell ref="W53:AA53"/>
    <mergeCell ref="AB53:AF53"/>
    <mergeCell ref="AG53:AK53"/>
    <mergeCell ref="AL53:AP53"/>
    <mergeCell ref="F54:H54"/>
    <mergeCell ref="M54:Q54"/>
    <mergeCell ref="R54:V54"/>
    <mergeCell ref="C52:E52"/>
    <mergeCell ref="F52:H52"/>
    <mergeCell ref="I52:K52"/>
    <mergeCell ref="M52:Q52"/>
    <mergeCell ref="R52:V52"/>
    <mergeCell ref="W52:AA52"/>
    <mergeCell ref="AB52:AF52"/>
    <mergeCell ref="AG52:AK52"/>
    <mergeCell ref="AL52:AP52"/>
    <mergeCell ref="F38:H38"/>
    <mergeCell ref="M38:Q38"/>
    <mergeCell ref="R38:V38"/>
    <mergeCell ref="AV38:AZ38"/>
    <mergeCell ref="BA38:BE38"/>
    <mergeCell ref="AL55:AP55"/>
    <mergeCell ref="F56:H56"/>
    <mergeCell ref="M56:Q56"/>
    <mergeCell ref="R56:V56"/>
    <mergeCell ref="W56:AA56"/>
    <mergeCell ref="AB56:AF56"/>
    <mergeCell ref="AG56:AK56"/>
    <mergeCell ref="AL56:AP56"/>
    <mergeCell ref="F55:H55"/>
    <mergeCell ref="AG55:AK55"/>
    <mergeCell ref="M55:Q55"/>
    <mergeCell ref="R55:V55"/>
    <mergeCell ref="W55:AA55"/>
    <mergeCell ref="AB55:AF55"/>
    <mergeCell ref="W54:AA54"/>
    <mergeCell ref="AB54:AF54"/>
    <mergeCell ref="AG54:AK54"/>
    <mergeCell ref="AL54:AP54"/>
    <mergeCell ref="F53:H53"/>
    <mergeCell ref="W40:AF40"/>
    <mergeCell ref="AG40:AP40"/>
    <mergeCell ref="AQ40:AZ40"/>
    <mergeCell ref="BA40:BJ40"/>
    <mergeCell ref="M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B20:BJ20"/>
    <mergeCell ref="BA22:BJ22"/>
    <mergeCell ref="W23:AA23"/>
    <mergeCell ref="AB23:AF23"/>
    <mergeCell ref="B22:L23"/>
    <mergeCell ref="M23:Q23"/>
    <mergeCell ref="C43:E43"/>
    <mergeCell ref="C34:E34"/>
    <mergeCell ref="F27:H27"/>
    <mergeCell ref="F28:H28"/>
    <mergeCell ref="M26:Q26"/>
    <mergeCell ref="M27:Q27"/>
    <mergeCell ref="M28:Q28"/>
    <mergeCell ref="AG29:AK29"/>
    <mergeCell ref="AQ43:AU43"/>
    <mergeCell ref="W38:AA38"/>
    <mergeCell ref="AB38:AF38"/>
    <mergeCell ref="AG38:AK38"/>
    <mergeCell ref="AL38:AP38"/>
    <mergeCell ref="AQ38:AU38"/>
    <mergeCell ref="AQ34:AU34"/>
    <mergeCell ref="BF38:BJ38"/>
    <mergeCell ref="B40:L41"/>
    <mergeCell ref="M40:V40"/>
    <mergeCell ref="AT53:AU53"/>
    <mergeCell ref="AW53:AX53"/>
    <mergeCell ref="AT54:AU54"/>
    <mergeCell ref="AW54:AX54"/>
    <mergeCell ref="G58:H58"/>
    <mergeCell ref="G60:H60"/>
    <mergeCell ref="A1:S2"/>
    <mergeCell ref="AU9:BB9"/>
    <mergeCell ref="J11:M11"/>
    <mergeCell ref="G11:I11"/>
    <mergeCell ref="BA23:BE23"/>
    <mergeCell ref="W13:AD13"/>
    <mergeCell ref="AE13:AL13"/>
    <mergeCell ref="AM13:AT13"/>
    <mergeCell ref="AU13:BB13"/>
    <mergeCell ref="BC13:BJ13"/>
    <mergeCell ref="O13:V13"/>
    <mergeCell ref="BF23:BJ23"/>
    <mergeCell ref="BC14:BJ14"/>
    <mergeCell ref="W15:AD15"/>
    <mergeCell ref="AE15:AL15"/>
    <mergeCell ref="AM15:AT15"/>
    <mergeCell ref="AU15:BB15"/>
    <mergeCell ref="BC15:BJ15"/>
  </mergeCells>
  <phoneticPr fontId="1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57"/>
  <sheetViews>
    <sheetView view="pageBreakPreview" zoomScaleNormal="100" zoomScaleSheetLayoutView="100" workbookViewId="0">
      <selection activeCell="BQ72" sqref="A71:BQ72"/>
    </sheetView>
  </sheetViews>
  <sheetFormatPr defaultRowHeight="13.5"/>
  <cols>
    <col min="1" max="63" width="1.625" style="97" customWidth="1"/>
    <col min="64" max="16384" width="9" style="97"/>
  </cols>
  <sheetData>
    <row r="1" spans="2:63" ht="10.5" customHeight="1"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310">
        <f>'170'!A1+1</f>
        <v>171</v>
      </c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</row>
    <row r="2" spans="2:63" ht="10.5" customHeight="1"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</row>
    <row r="3" spans="2:63" ht="13.5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270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</row>
    <row r="4" spans="2:63" ht="13.5" customHeight="1"/>
    <row r="5" spans="2:63" ht="18" customHeight="1">
      <c r="B5" s="420" t="s">
        <v>778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</row>
    <row r="6" spans="2:63">
      <c r="B6" s="407" t="s">
        <v>654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</row>
    <row r="7" spans="2:63" ht="12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2:63">
      <c r="B8" s="421" t="s">
        <v>1</v>
      </c>
      <c r="C8" s="422"/>
      <c r="D8" s="422"/>
      <c r="E8" s="422"/>
      <c r="F8" s="422"/>
      <c r="G8" s="422"/>
      <c r="H8" s="422"/>
      <c r="I8" s="422"/>
      <c r="J8" s="422"/>
      <c r="K8" s="422"/>
      <c r="L8" s="423"/>
      <c r="M8" s="427" t="s">
        <v>655</v>
      </c>
      <c r="N8" s="422"/>
      <c r="O8" s="422"/>
      <c r="P8" s="422"/>
      <c r="Q8" s="422"/>
      <c r="R8" s="422"/>
      <c r="S8" s="422"/>
      <c r="T8" s="428"/>
      <c r="U8" s="431" t="s">
        <v>656</v>
      </c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3"/>
      <c r="AL8" s="409" t="s">
        <v>657</v>
      </c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10"/>
    </row>
    <row r="9" spans="2:63">
      <c r="B9" s="424"/>
      <c r="C9" s="425"/>
      <c r="D9" s="425"/>
      <c r="E9" s="425"/>
      <c r="F9" s="425"/>
      <c r="G9" s="425"/>
      <c r="H9" s="425"/>
      <c r="I9" s="425"/>
      <c r="J9" s="425"/>
      <c r="K9" s="425"/>
      <c r="L9" s="426"/>
      <c r="M9" s="429"/>
      <c r="N9" s="425"/>
      <c r="O9" s="425"/>
      <c r="P9" s="425"/>
      <c r="Q9" s="425"/>
      <c r="R9" s="425"/>
      <c r="S9" s="425"/>
      <c r="T9" s="430"/>
      <c r="U9" s="172"/>
      <c r="V9" s="172"/>
      <c r="W9" s="172"/>
      <c r="X9" s="172"/>
      <c r="Y9" s="172"/>
      <c r="Z9" s="172"/>
      <c r="AA9" s="172"/>
      <c r="AB9" s="172"/>
      <c r="AC9" s="172"/>
      <c r="AD9" s="434" t="s">
        <v>658</v>
      </c>
      <c r="AE9" s="435"/>
      <c r="AF9" s="435"/>
      <c r="AG9" s="435"/>
      <c r="AH9" s="435"/>
      <c r="AI9" s="435"/>
      <c r="AJ9" s="435"/>
      <c r="AK9" s="436"/>
      <c r="AL9" s="402" t="s">
        <v>659</v>
      </c>
      <c r="AM9" s="402"/>
      <c r="AN9" s="402"/>
      <c r="AO9" s="402"/>
      <c r="AP9" s="402"/>
      <c r="AQ9" s="402"/>
      <c r="AR9" s="402"/>
      <c r="AS9" s="402"/>
      <c r="AT9" s="402" t="s">
        <v>660</v>
      </c>
      <c r="AU9" s="402"/>
      <c r="AV9" s="402"/>
      <c r="AW9" s="402"/>
      <c r="AX9" s="402"/>
      <c r="AY9" s="402"/>
      <c r="AZ9" s="402"/>
      <c r="BA9" s="402"/>
      <c r="BB9" s="402" t="s">
        <v>661</v>
      </c>
      <c r="BC9" s="402"/>
      <c r="BD9" s="402"/>
      <c r="BE9" s="402"/>
      <c r="BF9" s="402"/>
      <c r="BG9" s="402"/>
      <c r="BH9" s="402"/>
      <c r="BI9" s="402"/>
      <c r="BJ9" s="403"/>
    </row>
    <row r="10" spans="2:63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17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</row>
    <row r="11" spans="2:63">
      <c r="B11" s="55"/>
      <c r="C11" s="440" t="s">
        <v>9</v>
      </c>
      <c r="D11" s="440"/>
      <c r="E11" s="440"/>
      <c r="F11" s="407">
        <v>22</v>
      </c>
      <c r="G11" s="407"/>
      <c r="H11" s="407"/>
      <c r="I11" s="440" t="s">
        <v>1</v>
      </c>
      <c r="J11" s="440"/>
      <c r="K11" s="440"/>
      <c r="L11" s="57"/>
      <c r="M11" s="442">
        <v>301</v>
      </c>
      <c r="N11" s="442"/>
      <c r="O11" s="442"/>
      <c r="P11" s="442"/>
      <c r="Q11" s="442"/>
      <c r="R11" s="442"/>
      <c r="S11" s="442"/>
      <c r="T11" s="442"/>
      <c r="U11" s="442">
        <v>215852</v>
      </c>
      <c r="V11" s="442"/>
      <c r="W11" s="442"/>
      <c r="X11" s="442"/>
      <c r="Y11" s="442"/>
      <c r="Z11" s="442"/>
      <c r="AA11" s="442"/>
      <c r="AB11" s="442"/>
      <c r="AC11" s="442"/>
      <c r="AD11" s="442">
        <v>717</v>
      </c>
      <c r="AE11" s="442"/>
      <c r="AF11" s="442"/>
      <c r="AG11" s="442"/>
      <c r="AH11" s="442"/>
      <c r="AI11" s="442"/>
      <c r="AJ11" s="442"/>
      <c r="AK11" s="442"/>
      <c r="AL11" s="442">
        <v>4</v>
      </c>
      <c r="AM11" s="442"/>
      <c r="AN11" s="442"/>
      <c r="AO11" s="442"/>
      <c r="AP11" s="442"/>
      <c r="AQ11" s="442"/>
      <c r="AR11" s="442"/>
      <c r="AS11" s="442"/>
      <c r="AT11" s="442">
        <v>143</v>
      </c>
      <c r="AU11" s="442"/>
      <c r="AV11" s="442"/>
      <c r="AW11" s="442"/>
      <c r="AX11" s="442"/>
      <c r="AY11" s="442"/>
      <c r="AZ11" s="442"/>
      <c r="BA11" s="442"/>
      <c r="BB11" s="442">
        <v>6695</v>
      </c>
      <c r="BC11" s="442"/>
      <c r="BD11" s="442"/>
      <c r="BE11" s="442"/>
      <c r="BF11" s="442"/>
      <c r="BG11" s="442"/>
      <c r="BH11" s="442"/>
      <c r="BI11" s="442"/>
      <c r="BJ11" s="442"/>
    </row>
    <row r="12" spans="2:63">
      <c r="B12" s="55"/>
      <c r="C12" s="440"/>
      <c r="D12" s="440"/>
      <c r="E12" s="440"/>
      <c r="F12" s="407">
        <v>23</v>
      </c>
      <c r="G12" s="407"/>
      <c r="H12" s="407"/>
      <c r="I12" s="440"/>
      <c r="J12" s="440"/>
      <c r="K12" s="440"/>
      <c r="L12" s="57"/>
      <c r="M12" s="442">
        <v>309</v>
      </c>
      <c r="N12" s="442"/>
      <c r="O12" s="442"/>
      <c r="P12" s="442"/>
      <c r="Q12" s="442"/>
      <c r="R12" s="442"/>
      <c r="S12" s="442"/>
      <c r="T12" s="442"/>
      <c r="U12" s="442">
        <v>197552</v>
      </c>
      <c r="V12" s="442"/>
      <c r="W12" s="442"/>
      <c r="X12" s="442"/>
      <c r="Y12" s="442"/>
      <c r="Z12" s="442"/>
      <c r="AA12" s="442"/>
      <c r="AB12" s="442"/>
      <c r="AC12" s="442"/>
      <c r="AD12" s="442">
        <v>639</v>
      </c>
      <c r="AE12" s="442"/>
      <c r="AF12" s="442"/>
      <c r="AG12" s="442"/>
      <c r="AH12" s="442"/>
      <c r="AI12" s="442"/>
      <c r="AJ12" s="442"/>
      <c r="AK12" s="442"/>
      <c r="AL12" s="442">
        <v>4</v>
      </c>
      <c r="AM12" s="442"/>
      <c r="AN12" s="442"/>
      <c r="AO12" s="442"/>
      <c r="AP12" s="442"/>
      <c r="AQ12" s="442"/>
      <c r="AR12" s="442"/>
      <c r="AS12" s="442"/>
      <c r="AT12" s="442">
        <v>135</v>
      </c>
      <c r="AU12" s="442"/>
      <c r="AV12" s="442"/>
      <c r="AW12" s="442"/>
      <c r="AX12" s="442"/>
      <c r="AY12" s="442"/>
      <c r="AZ12" s="442"/>
      <c r="BA12" s="442"/>
      <c r="BB12" s="442">
        <v>10890</v>
      </c>
      <c r="BC12" s="442"/>
      <c r="BD12" s="442"/>
      <c r="BE12" s="442"/>
      <c r="BF12" s="442"/>
      <c r="BG12" s="442"/>
      <c r="BH12" s="442"/>
      <c r="BI12" s="442"/>
      <c r="BJ12" s="442"/>
    </row>
    <row r="13" spans="2:63">
      <c r="B13" s="55"/>
      <c r="C13" s="55"/>
      <c r="D13" s="55"/>
      <c r="E13" s="55"/>
      <c r="F13" s="407">
        <v>24</v>
      </c>
      <c r="G13" s="407"/>
      <c r="H13" s="407"/>
      <c r="I13" s="55"/>
      <c r="J13" s="55"/>
      <c r="K13" s="55"/>
      <c r="L13" s="57"/>
      <c r="M13" s="442">
        <v>309</v>
      </c>
      <c r="N13" s="442"/>
      <c r="O13" s="442"/>
      <c r="P13" s="442"/>
      <c r="Q13" s="442"/>
      <c r="R13" s="442"/>
      <c r="S13" s="442"/>
      <c r="T13" s="442"/>
      <c r="U13" s="442">
        <v>206435</v>
      </c>
      <c r="V13" s="442"/>
      <c r="W13" s="442"/>
      <c r="X13" s="442"/>
      <c r="Y13" s="442"/>
      <c r="Z13" s="442"/>
      <c r="AA13" s="442"/>
      <c r="AB13" s="442"/>
      <c r="AC13" s="442"/>
      <c r="AD13" s="442">
        <v>668</v>
      </c>
      <c r="AE13" s="442"/>
      <c r="AF13" s="442"/>
      <c r="AG13" s="442"/>
      <c r="AH13" s="442"/>
      <c r="AI13" s="442"/>
      <c r="AJ13" s="442"/>
      <c r="AK13" s="442"/>
      <c r="AL13" s="442">
        <v>4</v>
      </c>
      <c r="AM13" s="442"/>
      <c r="AN13" s="442"/>
      <c r="AO13" s="442"/>
      <c r="AP13" s="442"/>
      <c r="AQ13" s="442"/>
      <c r="AR13" s="442"/>
      <c r="AS13" s="442"/>
      <c r="AT13" s="442">
        <v>164</v>
      </c>
      <c r="AU13" s="442"/>
      <c r="AV13" s="442"/>
      <c r="AW13" s="442"/>
      <c r="AX13" s="442"/>
      <c r="AY13" s="442"/>
      <c r="AZ13" s="442"/>
      <c r="BA13" s="442"/>
      <c r="BB13" s="442">
        <v>14678</v>
      </c>
      <c r="BC13" s="442"/>
      <c r="BD13" s="442"/>
      <c r="BE13" s="442"/>
      <c r="BF13" s="442"/>
      <c r="BG13" s="442"/>
      <c r="BH13" s="442"/>
      <c r="BI13" s="442"/>
      <c r="BJ13" s="442"/>
    </row>
    <row r="14" spans="2:63">
      <c r="B14" s="55"/>
      <c r="C14" s="55"/>
      <c r="D14" s="55"/>
      <c r="E14" s="55"/>
      <c r="F14" s="407">
        <v>25</v>
      </c>
      <c r="G14" s="407"/>
      <c r="H14" s="407"/>
      <c r="I14" s="174"/>
      <c r="J14" s="174"/>
      <c r="K14" s="174"/>
      <c r="L14" s="175"/>
      <c r="M14" s="442">
        <v>307</v>
      </c>
      <c r="N14" s="442"/>
      <c r="O14" s="442"/>
      <c r="P14" s="442"/>
      <c r="Q14" s="442"/>
      <c r="R14" s="442"/>
      <c r="S14" s="442"/>
      <c r="T14" s="442"/>
      <c r="U14" s="442">
        <v>195296</v>
      </c>
      <c r="V14" s="442"/>
      <c r="W14" s="442"/>
      <c r="X14" s="442"/>
      <c r="Y14" s="442"/>
      <c r="Z14" s="442"/>
      <c r="AA14" s="442"/>
      <c r="AB14" s="442"/>
      <c r="AC14" s="442"/>
      <c r="AD14" s="442">
        <v>636</v>
      </c>
      <c r="AE14" s="442"/>
      <c r="AF14" s="442"/>
      <c r="AG14" s="442"/>
      <c r="AH14" s="442"/>
      <c r="AI14" s="442"/>
      <c r="AJ14" s="442"/>
      <c r="AK14" s="442"/>
      <c r="AL14" s="442">
        <v>3</v>
      </c>
      <c r="AM14" s="442"/>
      <c r="AN14" s="442"/>
      <c r="AO14" s="442"/>
      <c r="AP14" s="442"/>
      <c r="AQ14" s="442"/>
      <c r="AR14" s="442"/>
      <c r="AS14" s="442"/>
      <c r="AT14" s="442">
        <v>126</v>
      </c>
      <c r="AU14" s="442"/>
      <c r="AV14" s="442"/>
      <c r="AW14" s="442"/>
      <c r="AX14" s="442"/>
      <c r="AY14" s="442"/>
      <c r="AZ14" s="442"/>
      <c r="BA14" s="442"/>
      <c r="BB14" s="442">
        <v>11423</v>
      </c>
      <c r="BC14" s="442"/>
      <c r="BD14" s="442"/>
      <c r="BE14" s="442"/>
      <c r="BF14" s="442"/>
      <c r="BG14" s="442"/>
      <c r="BH14" s="442"/>
      <c r="BI14" s="442"/>
      <c r="BJ14" s="442"/>
    </row>
    <row r="15" spans="2:63">
      <c r="B15" s="55"/>
      <c r="C15" s="55"/>
      <c r="D15" s="55"/>
      <c r="E15" s="55"/>
      <c r="F15" s="405">
        <v>26</v>
      </c>
      <c r="G15" s="405"/>
      <c r="H15" s="405"/>
      <c r="I15" s="55"/>
      <c r="J15" s="55"/>
      <c r="K15" s="55"/>
      <c r="L15" s="57"/>
      <c r="M15" s="336">
        <v>308</v>
      </c>
      <c r="N15" s="336"/>
      <c r="O15" s="336"/>
      <c r="P15" s="336"/>
      <c r="Q15" s="336"/>
      <c r="R15" s="336"/>
      <c r="S15" s="336"/>
      <c r="T15" s="336"/>
      <c r="U15" s="336">
        <v>190123</v>
      </c>
      <c r="V15" s="336"/>
      <c r="W15" s="336"/>
      <c r="X15" s="336"/>
      <c r="Y15" s="336"/>
      <c r="Z15" s="336"/>
      <c r="AA15" s="336"/>
      <c r="AB15" s="336"/>
      <c r="AC15" s="336"/>
      <c r="AD15" s="336">
        <v>617</v>
      </c>
      <c r="AE15" s="336"/>
      <c r="AF15" s="336"/>
      <c r="AG15" s="336"/>
      <c r="AH15" s="336"/>
      <c r="AI15" s="336"/>
      <c r="AJ15" s="336"/>
      <c r="AK15" s="336"/>
      <c r="AL15" s="336">
        <v>4</v>
      </c>
      <c r="AM15" s="336"/>
      <c r="AN15" s="336"/>
      <c r="AO15" s="336"/>
      <c r="AP15" s="336"/>
      <c r="AQ15" s="336"/>
      <c r="AR15" s="336"/>
      <c r="AS15" s="336"/>
      <c r="AT15" s="419">
        <v>158</v>
      </c>
      <c r="AU15" s="419"/>
      <c r="AV15" s="419"/>
      <c r="AW15" s="419"/>
      <c r="AX15" s="419"/>
      <c r="AY15" s="419"/>
      <c r="AZ15" s="419"/>
      <c r="BA15" s="419"/>
      <c r="BB15" s="336">
        <v>12884</v>
      </c>
      <c r="BC15" s="336"/>
      <c r="BD15" s="336"/>
      <c r="BE15" s="336"/>
      <c r="BF15" s="336"/>
      <c r="BG15" s="336"/>
      <c r="BH15" s="336"/>
      <c r="BI15" s="336"/>
      <c r="BJ15" s="336"/>
    </row>
    <row r="16" spans="2:6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6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spans="2:62">
      <c r="B17" s="406" t="s">
        <v>18</v>
      </c>
      <c r="C17" s="406"/>
      <c r="D17" s="406"/>
      <c r="E17" s="150" t="s">
        <v>17</v>
      </c>
      <c r="F17" s="102" t="s">
        <v>662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</row>
    <row r="18" spans="2:62" ht="13.5" customHeight="1">
      <c r="B18" s="277"/>
      <c r="C18" s="277"/>
      <c r="D18" s="277"/>
      <c r="E18" s="278"/>
      <c r="F18" s="10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</row>
    <row r="19" spans="2:62" ht="13.5" customHeigh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</row>
    <row r="20" spans="2:62">
      <c r="B20" s="407" t="s">
        <v>663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</row>
    <row r="21" spans="2:62" ht="12" customHeight="1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</row>
    <row r="22" spans="2:62">
      <c r="B22" s="408" t="s">
        <v>1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 t="s">
        <v>664</v>
      </c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10"/>
    </row>
    <row r="23" spans="2:62">
      <c r="B23" s="441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 t="s">
        <v>23</v>
      </c>
      <c r="O23" s="402"/>
      <c r="P23" s="402"/>
      <c r="Q23" s="402"/>
      <c r="R23" s="402"/>
      <c r="S23" s="402"/>
      <c r="T23" s="402"/>
      <c r="U23" s="402" t="s">
        <v>665</v>
      </c>
      <c r="V23" s="402"/>
      <c r="W23" s="402"/>
      <c r="X23" s="402"/>
      <c r="Y23" s="402"/>
      <c r="Z23" s="402"/>
      <c r="AA23" s="402"/>
      <c r="AB23" s="411" t="s">
        <v>670</v>
      </c>
      <c r="AC23" s="411"/>
      <c r="AD23" s="411"/>
      <c r="AE23" s="411"/>
      <c r="AF23" s="411"/>
      <c r="AG23" s="411"/>
      <c r="AH23" s="411"/>
      <c r="AI23" s="402" t="s">
        <v>666</v>
      </c>
      <c r="AJ23" s="402"/>
      <c r="AK23" s="402"/>
      <c r="AL23" s="402"/>
      <c r="AM23" s="402"/>
      <c r="AN23" s="402"/>
      <c r="AO23" s="402"/>
      <c r="AP23" s="402" t="s">
        <v>667</v>
      </c>
      <c r="AQ23" s="402"/>
      <c r="AR23" s="402"/>
      <c r="AS23" s="402"/>
      <c r="AT23" s="402"/>
      <c r="AU23" s="402"/>
      <c r="AV23" s="402"/>
      <c r="AW23" s="402" t="s">
        <v>668</v>
      </c>
      <c r="AX23" s="402"/>
      <c r="AY23" s="402"/>
      <c r="AZ23" s="402"/>
      <c r="BA23" s="402"/>
      <c r="BB23" s="402"/>
      <c r="BC23" s="402"/>
      <c r="BD23" s="402" t="s">
        <v>669</v>
      </c>
      <c r="BE23" s="402"/>
      <c r="BF23" s="402"/>
      <c r="BG23" s="402"/>
      <c r="BH23" s="402"/>
      <c r="BI23" s="402"/>
      <c r="BJ23" s="403"/>
    </row>
    <row r="24" spans="2:62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101"/>
      <c r="M24" s="17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</row>
    <row r="25" spans="2:62">
      <c r="B25" s="55"/>
      <c r="C25" s="440" t="s">
        <v>9</v>
      </c>
      <c r="D25" s="440"/>
      <c r="E25" s="440"/>
      <c r="F25" s="440"/>
      <c r="G25" s="407">
        <v>22</v>
      </c>
      <c r="H25" s="439"/>
      <c r="I25" s="440" t="s">
        <v>1</v>
      </c>
      <c r="J25" s="440"/>
      <c r="K25" s="440"/>
      <c r="L25" s="440"/>
      <c r="M25" s="57"/>
      <c r="N25" s="437">
        <v>28330</v>
      </c>
      <c r="O25" s="437"/>
      <c r="P25" s="437"/>
      <c r="Q25" s="437"/>
      <c r="R25" s="437"/>
      <c r="S25" s="437"/>
      <c r="T25" s="437"/>
      <c r="U25" s="437">
        <v>2083</v>
      </c>
      <c r="V25" s="437"/>
      <c r="W25" s="437"/>
      <c r="X25" s="437"/>
      <c r="Y25" s="437"/>
      <c r="Z25" s="437"/>
      <c r="AA25" s="437"/>
      <c r="AB25" s="437">
        <v>1938</v>
      </c>
      <c r="AC25" s="437"/>
      <c r="AD25" s="437"/>
      <c r="AE25" s="437"/>
      <c r="AF25" s="437"/>
      <c r="AG25" s="437"/>
      <c r="AH25" s="437"/>
      <c r="AI25" s="437">
        <v>4126</v>
      </c>
      <c r="AJ25" s="437"/>
      <c r="AK25" s="437"/>
      <c r="AL25" s="437"/>
      <c r="AM25" s="437"/>
      <c r="AN25" s="437"/>
      <c r="AO25" s="437"/>
      <c r="AP25" s="437">
        <v>712</v>
      </c>
      <c r="AQ25" s="437"/>
      <c r="AR25" s="437"/>
      <c r="AS25" s="437"/>
      <c r="AT25" s="437"/>
      <c r="AU25" s="437"/>
      <c r="AV25" s="437"/>
      <c r="AW25" s="437">
        <v>302</v>
      </c>
      <c r="AX25" s="437"/>
      <c r="AY25" s="437"/>
      <c r="AZ25" s="437"/>
      <c r="BA25" s="437"/>
      <c r="BB25" s="437"/>
      <c r="BC25" s="437"/>
      <c r="BD25" s="437">
        <v>19169</v>
      </c>
      <c r="BE25" s="437"/>
      <c r="BF25" s="437"/>
      <c r="BG25" s="437"/>
      <c r="BH25" s="437"/>
      <c r="BI25" s="437"/>
      <c r="BJ25" s="437"/>
    </row>
    <row r="26" spans="2:62">
      <c r="B26" s="55"/>
      <c r="C26" s="287"/>
      <c r="D26" s="287"/>
      <c r="E26" s="287"/>
      <c r="F26" s="287"/>
      <c r="G26" s="407">
        <v>23</v>
      </c>
      <c r="H26" s="439"/>
      <c r="I26" s="287"/>
      <c r="J26" s="287"/>
      <c r="K26" s="287"/>
      <c r="L26" s="287"/>
      <c r="M26" s="57"/>
      <c r="N26" s="437">
        <v>30474</v>
      </c>
      <c r="O26" s="437"/>
      <c r="P26" s="437"/>
      <c r="Q26" s="437"/>
      <c r="R26" s="437"/>
      <c r="S26" s="437"/>
      <c r="T26" s="437"/>
      <c r="U26" s="437">
        <v>2241</v>
      </c>
      <c r="V26" s="437"/>
      <c r="W26" s="437"/>
      <c r="X26" s="437"/>
      <c r="Y26" s="437"/>
      <c r="Z26" s="437"/>
      <c r="AA26" s="437"/>
      <c r="AB26" s="437">
        <v>1943</v>
      </c>
      <c r="AC26" s="437"/>
      <c r="AD26" s="437"/>
      <c r="AE26" s="437"/>
      <c r="AF26" s="437"/>
      <c r="AG26" s="437"/>
      <c r="AH26" s="437"/>
      <c r="AI26" s="437">
        <v>4149</v>
      </c>
      <c r="AJ26" s="437"/>
      <c r="AK26" s="437"/>
      <c r="AL26" s="437"/>
      <c r="AM26" s="437"/>
      <c r="AN26" s="437"/>
      <c r="AO26" s="437"/>
      <c r="AP26" s="437">
        <v>714</v>
      </c>
      <c r="AQ26" s="437"/>
      <c r="AR26" s="437"/>
      <c r="AS26" s="437"/>
      <c r="AT26" s="437"/>
      <c r="AU26" s="437"/>
      <c r="AV26" s="437"/>
      <c r="AW26" s="437">
        <v>302</v>
      </c>
      <c r="AX26" s="437"/>
      <c r="AY26" s="437"/>
      <c r="AZ26" s="437"/>
      <c r="BA26" s="437"/>
      <c r="BB26" s="437"/>
      <c r="BC26" s="437"/>
      <c r="BD26" s="437">
        <v>21125</v>
      </c>
      <c r="BE26" s="437"/>
      <c r="BF26" s="437"/>
      <c r="BG26" s="437"/>
      <c r="BH26" s="437"/>
      <c r="BI26" s="437"/>
      <c r="BJ26" s="437"/>
    </row>
    <row r="27" spans="2:62">
      <c r="B27" s="55"/>
      <c r="C27" s="293"/>
      <c r="D27" s="293"/>
      <c r="E27" s="293"/>
      <c r="F27" s="288"/>
      <c r="G27" s="407">
        <v>24</v>
      </c>
      <c r="H27" s="439"/>
      <c r="I27" s="293"/>
      <c r="J27" s="293"/>
      <c r="K27" s="293"/>
      <c r="L27" s="294"/>
      <c r="M27" s="57"/>
      <c r="N27" s="437">
        <v>31577</v>
      </c>
      <c r="O27" s="437"/>
      <c r="P27" s="437"/>
      <c r="Q27" s="437"/>
      <c r="R27" s="437"/>
      <c r="S27" s="437"/>
      <c r="T27" s="437"/>
      <c r="U27" s="437">
        <v>2234</v>
      </c>
      <c r="V27" s="437"/>
      <c r="W27" s="437"/>
      <c r="X27" s="437"/>
      <c r="Y27" s="437"/>
      <c r="Z27" s="437"/>
      <c r="AA27" s="437"/>
      <c r="AB27" s="437">
        <v>1943</v>
      </c>
      <c r="AC27" s="437"/>
      <c r="AD27" s="437"/>
      <c r="AE27" s="437"/>
      <c r="AF27" s="437"/>
      <c r="AG27" s="437"/>
      <c r="AH27" s="437"/>
      <c r="AI27" s="437">
        <v>4201</v>
      </c>
      <c r="AJ27" s="437"/>
      <c r="AK27" s="437"/>
      <c r="AL27" s="437"/>
      <c r="AM27" s="437"/>
      <c r="AN27" s="437"/>
      <c r="AO27" s="437"/>
      <c r="AP27" s="437">
        <v>704</v>
      </c>
      <c r="AQ27" s="437"/>
      <c r="AR27" s="437"/>
      <c r="AS27" s="437"/>
      <c r="AT27" s="437"/>
      <c r="AU27" s="437"/>
      <c r="AV27" s="437"/>
      <c r="AW27" s="437">
        <v>299</v>
      </c>
      <c r="AX27" s="437"/>
      <c r="AY27" s="437"/>
      <c r="AZ27" s="437"/>
      <c r="BA27" s="437"/>
      <c r="BB27" s="437"/>
      <c r="BC27" s="437"/>
      <c r="BD27" s="437">
        <v>22196</v>
      </c>
      <c r="BE27" s="437"/>
      <c r="BF27" s="437"/>
      <c r="BG27" s="437"/>
      <c r="BH27" s="437"/>
      <c r="BI27" s="437"/>
      <c r="BJ27" s="437"/>
    </row>
    <row r="28" spans="2:62">
      <c r="B28" s="55"/>
      <c r="C28" s="293"/>
      <c r="D28" s="293"/>
      <c r="E28" s="293"/>
      <c r="F28" s="288"/>
      <c r="G28" s="407">
        <v>25</v>
      </c>
      <c r="H28" s="439"/>
      <c r="I28" s="180"/>
      <c r="J28" s="180"/>
      <c r="K28" s="180"/>
      <c r="L28" s="181"/>
      <c r="M28" s="175"/>
      <c r="N28" s="437">
        <v>32487</v>
      </c>
      <c r="O28" s="437"/>
      <c r="P28" s="437"/>
      <c r="Q28" s="437"/>
      <c r="R28" s="437"/>
      <c r="S28" s="437"/>
      <c r="T28" s="437"/>
      <c r="U28" s="437">
        <v>2297</v>
      </c>
      <c r="V28" s="437"/>
      <c r="W28" s="437"/>
      <c r="X28" s="437"/>
      <c r="Y28" s="437"/>
      <c r="Z28" s="437"/>
      <c r="AA28" s="437"/>
      <c r="AB28" s="437">
        <v>1998</v>
      </c>
      <c r="AC28" s="437"/>
      <c r="AD28" s="437"/>
      <c r="AE28" s="437"/>
      <c r="AF28" s="437"/>
      <c r="AG28" s="437"/>
      <c r="AH28" s="437"/>
      <c r="AI28" s="437">
        <v>4300</v>
      </c>
      <c r="AJ28" s="437"/>
      <c r="AK28" s="437"/>
      <c r="AL28" s="437"/>
      <c r="AM28" s="437"/>
      <c r="AN28" s="437"/>
      <c r="AO28" s="437"/>
      <c r="AP28" s="437">
        <v>749</v>
      </c>
      <c r="AQ28" s="437"/>
      <c r="AR28" s="437"/>
      <c r="AS28" s="437"/>
      <c r="AT28" s="437"/>
      <c r="AU28" s="437"/>
      <c r="AV28" s="437"/>
      <c r="AW28" s="437">
        <v>297</v>
      </c>
      <c r="AX28" s="437"/>
      <c r="AY28" s="437"/>
      <c r="AZ28" s="437"/>
      <c r="BA28" s="437"/>
      <c r="BB28" s="437"/>
      <c r="BC28" s="437"/>
      <c r="BD28" s="437">
        <v>22846</v>
      </c>
      <c r="BE28" s="437"/>
      <c r="BF28" s="437"/>
      <c r="BG28" s="437"/>
      <c r="BH28" s="437"/>
      <c r="BI28" s="437"/>
      <c r="BJ28" s="437"/>
    </row>
    <row r="29" spans="2:62">
      <c r="B29" s="55"/>
      <c r="C29" s="178"/>
      <c r="D29" s="178"/>
      <c r="E29" s="178"/>
      <c r="F29" s="179"/>
      <c r="G29" s="405">
        <v>26</v>
      </c>
      <c r="H29" s="438"/>
      <c r="I29" s="295"/>
      <c r="J29" s="295"/>
      <c r="K29" s="295"/>
      <c r="L29" s="185"/>
      <c r="M29" s="258"/>
      <c r="N29" s="336">
        <v>33406</v>
      </c>
      <c r="O29" s="336"/>
      <c r="P29" s="336"/>
      <c r="Q29" s="336"/>
      <c r="R29" s="336"/>
      <c r="S29" s="336"/>
      <c r="T29" s="336"/>
      <c r="U29" s="336">
        <v>2258</v>
      </c>
      <c r="V29" s="336"/>
      <c r="W29" s="336"/>
      <c r="X29" s="336"/>
      <c r="Y29" s="336"/>
      <c r="Z29" s="336"/>
      <c r="AA29" s="336"/>
      <c r="AB29" s="336">
        <v>1997</v>
      </c>
      <c r="AC29" s="336"/>
      <c r="AD29" s="336"/>
      <c r="AE29" s="336"/>
      <c r="AF29" s="336"/>
      <c r="AG29" s="336"/>
      <c r="AH29" s="336"/>
      <c r="AI29" s="336">
        <v>4444</v>
      </c>
      <c r="AJ29" s="336"/>
      <c r="AK29" s="336"/>
      <c r="AL29" s="336"/>
      <c r="AM29" s="336"/>
      <c r="AN29" s="336"/>
      <c r="AO29" s="336"/>
      <c r="AP29" s="336">
        <v>831</v>
      </c>
      <c r="AQ29" s="336"/>
      <c r="AR29" s="336"/>
      <c r="AS29" s="336"/>
      <c r="AT29" s="336"/>
      <c r="AU29" s="336"/>
      <c r="AV29" s="336"/>
      <c r="AW29" s="336">
        <v>299</v>
      </c>
      <c r="AX29" s="336"/>
      <c r="AY29" s="336"/>
      <c r="AZ29" s="336"/>
      <c r="BA29" s="336"/>
      <c r="BB29" s="336"/>
      <c r="BC29" s="336"/>
      <c r="BD29" s="336">
        <v>23577</v>
      </c>
      <c r="BE29" s="336"/>
      <c r="BF29" s="336"/>
      <c r="BG29" s="336"/>
      <c r="BH29" s="336"/>
      <c r="BI29" s="336"/>
      <c r="BJ29" s="336"/>
    </row>
    <row r="30" spans="2:62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60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2:62">
      <c r="B31" s="401" t="s">
        <v>18</v>
      </c>
      <c r="C31" s="401"/>
      <c r="D31" s="401"/>
      <c r="E31" s="150" t="s">
        <v>17</v>
      </c>
      <c r="F31" s="102" t="s">
        <v>662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</row>
    <row r="32" spans="2:62" ht="13.5" customHeight="1">
      <c r="B32" s="277"/>
      <c r="C32" s="277"/>
      <c r="D32" s="277"/>
      <c r="E32" s="278"/>
      <c r="F32" s="10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</row>
    <row r="33" spans="2:62" ht="13.5" customHeight="1">
      <c r="B33" s="277"/>
      <c r="C33" s="277"/>
      <c r="D33" s="277"/>
      <c r="E33" s="278"/>
      <c r="F33" s="10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</row>
    <row r="34" spans="2:62" ht="13.5" customHeigh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</row>
    <row r="35" spans="2:62" ht="18" customHeight="1">
      <c r="B35" s="420" t="s">
        <v>779</v>
      </c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0"/>
    </row>
    <row r="36" spans="2:62">
      <c r="B36" s="407" t="s">
        <v>654</v>
      </c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</row>
    <row r="37" spans="2:62" ht="12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2:62">
      <c r="B38" s="421" t="s">
        <v>1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3"/>
      <c r="M38" s="427" t="s">
        <v>655</v>
      </c>
      <c r="N38" s="422"/>
      <c r="O38" s="422"/>
      <c r="P38" s="422"/>
      <c r="Q38" s="422"/>
      <c r="R38" s="422"/>
      <c r="S38" s="422"/>
      <c r="T38" s="428"/>
      <c r="U38" s="431" t="s">
        <v>656</v>
      </c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3"/>
      <c r="AL38" s="409" t="s">
        <v>657</v>
      </c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10"/>
    </row>
    <row r="39" spans="2:62"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6"/>
      <c r="M39" s="429"/>
      <c r="N39" s="425"/>
      <c r="O39" s="425"/>
      <c r="P39" s="425"/>
      <c r="Q39" s="425"/>
      <c r="R39" s="425"/>
      <c r="S39" s="425"/>
      <c r="T39" s="430"/>
      <c r="U39" s="172"/>
      <c r="V39" s="172"/>
      <c r="W39" s="172"/>
      <c r="X39" s="172"/>
      <c r="Y39" s="172"/>
      <c r="Z39" s="172"/>
      <c r="AA39" s="172"/>
      <c r="AB39" s="172"/>
      <c r="AC39" s="172"/>
      <c r="AD39" s="434" t="s">
        <v>658</v>
      </c>
      <c r="AE39" s="435"/>
      <c r="AF39" s="435"/>
      <c r="AG39" s="435"/>
      <c r="AH39" s="435"/>
      <c r="AI39" s="435"/>
      <c r="AJ39" s="435"/>
      <c r="AK39" s="436"/>
      <c r="AL39" s="402" t="s">
        <v>659</v>
      </c>
      <c r="AM39" s="402"/>
      <c r="AN39" s="402"/>
      <c r="AO39" s="402"/>
      <c r="AP39" s="402"/>
      <c r="AQ39" s="402"/>
      <c r="AR39" s="402"/>
      <c r="AS39" s="402"/>
      <c r="AT39" s="402" t="s">
        <v>660</v>
      </c>
      <c r="AU39" s="402"/>
      <c r="AV39" s="402"/>
      <c r="AW39" s="402"/>
      <c r="AX39" s="402"/>
      <c r="AY39" s="402"/>
      <c r="AZ39" s="402"/>
      <c r="BA39" s="402"/>
      <c r="BB39" s="402" t="s">
        <v>661</v>
      </c>
      <c r="BC39" s="402"/>
      <c r="BD39" s="402"/>
      <c r="BE39" s="402"/>
      <c r="BF39" s="402"/>
      <c r="BG39" s="402"/>
      <c r="BH39" s="402"/>
      <c r="BI39" s="402"/>
      <c r="BJ39" s="403"/>
    </row>
    <row r="40" spans="2:6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173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</row>
    <row r="41" spans="2:62">
      <c r="B41" s="55"/>
      <c r="C41" s="404" t="s">
        <v>9</v>
      </c>
      <c r="D41" s="404"/>
      <c r="E41" s="404"/>
      <c r="F41" s="405">
        <v>26</v>
      </c>
      <c r="G41" s="405"/>
      <c r="H41" s="405"/>
      <c r="I41" s="404" t="s">
        <v>1</v>
      </c>
      <c r="J41" s="404"/>
      <c r="K41" s="404"/>
      <c r="L41" s="57"/>
      <c r="M41" s="336">
        <v>308</v>
      </c>
      <c r="N41" s="336"/>
      <c r="O41" s="336"/>
      <c r="P41" s="336"/>
      <c r="Q41" s="336"/>
      <c r="R41" s="336"/>
      <c r="S41" s="336"/>
      <c r="T41" s="336"/>
      <c r="U41" s="336">
        <v>47153</v>
      </c>
      <c r="V41" s="336"/>
      <c r="W41" s="336"/>
      <c r="X41" s="336"/>
      <c r="Y41" s="336"/>
      <c r="Z41" s="336"/>
      <c r="AA41" s="336"/>
      <c r="AB41" s="336"/>
      <c r="AC41" s="336"/>
      <c r="AD41" s="336">
        <v>153</v>
      </c>
      <c r="AE41" s="336"/>
      <c r="AF41" s="336"/>
      <c r="AG41" s="336"/>
      <c r="AH41" s="336"/>
      <c r="AI41" s="336"/>
      <c r="AJ41" s="336"/>
      <c r="AK41" s="336"/>
      <c r="AL41" s="336">
        <v>4</v>
      </c>
      <c r="AM41" s="336"/>
      <c r="AN41" s="336"/>
      <c r="AO41" s="336"/>
      <c r="AP41" s="336"/>
      <c r="AQ41" s="336"/>
      <c r="AR41" s="336"/>
      <c r="AS41" s="336"/>
      <c r="AT41" s="419">
        <v>276</v>
      </c>
      <c r="AU41" s="419"/>
      <c r="AV41" s="419"/>
      <c r="AW41" s="419"/>
      <c r="AX41" s="419"/>
      <c r="AY41" s="419"/>
      <c r="AZ41" s="419"/>
      <c r="BA41" s="419"/>
      <c r="BB41" s="336">
        <v>39234</v>
      </c>
      <c r="BC41" s="336"/>
      <c r="BD41" s="336"/>
      <c r="BE41" s="336"/>
      <c r="BF41" s="336"/>
      <c r="BG41" s="336"/>
      <c r="BH41" s="336"/>
      <c r="BI41" s="336"/>
      <c r="BJ41" s="336"/>
    </row>
    <row r="42" spans="2:6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60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  <row r="43" spans="2:62">
      <c r="B43" s="101"/>
      <c r="C43" s="182"/>
      <c r="D43" s="182" t="s">
        <v>16</v>
      </c>
      <c r="E43" s="176" t="s">
        <v>17</v>
      </c>
      <c r="F43" s="177" t="s">
        <v>769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</row>
    <row r="44" spans="2:62">
      <c r="B44" s="406" t="s">
        <v>18</v>
      </c>
      <c r="C44" s="406"/>
      <c r="D44" s="406"/>
      <c r="E44" s="150" t="s">
        <v>17</v>
      </c>
      <c r="F44" s="102" t="s">
        <v>662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2:62" ht="13.5" customHeight="1">
      <c r="B45" s="277"/>
      <c r="C45" s="277"/>
      <c r="D45" s="277"/>
      <c r="E45" s="278"/>
      <c r="F45" s="102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2:62" ht="13.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2:62">
      <c r="B47" s="407" t="s">
        <v>663</v>
      </c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</row>
    <row r="48" spans="2:62" ht="12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</row>
    <row r="49" spans="2:62">
      <c r="B49" s="412" t="s">
        <v>1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3"/>
      <c r="M49" s="183"/>
      <c r="N49" s="408" t="s">
        <v>664</v>
      </c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09"/>
      <c r="BF49" s="409"/>
      <c r="BG49" s="409"/>
      <c r="BH49" s="409"/>
      <c r="BI49" s="409"/>
      <c r="BJ49" s="410"/>
    </row>
    <row r="50" spans="2:62" ht="13.5" customHeight="1"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5"/>
      <c r="M50" s="416" t="s">
        <v>23</v>
      </c>
      <c r="N50" s="417"/>
      <c r="O50" s="417"/>
      <c r="P50" s="417"/>
      <c r="Q50" s="417"/>
      <c r="R50" s="417"/>
      <c r="S50" s="417"/>
      <c r="T50" s="418"/>
      <c r="U50" s="402" t="s">
        <v>665</v>
      </c>
      <c r="V50" s="402"/>
      <c r="W50" s="402"/>
      <c r="X50" s="402"/>
      <c r="Y50" s="402"/>
      <c r="Z50" s="402"/>
      <c r="AA50" s="402"/>
      <c r="AB50" s="411" t="s">
        <v>670</v>
      </c>
      <c r="AC50" s="411"/>
      <c r="AD50" s="411"/>
      <c r="AE50" s="411"/>
      <c r="AF50" s="411"/>
      <c r="AG50" s="411"/>
      <c r="AH50" s="411"/>
      <c r="AI50" s="402" t="s">
        <v>666</v>
      </c>
      <c r="AJ50" s="402"/>
      <c r="AK50" s="402"/>
      <c r="AL50" s="402"/>
      <c r="AM50" s="402"/>
      <c r="AN50" s="402"/>
      <c r="AO50" s="402"/>
      <c r="AP50" s="402" t="s">
        <v>667</v>
      </c>
      <c r="AQ50" s="402"/>
      <c r="AR50" s="402"/>
      <c r="AS50" s="402"/>
      <c r="AT50" s="402"/>
      <c r="AU50" s="402"/>
      <c r="AV50" s="402"/>
      <c r="AW50" s="402" t="s">
        <v>668</v>
      </c>
      <c r="AX50" s="402"/>
      <c r="AY50" s="402"/>
      <c r="AZ50" s="402"/>
      <c r="BA50" s="402"/>
      <c r="BB50" s="402"/>
      <c r="BC50" s="402"/>
      <c r="BD50" s="402" t="s">
        <v>686</v>
      </c>
      <c r="BE50" s="402"/>
      <c r="BF50" s="402"/>
      <c r="BG50" s="402"/>
      <c r="BH50" s="402"/>
      <c r="BI50" s="402"/>
      <c r="BJ50" s="403"/>
    </row>
    <row r="51" spans="2:62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7"/>
      <c r="M51" s="78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</row>
    <row r="52" spans="2:62">
      <c r="B52" s="55"/>
      <c r="C52" s="404" t="s">
        <v>9</v>
      </c>
      <c r="D52" s="404"/>
      <c r="E52" s="404"/>
      <c r="F52" s="405">
        <v>26</v>
      </c>
      <c r="G52" s="405"/>
      <c r="H52" s="405"/>
      <c r="I52" s="404" t="s">
        <v>1</v>
      </c>
      <c r="J52" s="404"/>
      <c r="K52" s="404"/>
      <c r="L52" s="56"/>
      <c r="M52" s="101"/>
      <c r="N52" s="336">
        <v>20000</v>
      </c>
      <c r="O52" s="336"/>
      <c r="P52" s="336"/>
      <c r="Q52" s="336"/>
      <c r="R52" s="336"/>
      <c r="S52" s="336"/>
      <c r="T52" s="336"/>
      <c r="U52" s="336">
        <v>0</v>
      </c>
      <c r="V52" s="336"/>
      <c r="W52" s="336"/>
      <c r="X52" s="336"/>
      <c r="Y52" s="336"/>
      <c r="Z52" s="336"/>
      <c r="AA52" s="336"/>
      <c r="AB52" s="336">
        <v>0</v>
      </c>
      <c r="AC52" s="336"/>
      <c r="AD52" s="336"/>
      <c r="AE52" s="336"/>
      <c r="AF52" s="336"/>
      <c r="AG52" s="336"/>
      <c r="AH52" s="336"/>
      <c r="AI52" s="336">
        <v>0</v>
      </c>
      <c r="AJ52" s="336"/>
      <c r="AK52" s="336"/>
      <c r="AL52" s="336"/>
      <c r="AM52" s="336"/>
      <c r="AN52" s="336"/>
      <c r="AO52" s="336"/>
      <c r="AP52" s="336">
        <v>0</v>
      </c>
      <c r="AQ52" s="336"/>
      <c r="AR52" s="336"/>
      <c r="AS52" s="336"/>
      <c r="AT52" s="336"/>
      <c r="AU52" s="336"/>
      <c r="AV52" s="336"/>
      <c r="AW52" s="336">
        <v>0</v>
      </c>
      <c r="AX52" s="336"/>
      <c r="AY52" s="336"/>
      <c r="AZ52" s="336"/>
      <c r="BA52" s="336"/>
      <c r="BB52" s="336"/>
      <c r="BC52" s="336"/>
      <c r="BD52" s="336">
        <v>20000</v>
      </c>
      <c r="BE52" s="336"/>
      <c r="BF52" s="336"/>
      <c r="BG52" s="336"/>
      <c r="BH52" s="336"/>
      <c r="BI52" s="336"/>
      <c r="BJ52" s="336"/>
    </row>
    <row r="53" spans="2:62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60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</row>
    <row r="54" spans="2:62">
      <c r="B54" s="401" t="s">
        <v>18</v>
      </c>
      <c r="C54" s="401"/>
      <c r="D54" s="401"/>
      <c r="E54" s="150" t="s">
        <v>17</v>
      </c>
      <c r="F54" s="102" t="s">
        <v>662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</row>
    <row r="57" spans="2:62">
      <c r="R57" s="96"/>
    </row>
  </sheetData>
  <mergeCells count="145">
    <mergeCell ref="AS1:BK2"/>
    <mergeCell ref="C12:E12"/>
    <mergeCell ref="F12:H12"/>
    <mergeCell ref="I12:K12"/>
    <mergeCell ref="M12:T12"/>
    <mergeCell ref="U12:AC12"/>
    <mergeCell ref="AD12:AK12"/>
    <mergeCell ref="AL12:AS12"/>
    <mergeCell ref="AT12:BA12"/>
    <mergeCell ref="B5:BJ5"/>
    <mergeCell ref="B6:BJ6"/>
    <mergeCell ref="B8:L9"/>
    <mergeCell ref="M8:T9"/>
    <mergeCell ref="U8:AK8"/>
    <mergeCell ref="AL8:BJ8"/>
    <mergeCell ref="AD9:AK9"/>
    <mergeCell ref="AL9:AS9"/>
    <mergeCell ref="BB12:BJ12"/>
    <mergeCell ref="C11:E11"/>
    <mergeCell ref="F11:H11"/>
    <mergeCell ref="I11:K11"/>
    <mergeCell ref="M11:T11"/>
    <mergeCell ref="U11:AC11"/>
    <mergeCell ref="AD11:AK11"/>
    <mergeCell ref="F13:H13"/>
    <mergeCell ref="M13:T13"/>
    <mergeCell ref="U13:AC13"/>
    <mergeCell ref="AD13:AK13"/>
    <mergeCell ref="AL13:AS13"/>
    <mergeCell ref="AT13:BA13"/>
    <mergeCell ref="BB13:BJ13"/>
    <mergeCell ref="AT9:BA9"/>
    <mergeCell ref="BB9:BJ9"/>
    <mergeCell ref="AL11:AS11"/>
    <mergeCell ref="AT11:BA11"/>
    <mergeCell ref="BB11:BJ11"/>
    <mergeCell ref="BB14:BJ14"/>
    <mergeCell ref="F15:H15"/>
    <mergeCell ref="M15:T15"/>
    <mergeCell ref="U15:AC15"/>
    <mergeCell ref="AD15:AK15"/>
    <mergeCell ref="AL15:AS15"/>
    <mergeCell ref="AT15:BA15"/>
    <mergeCell ref="BB15:BJ15"/>
    <mergeCell ref="F14:H14"/>
    <mergeCell ref="M14:T14"/>
    <mergeCell ref="U14:AC14"/>
    <mergeCell ref="AD14:AK14"/>
    <mergeCell ref="AL14:AS14"/>
    <mergeCell ref="AT14:BA14"/>
    <mergeCell ref="B17:D17"/>
    <mergeCell ref="B20:BJ20"/>
    <mergeCell ref="B22:M23"/>
    <mergeCell ref="N22:BJ22"/>
    <mergeCell ref="N23:T23"/>
    <mergeCell ref="U23:AA23"/>
    <mergeCell ref="AB23:AH23"/>
    <mergeCell ref="AI23:AO23"/>
    <mergeCell ref="AP23:AV23"/>
    <mergeCell ref="AW23:BC23"/>
    <mergeCell ref="BD23:BJ23"/>
    <mergeCell ref="C25:F25"/>
    <mergeCell ref="G25:H25"/>
    <mergeCell ref="I25:L25"/>
    <mergeCell ref="N25:T25"/>
    <mergeCell ref="U25:AA25"/>
    <mergeCell ref="AB25:AH25"/>
    <mergeCell ref="AI25:AO25"/>
    <mergeCell ref="AP25:AV25"/>
    <mergeCell ref="AW25:BC25"/>
    <mergeCell ref="BD25:BJ25"/>
    <mergeCell ref="G27:H27"/>
    <mergeCell ref="N27:T27"/>
    <mergeCell ref="U27:AA27"/>
    <mergeCell ref="AB27:AH27"/>
    <mergeCell ref="AI27:AO27"/>
    <mergeCell ref="AP27:AV27"/>
    <mergeCell ref="AW27:BC27"/>
    <mergeCell ref="BD27:BJ27"/>
    <mergeCell ref="G26:H26"/>
    <mergeCell ref="N26:T26"/>
    <mergeCell ref="U26:AA26"/>
    <mergeCell ref="AB26:AH26"/>
    <mergeCell ref="AI26:AO26"/>
    <mergeCell ref="AP26:AV26"/>
    <mergeCell ref="AW26:BC26"/>
    <mergeCell ref="BD26:BJ26"/>
    <mergeCell ref="AW28:BC28"/>
    <mergeCell ref="BD28:BJ28"/>
    <mergeCell ref="G29:H29"/>
    <mergeCell ref="N29:T29"/>
    <mergeCell ref="U29:AA29"/>
    <mergeCell ref="AB29:AH29"/>
    <mergeCell ref="AI29:AO29"/>
    <mergeCell ref="AP29:AV29"/>
    <mergeCell ref="AW29:BC29"/>
    <mergeCell ref="BD29:BJ29"/>
    <mergeCell ref="G28:H28"/>
    <mergeCell ref="N28:T28"/>
    <mergeCell ref="U28:AA28"/>
    <mergeCell ref="AB28:AH28"/>
    <mergeCell ref="AI28:AO28"/>
    <mergeCell ref="AP28:AV28"/>
    <mergeCell ref="B31:D31"/>
    <mergeCell ref="B35:BJ35"/>
    <mergeCell ref="B36:BJ36"/>
    <mergeCell ref="B38:L39"/>
    <mergeCell ref="M38:T39"/>
    <mergeCell ref="U38:AK38"/>
    <mergeCell ref="AL38:BJ38"/>
    <mergeCell ref="AD39:AK39"/>
    <mergeCell ref="AL39:AS39"/>
    <mergeCell ref="AT39:BA39"/>
    <mergeCell ref="BB39:BJ39"/>
    <mergeCell ref="C41:E41"/>
    <mergeCell ref="F41:H41"/>
    <mergeCell ref="I41:K41"/>
    <mergeCell ref="M41:T41"/>
    <mergeCell ref="U41:AC41"/>
    <mergeCell ref="AD41:AK41"/>
    <mergeCell ref="AL41:AS41"/>
    <mergeCell ref="AT41:BA41"/>
    <mergeCell ref="BB41:BJ41"/>
    <mergeCell ref="B44:D44"/>
    <mergeCell ref="B47:BJ47"/>
    <mergeCell ref="N49:BJ49"/>
    <mergeCell ref="U50:AA50"/>
    <mergeCell ref="AB50:AH50"/>
    <mergeCell ref="AI50:AO50"/>
    <mergeCell ref="AP50:AV50"/>
    <mergeCell ref="AW50:BC50"/>
    <mergeCell ref="B49:L50"/>
    <mergeCell ref="M50:T50"/>
    <mergeCell ref="BD52:BJ52"/>
    <mergeCell ref="B54:D54"/>
    <mergeCell ref="BD50:BJ50"/>
    <mergeCell ref="N52:T52"/>
    <mergeCell ref="U52:AA52"/>
    <mergeCell ref="AB52:AH52"/>
    <mergeCell ref="AI52:AO52"/>
    <mergeCell ref="AP52:AV52"/>
    <mergeCell ref="AW52:BC52"/>
    <mergeCell ref="C52:E52"/>
    <mergeCell ref="F52:H52"/>
    <mergeCell ref="I52:K52"/>
  </mergeCells>
  <phoneticPr fontId="2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1"/>
  <sheetViews>
    <sheetView view="pageBreakPreview" zoomScaleNormal="100" zoomScaleSheetLayoutView="100" workbookViewId="0">
      <selection activeCell="BL90" sqref="A90:BL92"/>
    </sheetView>
  </sheetViews>
  <sheetFormatPr defaultRowHeight="13.5"/>
  <cols>
    <col min="1" max="63" width="1.625" style="97" customWidth="1"/>
    <col min="64" max="64" width="11.875" style="97" customWidth="1"/>
    <col min="65" max="124" width="1.625" style="97" customWidth="1"/>
    <col min="125" max="16384" width="9" style="97"/>
  </cols>
  <sheetData>
    <row r="1" spans="1:63" ht="11.1" customHeight="1">
      <c r="A1" s="333">
        <f>'171'!AS1+1</f>
        <v>172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/>
      <c r="S1" s="335"/>
    </row>
    <row r="2" spans="1:63" ht="11.1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5"/>
      <c r="S2" s="335"/>
    </row>
    <row r="3" spans="1:63" ht="13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</row>
    <row r="4" spans="1:63" ht="13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</row>
    <row r="5" spans="1:63" ht="18" customHeight="1">
      <c r="A5" s="131"/>
      <c r="B5" s="329" t="s">
        <v>737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</row>
    <row r="6" spans="1:63" ht="11.1" customHeight="1">
      <c r="A6" s="131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</row>
    <row r="7" spans="1:63" ht="11.1" customHeight="1">
      <c r="A7" s="131"/>
      <c r="B7" s="317" t="s">
        <v>236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</row>
    <row r="8" spans="1:63" ht="12" customHeight="1">
      <c r="A8" s="131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</row>
    <row r="9" spans="1:63" ht="11.1" customHeight="1">
      <c r="A9" s="131"/>
      <c r="B9" s="396" t="s">
        <v>239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7"/>
      <c r="O9" s="324" t="s">
        <v>244</v>
      </c>
      <c r="P9" s="384"/>
      <c r="Q9" s="384"/>
      <c r="R9" s="384"/>
      <c r="S9" s="384"/>
      <c r="T9" s="384"/>
      <c r="U9" s="384"/>
      <c r="V9" s="320"/>
      <c r="W9" s="324" t="s">
        <v>245</v>
      </c>
      <c r="X9" s="384"/>
      <c r="Y9" s="384"/>
      <c r="Z9" s="384"/>
      <c r="AA9" s="384"/>
      <c r="AB9" s="384"/>
      <c r="AC9" s="384"/>
      <c r="AD9" s="320"/>
      <c r="AE9" s="324" t="s">
        <v>246</v>
      </c>
      <c r="AF9" s="384"/>
      <c r="AG9" s="384"/>
      <c r="AH9" s="384"/>
      <c r="AI9" s="384"/>
      <c r="AJ9" s="384"/>
      <c r="AK9" s="384"/>
      <c r="AL9" s="320"/>
      <c r="AM9" s="324" t="s">
        <v>247</v>
      </c>
      <c r="AN9" s="384"/>
      <c r="AO9" s="384"/>
      <c r="AP9" s="384"/>
      <c r="AQ9" s="384"/>
      <c r="AR9" s="384"/>
      <c r="AS9" s="384"/>
      <c r="AT9" s="320"/>
      <c r="AU9" s="324" t="s">
        <v>248</v>
      </c>
      <c r="AV9" s="384"/>
      <c r="AW9" s="384"/>
      <c r="AX9" s="384"/>
      <c r="AY9" s="384"/>
      <c r="AZ9" s="384"/>
      <c r="BA9" s="384"/>
      <c r="BB9" s="320"/>
      <c r="BC9" s="324" t="s">
        <v>249</v>
      </c>
      <c r="BD9" s="384"/>
      <c r="BE9" s="384"/>
      <c r="BF9" s="384"/>
      <c r="BG9" s="384"/>
      <c r="BH9" s="384"/>
      <c r="BI9" s="384"/>
      <c r="BJ9" s="384"/>
    </row>
    <row r="10" spans="1:63" ht="11.1" customHeight="1">
      <c r="A10" s="131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9"/>
      <c r="O10" s="325" t="s">
        <v>237</v>
      </c>
      <c r="P10" s="385"/>
      <c r="Q10" s="385"/>
      <c r="R10" s="322"/>
      <c r="S10" s="325" t="s">
        <v>238</v>
      </c>
      <c r="T10" s="385"/>
      <c r="U10" s="385"/>
      <c r="V10" s="322"/>
      <c r="W10" s="325" t="s">
        <v>237</v>
      </c>
      <c r="X10" s="385"/>
      <c r="Y10" s="385"/>
      <c r="Z10" s="322"/>
      <c r="AA10" s="325" t="s">
        <v>238</v>
      </c>
      <c r="AB10" s="385"/>
      <c r="AC10" s="385"/>
      <c r="AD10" s="322"/>
      <c r="AE10" s="325" t="s">
        <v>237</v>
      </c>
      <c r="AF10" s="385"/>
      <c r="AG10" s="385"/>
      <c r="AH10" s="322"/>
      <c r="AI10" s="325" t="s">
        <v>238</v>
      </c>
      <c r="AJ10" s="385"/>
      <c r="AK10" s="385"/>
      <c r="AL10" s="322"/>
      <c r="AM10" s="325" t="s">
        <v>237</v>
      </c>
      <c r="AN10" s="385"/>
      <c r="AO10" s="385"/>
      <c r="AP10" s="322"/>
      <c r="AQ10" s="325" t="s">
        <v>238</v>
      </c>
      <c r="AR10" s="385"/>
      <c r="AS10" s="385"/>
      <c r="AT10" s="322"/>
      <c r="AU10" s="325" t="s">
        <v>237</v>
      </c>
      <c r="AV10" s="385"/>
      <c r="AW10" s="385"/>
      <c r="AX10" s="322"/>
      <c r="AY10" s="325" t="s">
        <v>238</v>
      </c>
      <c r="AZ10" s="385"/>
      <c r="BA10" s="385"/>
      <c r="BB10" s="322"/>
      <c r="BC10" s="325" t="s">
        <v>237</v>
      </c>
      <c r="BD10" s="385"/>
      <c r="BE10" s="385"/>
      <c r="BF10" s="322"/>
      <c r="BG10" s="325" t="s">
        <v>238</v>
      </c>
      <c r="BH10" s="385"/>
      <c r="BI10" s="385"/>
      <c r="BJ10" s="385"/>
    </row>
    <row r="11" spans="1:63" ht="11.1" customHeight="1">
      <c r="A11" s="131"/>
      <c r="N11" s="100"/>
    </row>
    <row r="12" spans="1:63" ht="11.1" customHeight="1">
      <c r="A12" s="131"/>
      <c r="C12" s="319" t="s">
        <v>240</v>
      </c>
      <c r="D12" s="319"/>
      <c r="E12" s="319"/>
      <c r="F12" s="319"/>
      <c r="G12" s="317">
        <v>22</v>
      </c>
      <c r="H12" s="317"/>
      <c r="I12" s="317"/>
      <c r="J12" s="319" t="s">
        <v>239</v>
      </c>
      <c r="K12" s="319"/>
      <c r="L12" s="319"/>
      <c r="M12" s="319"/>
      <c r="N12" s="53"/>
      <c r="O12" s="462">
        <v>7356</v>
      </c>
      <c r="P12" s="454"/>
      <c r="Q12" s="454"/>
      <c r="R12" s="454"/>
      <c r="S12" s="454">
        <v>76431</v>
      </c>
      <c r="T12" s="454"/>
      <c r="U12" s="454"/>
      <c r="V12" s="454"/>
      <c r="W12" s="454">
        <v>2208</v>
      </c>
      <c r="X12" s="454"/>
      <c r="Y12" s="454"/>
      <c r="Z12" s="454"/>
      <c r="AA12" s="454">
        <v>22623</v>
      </c>
      <c r="AB12" s="454"/>
      <c r="AC12" s="454"/>
      <c r="AD12" s="454"/>
      <c r="AE12" s="454">
        <v>1650</v>
      </c>
      <c r="AF12" s="454"/>
      <c r="AG12" s="454"/>
      <c r="AH12" s="454"/>
      <c r="AI12" s="454">
        <v>20989</v>
      </c>
      <c r="AJ12" s="454"/>
      <c r="AK12" s="454"/>
      <c r="AL12" s="454"/>
      <c r="AM12" s="454">
        <v>22</v>
      </c>
      <c r="AN12" s="454"/>
      <c r="AO12" s="454"/>
      <c r="AP12" s="454"/>
      <c r="AQ12" s="454">
        <v>754</v>
      </c>
      <c r="AR12" s="454"/>
      <c r="AS12" s="454"/>
      <c r="AT12" s="454"/>
      <c r="AU12" s="454">
        <v>2491</v>
      </c>
      <c r="AV12" s="454"/>
      <c r="AW12" s="454"/>
      <c r="AX12" s="454"/>
      <c r="AY12" s="454">
        <v>15595</v>
      </c>
      <c r="AZ12" s="454"/>
      <c r="BA12" s="454"/>
      <c r="BB12" s="454"/>
      <c r="BC12" s="454">
        <v>985</v>
      </c>
      <c r="BD12" s="454"/>
      <c r="BE12" s="454"/>
      <c r="BF12" s="454"/>
      <c r="BG12" s="454">
        <v>16470</v>
      </c>
      <c r="BH12" s="454"/>
      <c r="BI12" s="454"/>
      <c r="BJ12" s="454"/>
    </row>
    <row r="13" spans="1:63" ht="11.1" customHeight="1">
      <c r="A13" s="131"/>
      <c r="G13" s="317">
        <v>23</v>
      </c>
      <c r="H13" s="317"/>
      <c r="I13" s="317"/>
      <c r="N13" s="53"/>
      <c r="O13" s="454">
        <v>7428</v>
      </c>
      <c r="P13" s="454"/>
      <c r="Q13" s="454"/>
      <c r="R13" s="454"/>
      <c r="S13" s="454">
        <v>72894</v>
      </c>
      <c r="T13" s="454"/>
      <c r="U13" s="454"/>
      <c r="V13" s="454"/>
      <c r="W13" s="454">
        <v>2054</v>
      </c>
      <c r="X13" s="454"/>
      <c r="Y13" s="454"/>
      <c r="Z13" s="454"/>
      <c r="AA13" s="454">
        <v>21048</v>
      </c>
      <c r="AB13" s="454"/>
      <c r="AC13" s="454"/>
      <c r="AD13" s="454"/>
      <c r="AE13" s="454">
        <v>1800</v>
      </c>
      <c r="AF13" s="454"/>
      <c r="AG13" s="454"/>
      <c r="AH13" s="454"/>
      <c r="AI13" s="454">
        <v>22909</v>
      </c>
      <c r="AJ13" s="454"/>
      <c r="AK13" s="454"/>
      <c r="AL13" s="454"/>
      <c r="AM13" s="454">
        <v>2</v>
      </c>
      <c r="AN13" s="454"/>
      <c r="AO13" s="454"/>
      <c r="AP13" s="454"/>
      <c r="AQ13" s="454">
        <v>360</v>
      </c>
      <c r="AR13" s="454"/>
      <c r="AS13" s="454"/>
      <c r="AT13" s="454"/>
      <c r="AU13" s="454">
        <v>2978</v>
      </c>
      <c r="AV13" s="454"/>
      <c r="AW13" s="454"/>
      <c r="AX13" s="454"/>
      <c r="AY13" s="454">
        <v>18650</v>
      </c>
      <c r="AZ13" s="454"/>
      <c r="BA13" s="454"/>
      <c r="BB13" s="454"/>
      <c r="BC13" s="454">
        <v>594</v>
      </c>
      <c r="BD13" s="454"/>
      <c r="BE13" s="454"/>
      <c r="BF13" s="454"/>
      <c r="BG13" s="454">
        <v>9927</v>
      </c>
      <c r="BH13" s="454"/>
      <c r="BI13" s="454"/>
      <c r="BJ13" s="454"/>
    </row>
    <row r="14" spans="1:63" ht="11.1" customHeight="1">
      <c r="G14" s="317">
        <v>24</v>
      </c>
      <c r="H14" s="317"/>
      <c r="I14" s="317"/>
      <c r="N14" s="53"/>
      <c r="O14" s="454">
        <v>7532</v>
      </c>
      <c r="P14" s="454"/>
      <c r="Q14" s="454"/>
      <c r="R14" s="454"/>
      <c r="S14" s="454">
        <v>77250</v>
      </c>
      <c r="T14" s="454"/>
      <c r="U14" s="454"/>
      <c r="V14" s="454"/>
      <c r="W14" s="454">
        <v>2130</v>
      </c>
      <c r="X14" s="454"/>
      <c r="Y14" s="454"/>
      <c r="Z14" s="454"/>
      <c r="AA14" s="454">
        <v>23487</v>
      </c>
      <c r="AB14" s="454"/>
      <c r="AC14" s="454"/>
      <c r="AD14" s="454"/>
      <c r="AE14" s="454">
        <v>1635</v>
      </c>
      <c r="AF14" s="454"/>
      <c r="AG14" s="454"/>
      <c r="AH14" s="454"/>
      <c r="AI14" s="454">
        <v>21722</v>
      </c>
      <c r="AJ14" s="454"/>
      <c r="AK14" s="454"/>
      <c r="AL14" s="454"/>
      <c r="AM14" s="454">
        <v>184</v>
      </c>
      <c r="AN14" s="454"/>
      <c r="AO14" s="454"/>
      <c r="AP14" s="454"/>
      <c r="AQ14" s="454">
        <v>4732</v>
      </c>
      <c r="AR14" s="454"/>
      <c r="AS14" s="454"/>
      <c r="AT14" s="454"/>
      <c r="AU14" s="454">
        <v>2845</v>
      </c>
      <c r="AV14" s="454"/>
      <c r="AW14" s="454"/>
      <c r="AX14" s="454"/>
      <c r="AY14" s="454">
        <v>19106</v>
      </c>
      <c r="AZ14" s="454"/>
      <c r="BA14" s="454"/>
      <c r="BB14" s="454"/>
      <c r="BC14" s="454">
        <v>738</v>
      </c>
      <c r="BD14" s="454"/>
      <c r="BE14" s="454"/>
      <c r="BF14" s="454"/>
      <c r="BG14" s="454">
        <v>8203</v>
      </c>
      <c r="BH14" s="454"/>
      <c r="BI14" s="454"/>
      <c r="BJ14" s="454"/>
      <c r="BK14" s="96"/>
    </row>
    <row r="15" spans="1:63" ht="11.1" customHeight="1">
      <c r="G15" s="317">
        <v>25</v>
      </c>
      <c r="H15" s="317"/>
      <c r="I15" s="317"/>
      <c r="N15" s="53"/>
      <c r="O15" s="454">
        <v>7628</v>
      </c>
      <c r="P15" s="454"/>
      <c r="Q15" s="454"/>
      <c r="R15" s="454"/>
      <c r="S15" s="454">
        <v>79716</v>
      </c>
      <c r="T15" s="454"/>
      <c r="U15" s="454"/>
      <c r="V15" s="454"/>
      <c r="W15" s="454">
        <v>2179</v>
      </c>
      <c r="X15" s="454"/>
      <c r="Y15" s="454"/>
      <c r="Z15" s="454"/>
      <c r="AA15" s="454">
        <v>23985</v>
      </c>
      <c r="AB15" s="454"/>
      <c r="AC15" s="454"/>
      <c r="AD15" s="454"/>
      <c r="AE15" s="454">
        <v>1544</v>
      </c>
      <c r="AF15" s="454"/>
      <c r="AG15" s="454"/>
      <c r="AH15" s="454"/>
      <c r="AI15" s="454">
        <v>20908</v>
      </c>
      <c r="AJ15" s="454"/>
      <c r="AK15" s="454"/>
      <c r="AL15" s="454"/>
      <c r="AM15" s="454">
        <v>231</v>
      </c>
      <c r="AN15" s="454"/>
      <c r="AO15" s="454"/>
      <c r="AP15" s="454"/>
      <c r="AQ15" s="454">
        <v>3857</v>
      </c>
      <c r="AR15" s="454"/>
      <c r="AS15" s="454"/>
      <c r="AT15" s="454"/>
      <c r="AU15" s="454">
        <v>3002</v>
      </c>
      <c r="AV15" s="454"/>
      <c r="AW15" s="454"/>
      <c r="AX15" s="454"/>
      <c r="AY15" s="454">
        <v>23175</v>
      </c>
      <c r="AZ15" s="454"/>
      <c r="BA15" s="454"/>
      <c r="BB15" s="454"/>
      <c r="BC15" s="454">
        <v>672</v>
      </c>
      <c r="BD15" s="454"/>
      <c r="BE15" s="454"/>
      <c r="BF15" s="454"/>
      <c r="BG15" s="454">
        <v>7791</v>
      </c>
      <c r="BH15" s="454"/>
      <c r="BI15" s="454"/>
      <c r="BJ15" s="454"/>
      <c r="BK15" s="96"/>
    </row>
    <row r="16" spans="1:63" ht="11.1" customHeight="1">
      <c r="G16" s="314">
        <v>26</v>
      </c>
      <c r="H16" s="314"/>
      <c r="I16" s="314"/>
      <c r="J16" s="154"/>
      <c r="K16" s="154"/>
      <c r="L16" s="154"/>
      <c r="M16" s="154"/>
      <c r="N16" s="105"/>
      <c r="O16" s="455">
        <f>SUM(W16,AE16,AM16,AU16,BC16)</f>
        <v>7577</v>
      </c>
      <c r="P16" s="455"/>
      <c r="Q16" s="455"/>
      <c r="R16" s="455"/>
      <c r="S16" s="455">
        <f>SUM(AA16,AI16,AQ16,AY16,BG16)</f>
        <v>81716</v>
      </c>
      <c r="T16" s="455"/>
      <c r="U16" s="455"/>
      <c r="V16" s="455"/>
      <c r="W16" s="455">
        <v>1915</v>
      </c>
      <c r="X16" s="455"/>
      <c r="Y16" s="455"/>
      <c r="Z16" s="455"/>
      <c r="AA16" s="455">
        <v>22671</v>
      </c>
      <c r="AB16" s="455"/>
      <c r="AC16" s="455"/>
      <c r="AD16" s="455"/>
      <c r="AE16" s="455">
        <v>1540</v>
      </c>
      <c r="AF16" s="455"/>
      <c r="AG16" s="455"/>
      <c r="AH16" s="455"/>
      <c r="AI16" s="455">
        <v>20339</v>
      </c>
      <c r="AJ16" s="455"/>
      <c r="AK16" s="455"/>
      <c r="AL16" s="455"/>
      <c r="AM16" s="455">
        <v>310</v>
      </c>
      <c r="AN16" s="455"/>
      <c r="AO16" s="455"/>
      <c r="AP16" s="455"/>
      <c r="AQ16" s="455">
        <v>5559</v>
      </c>
      <c r="AR16" s="455"/>
      <c r="AS16" s="455"/>
      <c r="AT16" s="455"/>
      <c r="AU16" s="455">
        <v>3028</v>
      </c>
      <c r="AV16" s="455"/>
      <c r="AW16" s="455"/>
      <c r="AX16" s="455"/>
      <c r="AY16" s="455">
        <v>24959</v>
      </c>
      <c r="AZ16" s="455"/>
      <c r="BA16" s="455"/>
      <c r="BB16" s="455"/>
      <c r="BC16" s="455">
        <v>784</v>
      </c>
      <c r="BD16" s="455"/>
      <c r="BE16" s="455"/>
      <c r="BF16" s="455"/>
      <c r="BG16" s="455">
        <v>8188</v>
      </c>
      <c r="BH16" s="455"/>
      <c r="BI16" s="455"/>
      <c r="BJ16" s="455"/>
      <c r="BK16" s="96"/>
    </row>
    <row r="17" spans="2:63" ht="11.1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6"/>
    </row>
    <row r="18" spans="2:63" ht="11.1" customHeight="1">
      <c r="B18" s="374" t="s">
        <v>241</v>
      </c>
      <c r="C18" s="374"/>
      <c r="D18" s="374"/>
      <c r="E18" s="134" t="s">
        <v>242</v>
      </c>
      <c r="F18" s="47" t="s">
        <v>243</v>
      </c>
      <c r="BK18" s="96"/>
    </row>
    <row r="19" spans="2:63" ht="13.5" customHeight="1">
      <c r="B19" s="275"/>
      <c r="C19" s="275"/>
      <c r="D19" s="275"/>
      <c r="E19" s="272"/>
      <c r="F19" s="47"/>
      <c r="BK19" s="96"/>
    </row>
    <row r="20" spans="2:63" ht="13.5" customHeight="1">
      <c r="BK20" s="96"/>
    </row>
    <row r="21" spans="2:63" ht="11.1" customHeight="1">
      <c r="B21" s="456" t="s">
        <v>250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96"/>
    </row>
    <row r="22" spans="2:63" ht="12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6"/>
    </row>
    <row r="23" spans="2:63" ht="11.1" customHeight="1">
      <c r="B23" s="397" t="s">
        <v>239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 t="s">
        <v>244</v>
      </c>
      <c r="P23" s="443"/>
      <c r="Q23" s="443"/>
      <c r="R23" s="443"/>
      <c r="S23" s="443"/>
      <c r="T23" s="443" t="s">
        <v>251</v>
      </c>
      <c r="U23" s="443"/>
      <c r="V23" s="443"/>
      <c r="W23" s="443"/>
      <c r="X23" s="443"/>
      <c r="Y23" s="443" t="s">
        <v>252</v>
      </c>
      <c r="Z23" s="443"/>
      <c r="AA23" s="443"/>
      <c r="AB23" s="443"/>
      <c r="AC23" s="443"/>
      <c r="AD23" s="443" t="s">
        <v>253</v>
      </c>
      <c r="AE23" s="443"/>
      <c r="AF23" s="443"/>
      <c r="AG23" s="443"/>
      <c r="AH23" s="443"/>
      <c r="AI23" s="443" t="s">
        <v>254</v>
      </c>
      <c r="AJ23" s="443"/>
      <c r="AK23" s="443"/>
      <c r="AL23" s="443"/>
      <c r="AM23" s="443"/>
      <c r="AN23" s="443" t="s">
        <v>255</v>
      </c>
      <c r="AO23" s="443"/>
      <c r="AP23" s="443"/>
      <c r="AQ23" s="443"/>
      <c r="AR23" s="443"/>
      <c r="AS23" s="443" t="s">
        <v>256</v>
      </c>
      <c r="AT23" s="443"/>
      <c r="AU23" s="443"/>
      <c r="AV23" s="443"/>
      <c r="AW23" s="443"/>
      <c r="AX23" s="447" t="s">
        <v>257</v>
      </c>
      <c r="AY23" s="443"/>
      <c r="AZ23" s="443"/>
      <c r="BA23" s="443"/>
      <c r="BB23" s="443"/>
      <c r="BC23" s="443" t="s">
        <v>258</v>
      </c>
      <c r="BD23" s="443"/>
      <c r="BE23" s="443"/>
      <c r="BF23" s="443"/>
      <c r="BG23" s="443" t="s">
        <v>259</v>
      </c>
      <c r="BH23" s="443"/>
      <c r="BI23" s="443"/>
      <c r="BJ23" s="457"/>
      <c r="BK23" s="96"/>
    </row>
    <row r="24" spans="2:63" ht="11.1" customHeight="1">
      <c r="B24" s="399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58"/>
      <c r="BK24" s="96"/>
    </row>
    <row r="25" spans="2:63" ht="11.1" customHeight="1">
      <c r="N25" s="100"/>
      <c r="BK25" s="96"/>
    </row>
    <row r="26" spans="2:63" ht="11.1" customHeight="1">
      <c r="C26" s="319" t="s">
        <v>240</v>
      </c>
      <c r="D26" s="319"/>
      <c r="E26" s="319"/>
      <c r="F26" s="319"/>
      <c r="G26" s="317">
        <v>22</v>
      </c>
      <c r="H26" s="317"/>
      <c r="I26" s="317"/>
      <c r="J26" s="319" t="s">
        <v>239</v>
      </c>
      <c r="K26" s="319"/>
      <c r="L26" s="319"/>
      <c r="M26" s="319"/>
      <c r="N26" s="53"/>
      <c r="O26" s="460">
        <v>75751</v>
      </c>
      <c r="P26" s="461"/>
      <c r="Q26" s="461"/>
      <c r="R26" s="461"/>
      <c r="S26" s="461"/>
      <c r="T26" s="459">
        <v>6537</v>
      </c>
      <c r="U26" s="459"/>
      <c r="V26" s="459"/>
      <c r="W26" s="459"/>
      <c r="X26" s="459"/>
      <c r="Y26" s="459">
        <v>2881</v>
      </c>
      <c r="Z26" s="459"/>
      <c r="AA26" s="459"/>
      <c r="AB26" s="459"/>
      <c r="AC26" s="459"/>
      <c r="AD26" s="459">
        <v>5236</v>
      </c>
      <c r="AE26" s="459"/>
      <c r="AF26" s="459"/>
      <c r="AG26" s="459"/>
      <c r="AH26" s="459"/>
      <c r="AI26" s="459">
        <v>7790</v>
      </c>
      <c r="AJ26" s="459"/>
      <c r="AK26" s="459"/>
      <c r="AL26" s="459"/>
      <c r="AM26" s="459"/>
      <c r="AN26" s="459">
        <v>8890</v>
      </c>
      <c r="AO26" s="459"/>
      <c r="AP26" s="459"/>
      <c r="AQ26" s="459"/>
      <c r="AR26" s="459"/>
      <c r="AS26" s="459">
        <v>11399</v>
      </c>
      <c r="AT26" s="459"/>
      <c r="AU26" s="459"/>
      <c r="AV26" s="459"/>
      <c r="AW26" s="459"/>
      <c r="AX26" s="459">
        <v>23389</v>
      </c>
      <c r="AY26" s="459"/>
      <c r="AZ26" s="459"/>
      <c r="BA26" s="459"/>
      <c r="BB26" s="459"/>
      <c r="BC26" s="454">
        <v>6586</v>
      </c>
      <c r="BD26" s="454"/>
      <c r="BE26" s="454"/>
      <c r="BF26" s="454"/>
      <c r="BG26" s="454">
        <v>3043</v>
      </c>
      <c r="BH26" s="454"/>
      <c r="BI26" s="454"/>
      <c r="BJ26" s="454"/>
      <c r="BK26" s="96"/>
    </row>
    <row r="27" spans="2:63" ht="11.1" customHeight="1">
      <c r="G27" s="317">
        <v>23</v>
      </c>
      <c r="H27" s="317"/>
      <c r="I27" s="317"/>
      <c r="N27" s="53"/>
      <c r="O27" s="460">
        <v>71686</v>
      </c>
      <c r="P27" s="461"/>
      <c r="Q27" s="461"/>
      <c r="R27" s="461"/>
      <c r="S27" s="461"/>
      <c r="T27" s="459">
        <v>6330</v>
      </c>
      <c r="U27" s="459"/>
      <c r="V27" s="459"/>
      <c r="W27" s="459"/>
      <c r="X27" s="459"/>
      <c r="Y27" s="459">
        <v>3206</v>
      </c>
      <c r="Z27" s="459"/>
      <c r="AA27" s="459"/>
      <c r="AB27" s="459"/>
      <c r="AC27" s="459"/>
      <c r="AD27" s="459">
        <v>4468</v>
      </c>
      <c r="AE27" s="459"/>
      <c r="AF27" s="459"/>
      <c r="AG27" s="459"/>
      <c r="AH27" s="459"/>
      <c r="AI27" s="459">
        <v>7145</v>
      </c>
      <c r="AJ27" s="459"/>
      <c r="AK27" s="459"/>
      <c r="AL27" s="459"/>
      <c r="AM27" s="459"/>
      <c r="AN27" s="459">
        <v>8615</v>
      </c>
      <c r="AO27" s="459"/>
      <c r="AP27" s="459"/>
      <c r="AQ27" s="459"/>
      <c r="AR27" s="459"/>
      <c r="AS27" s="459">
        <v>11023</v>
      </c>
      <c r="AT27" s="459"/>
      <c r="AU27" s="459"/>
      <c r="AV27" s="459"/>
      <c r="AW27" s="459"/>
      <c r="AX27" s="459">
        <v>21589</v>
      </c>
      <c r="AY27" s="459"/>
      <c r="AZ27" s="459"/>
      <c r="BA27" s="459"/>
      <c r="BB27" s="459"/>
      <c r="BC27" s="454">
        <v>6188</v>
      </c>
      <c r="BD27" s="454"/>
      <c r="BE27" s="454"/>
      <c r="BF27" s="454"/>
      <c r="BG27" s="454">
        <v>3122</v>
      </c>
      <c r="BH27" s="454"/>
      <c r="BI27" s="454"/>
      <c r="BJ27" s="454"/>
      <c r="BK27" s="96"/>
    </row>
    <row r="28" spans="2:63" ht="11.1" customHeight="1">
      <c r="G28" s="317">
        <v>24</v>
      </c>
      <c r="H28" s="317"/>
      <c r="I28" s="317"/>
      <c r="N28" s="53"/>
      <c r="O28" s="460">
        <v>75914</v>
      </c>
      <c r="P28" s="461"/>
      <c r="Q28" s="461"/>
      <c r="R28" s="461"/>
      <c r="S28" s="461"/>
      <c r="T28" s="459">
        <v>6091</v>
      </c>
      <c r="U28" s="459"/>
      <c r="V28" s="459"/>
      <c r="W28" s="459"/>
      <c r="X28" s="459"/>
      <c r="Y28" s="459">
        <v>2849</v>
      </c>
      <c r="Z28" s="459"/>
      <c r="AA28" s="459"/>
      <c r="AB28" s="459"/>
      <c r="AC28" s="459"/>
      <c r="AD28" s="459">
        <v>5471</v>
      </c>
      <c r="AE28" s="459"/>
      <c r="AF28" s="459"/>
      <c r="AG28" s="459"/>
      <c r="AH28" s="459"/>
      <c r="AI28" s="459">
        <v>7521</v>
      </c>
      <c r="AJ28" s="459"/>
      <c r="AK28" s="459"/>
      <c r="AL28" s="459"/>
      <c r="AM28" s="459"/>
      <c r="AN28" s="459">
        <v>9326</v>
      </c>
      <c r="AO28" s="459"/>
      <c r="AP28" s="459"/>
      <c r="AQ28" s="459"/>
      <c r="AR28" s="459"/>
      <c r="AS28" s="459">
        <v>11002</v>
      </c>
      <c r="AT28" s="459"/>
      <c r="AU28" s="459"/>
      <c r="AV28" s="459"/>
      <c r="AW28" s="459"/>
      <c r="AX28" s="459">
        <v>22973</v>
      </c>
      <c r="AY28" s="459"/>
      <c r="AZ28" s="459"/>
      <c r="BA28" s="459"/>
      <c r="BB28" s="459"/>
      <c r="BC28" s="454">
        <v>6974</v>
      </c>
      <c r="BD28" s="454"/>
      <c r="BE28" s="454"/>
      <c r="BF28" s="454"/>
      <c r="BG28" s="454">
        <v>3707</v>
      </c>
      <c r="BH28" s="454"/>
      <c r="BI28" s="454"/>
      <c r="BJ28" s="454"/>
      <c r="BK28" s="96"/>
    </row>
    <row r="29" spans="2:63" ht="11.1" customHeight="1">
      <c r="G29" s="317">
        <v>25</v>
      </c>
      <c r="H29" s="317"/>
      <c r="I29" s="317"/>
      <c r="N29" s="53"/>
      <c r="O29" s="462">
        <v>78391</v>
      </c>
      <c r="P29" s="459"/>
      <c r="Q29" s="459"/>
      <c r="R29" s="459"/>
      <c r="S29" s="459"/>
      <c r="T29" s="459">
        <v>5589</v>
      </c>
      <c r="U29" s="459"/>
      <c r="V29" s="459"/>
      <c r="W29" s="459"/>
      <c r="X29" s="459"/>
      <c r="Y29" s="459">
        <v>3097</v>
      </c>
      <c r="Z29" s="459"/>
      <c r="AA29" s="459"/>
      <c r="AB29" s="459"/>
      <c r="AC29" s="459"/>
      <c r="AD29" s="459">
        <v>5574</v>
      </c>
      <c r="AE29" s="459"/>
      <c r="AF29" s="459"/>
      <c r="AG29" s="459"/>
      <c r="AH29" s="459"/>
      <c r="AI29" s="459">
        <v>8255</v>
      </c>
      <c r="AJ29" s="459"/>
      <c r="AK29" s="459"/>
      <c r="AL29" s="459"/>
      <c r="AM29" s="459"/>
      <c r="AN29" s="459">
        <v>10565</v>
      </c>
      <c r="AO29" s="459"/>
      <c r="AP29" s="459"/>
      <c r="AQ29" s="459"/>
      <c r="AR29" s="459"/>
      <c r="AS29" s="459">
        <v>10909</v>
      </c>
      <c r="AT29" s="459"/>
      <c r="AU29" s="459"/>
      <c r="AV29" s="459"/>
      <c r="AW29" s="459"/>
      <c r="AX29" s="459">
        <v>24337</v>
      </c>
      <c r="AY29" s="459"/>
      <c r="AZ29" s="459"/>
      <c r="BA29" s="459"/>
      <c r="BB29" s="459"/>
      <c r="BC29" s="454">
        <v>7705</v>
      </c>
      <c r="BD29" s="454"/>
      <c r="BE29" s="454"/>
      <c r="BF29" s="454"/>
      <c r="BG29" s="454">
        <v>2360</v>
      </c>
      <c r="BH29" s="454"/>
      <c r="BI29" s="454"/>
      <c r="BJ29" s="454"/>
      <c r="BK29" s="96"/>
    </row>
    <row r="30" spans="2:63" ht="11.1" customHeight="1">
      <c r="G30" s="314">
        <v>26</v>
      </c>
      <c r="H30" s="314"/>
      <c r="I30" s="314"/>
      <c r="J30" s="154"/>
      <c r="K30" s="154"/>
      <c r="L30" s="154"/>
      <c r="M30" s="154"/>
      <c r="N30" s="105"/>
      <c r="O30" s="463">
        <f>SUM(T30:BJ30)</f>
        <v>80245</v>
      </c>
      <c r="P30" s="463"/>
      <c r="Q30" s="463"/>
      <c r="R30" s="463"/>
      <c r="S30" s="463"/>
      <c r="T30" s="463">
        <v>5349</v>
      </c>
      <c r="U30" s="463"/>
      <c r="V30" s="463"/>
      <c r="W30" s="463"/>
      <c r="X30" s="463"/>
      <c r="Y30" s="463">
        <v>3238</v>
      </c>
      <c r="Z30" s="463"/>
      <c r="AA30" s="463"/>
      <c r="AB30" s="463"/>
      <c r="AC30" s="463"/>
      <c r="AD30" s="463">
        <v>5540</v>
      </c>
      <c r="AE30" s="463"/>
      <c r="AF30" s="463"/>
      <c r="AG30" s="463"/>
      <c r="AH30" s="463"/>
      <c r="AI30" s="463">
        <v>7887</v>
      </c>
      <c r="AJ30" s="463"/>
      <c r="AK30" s="463"/>
      <c r="AL30" s="463"/>
      <c r="AM30" s="463"/>
      <c r="AN30" s="463">
        <v>10644</v>
      </c>
      <c r="AO30" s="463"/>
      <c r="AP30" s="463"/>
      <c r="AQ30" s="463"/>
      <c r="AR30" s="463"/>
      <c r="AS30" s="463">
        <v>12365</v>
      </c>
      <c r="AT30" s="463"/>
      <c r="AU30" s="463"/>
      <c r="AV30" s="463"/>
      <c r="AW30" s="463"/>
      <c r="AX30" s="463">
        <v>24552</v>
      </c>
      <c r="AY30" s="463"/>
      <c r="AZ30" s="463"/>
      <c r="BA30" s="463"/>
      <c r="BB30" s="463"/>
      <c r="BC30" s="463">
        <v>7911</v>
      </c>
      <c r="BD30" s="463"/>
      <c r="BE30" s="463"/>
      <c r="BF30" s="463"/>
      <c r="BG30" s="463">
        <v>2759</v>
      </c>
      <c r="BH30" s="463"/>
      <c r="BI30" s="463"/>
      <c r="BJ30" s="463"/>
      <c r="BK30" s="96"/>
    </row>
    <row r="31" spans="2:63" ht="11.1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6"/>
    </row>
    <row r="32" spans="2:63" ht="11.1" customHeight="1">
      <c r="B32" s="96"/>
      <c r="C32" s="328" t="s">
        <v>263</v>
      </c>
      <c r="D32" s="328"/>
      <c r="E32" s="48" t="s">
        <v>242</v>
      </c>
      <c r="F32" s="49" t="s">
        <v>417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</row>
    <row r="33" spans="2:63" ht="11.1" customHeight="1">
      <c r="B33" s="345" t="s">
        <v>241</v>
      </c>
      <c r="C33" s="345"/>
      <c r="D33" s="345"/>
      <c r="E33" s="134" t="s">
        <v>242</v>
      </c>
      <c r="F33" s="47" t="s">
        <v>243</v>
      </c>
      <c r="BK33" s="96"/>
    </row>
    <row r="34" spans="2:63" ht="13.5" customHeight="1">
      <c r="BK34" s="96"/>
    </row>
    <row r="35" spans="2:63" ht="13.5" customHeight="1">
      <c r="BK35" s="96"/>
    </row>
    <row r="36" spans="2:63" ht="13.5" customHeight="1">
      <c r="BK36" s="96"/>
    </row>
    <row r="37" spans="2:63" ht="18" customHeight="1">
      <c r="B37" s="329" t="s">
        <v>738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96"/>
    </row>
    <row r="38" spans="2:63" ht="11.1" customHeight="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96"/>
    </row>
    <row r="39" spans="2:63" ht="11.1" customHeight="1">
      <c r="B39" s="317" t="s">
        <v>236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96"/>
    </row>
    <row r="40" spans="2:63" ht="11.1" customHeight="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6"/>
    </row>
    <row r="41" spans="2:63" ht="11.1" customHeight="1">
      <c r="B41" s="320" t="s">
        <v>239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 t="s">
        <v>244</v>
      </c>
      <c r="P41" s="321"/>
      <c r="Q41" s="321"/>
      <c r="R41" s="321"/>
      <c r="S41" s="321"/>
      <c r="T41" s="321"/>
      <c r="U41" s="321"/>
      <c r="V41" s="321"/>
      <c r="W41" s="321" t="s">
        <v>245</v>
      </c>
      <c r="X41" s="321"/>
      <c r="Y41" s="321"/>
      <c r="Z41" s="321"/>
      <c r="AA41" s="321"/>
      <c r="AB41" s="321"/>
      <c r="AC41" s="321"/>
      <c r="AD41" s="321"/>
      <c r="AE41" s="321" t="s">
        <v>246</v>
      </c>
      <c r="AF41" s="321"/>
      <c r="AG41" s="321"/>
      <c r="AH41" s="321"/>
      <c r="AI41" s="321"/>
      <c r="AJ41" s="321"/>
      <c r="AK41" s="321"/>
      <c r="AL41" s="321"/>
      <c r="AM41" s="321" t="s">
        <v>247</v>
      </c>
      <c r="AN41" s="321"/>
      <c r="AO41" s="321"/>
      <c r="AP41" s="321"/>
      <c r="AQ41" s="321"/>
      <c r="AR41" s="321"/>
      <c r="AS41" s="321"/>
      <c r="AT41" s="321"/>
      <c r="AU41" s="321" t="s">
        <v>248</v>
      </c>
      <c r="AV41" s="321"/>
      <c r="AW41" s="321"/>
      <c r="AX41" s="321"/>
      <c r="AY41" s="321"/>
      <c r="AZ41" s="321"/>
      <c r="BA41" s="321"/>
      <c r="BB41" s="321"/>
      <c r="BC41" s="321" t="s">
        <v>249</v>
      </c>
      <c r="BD41" s="321"/>
      <c r="BE41" s="321"/>
      <c r="BF41" s="321"/>
      <c r="BG41" s="321"/>
      <c r="BH41" s="321"/>
      <c r="BI41" s="321"/>
      <c r="BJ41" s="324"/>
      <c r="BK41" s="96"/>
    </row>
    <row r="42" spans="2:63" ht="11.1" customHeight="1">
      <c r="B42" s="322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 t="s">
        <v>237</v>
      </c>
      <c r="P42" s="323"/>
      <c r="Q42" s="323"/>
      <c r="R42" s="323"/>
      <c r="S42" s="323" t="s">
        <v>238</v>
      </c>
      <c r="T42" s="323"/>
      <c r="U42" s="323"/>
      <c r="V42" s="323"/>
      <c r="W42" s="323" t="s">
        <v>237</v>
      </c>
      <c r="X42" s="323"/>
      <c r="Y42" s="323"/>
      <c r="Z42" s="323"/>
      <c r="AA42" s="323" t="s">
        <v>238</v>
      </c>
      <c r="AB42" s="323"/>
      <c r="AC42" s="323"/>
      <c r="AD42" s="323"/>
      <c r="AE42" s="323" t="s">
        <v>237</v>
      </c>
      <c r="AF42" s="323"/>
      <c r="AG42" s="323"/>
      <c r="AH42" s="323"/>
      <c r="AI42" s="323" t="s">
        <v>238</v>
      </c>
      <c r="AJ42" s="323"/>
      <c r="AK42" s="323"/>
      <c r="AL42" s="323"/>
      <c r="AM42" s="323" t="s">
        <v>237</v>
      </c>
      <c r="AN42" s="323"/>
      <c r="AO42" s="323"/>
      <c r="AP42" s="323"/>
      <c r="AQ42" s="323" t="s">
        <v>238</v>
      </c>
      <c r="AR42" s="323"/>
      <c r="AS42" s="323"/>
      <c r="AT42" s="323"/>
      <c r="AU42" s="323" t="s">
        <v>237</v>
      </c>
      <c r="AV42" s="323"/>
      <c r="AW42" s="323"/>
      <c r="AX42" s="323"/>
      <c r="AY42" s="323" t="s">
        <v>238</v>
      </c>
      <c r="AZ42" s="323"/>
      <c r="BA42" s="323"/>
      <c r="BB42" s="323"/>
      <c r="BC42" s="323" t="s">
        <v>237</v>
      </c>
      <c r="BD42" s="323"/>
      <c r="BE42" s="323"/>
      <c r="BF42" s="323"/>
      <c r="BG42" s="323" t="s">
        <v>238</v>
      </c>
      <c r="BH42" s="323"/>
      <c r="BI42" s="323"/>
      <c r="BJ42" s="325"/>
      <c r="BK42" s="96"/>
    </row>
    <row r="43" spans="2:63" ht="11.1" customHeight="1">
      <c r="N43" s="100"/>
      <c r="BK43" s="96"/>
    </row>
    <row r="44" spans="2:63" ht="11.1" customHeight="1">
      <c r="C44" s="319" t="s">
        <v>240</v>
      </c>
      <c r="D44" s="319"/>
      <c r="E44" s="319"/>
      <c r="F44" s="319"/>
      <c r="G44" s="317">
        <v>22</v>
      </c>
      <c r="H44" s="317"/>
      <c r="I44" s="317"/>
      <c r="J44" s="319" t="s">
        <v>239</v>
      </c>
      <c r="K44" s="319"/>
      <c r="L44" s="319"/>
      <c r="M44" s="319"/>
      <c r="N44" s="53"/>
      <c r="O44" s="454">
        <v>3397</v>
      </c>
      <c r="P44" s="454"/>
      <c r="Q44" s="454"/>
      <c r="R44" s="454"/>
      <c r="S44" s="454">
        <v>25375</v>
      </c>
      <c r="T44" s="454"/>
      <c r="U44" s="454"/>
      <c r="V44" s="454"/>
      <c r="W44" s="454">
        <v>923</v>
      </c>
      <c r="X44" s="454"/>
      <c r="Y44" s="454"/>
      <c r="Z44" s="454"/>
      <c r="AA44" s="454">
        <v>5639</v>
      </c>
      <c r="AB44" s="454"/>
      <c r="AC44" s="454"/>
      <c r="AD44" s="454"/>
      <c r="AE44" s="454">
        <v>1467</v>
      </c>
      <c r="AF44" s="454"/>
      <c r="AG44" s="454"/>
      <c r="AH44" s="454"/>
      <c r="AI44" s="454">
        <v>6076</v>
      </c>
      <c r="AJ44" s="454"/>
      <c r="AK44" s="454"/>
      <c r="AL44" s="454"/>
      <c r="AM44" s="454">
        <v>61</v>
      </c>
      <c r="AN44" s="454"/>
      <c r="AO44" s="454"/>
      <c r="AP44" s="454"/>
      <c r="AQ44" s="454">
        <v>1328</v>
      </c>
      <c r="AR44" s="454"/>
      <c r="AS44" s="454"/>
      <c r="AT44" s="454"/>
      <c r="AU44" s="454">
        <v>844</v>
      </c>
      <c r="AV44" s="454"/>
      <c r="AW44" s="454"/>
      <c r="AX44" s="454"/>
      <c r="AY44" s="454">
        <v>11228</v>
      </c>
      <c r="AZ44" s="454"/>
      <c r="BA44" s="454"/>
      <c r="BB44" s="454"/>
      <c r="BC44" s="454">
        <v>102</v>
      </c>
      <c r="BD44" s="454"/>
      <c r="BE44" s="454"/>
      <c r="BF44" s="454"/>
      <c r="BG44" s="454">
        <v>1104</v>
      </c>
      <c r="BH44" s="454"/>
      <c r="BI44" s="454"/>
      <c r="BJ44" s="454"/>
      <c r="BK44" s="96"/>
    </row>
    <row r="45" spans="2:63" ht="11.1" customHeight="1">
      <c r="G45" s="317">
        <v>23</v>
      </c>
      <c r="H45" s="317"/>
      <c r="I45" s="317"/>
      <c r="N45" s="53"/>
      <c r="O45" s="454">
        <v>3341</v>
      </c>
      <c r="P45" s="454"/>
      <c r="Q45" s="454"/>
      <c r="R45" s="454"/>
      <c r="S45" s="454">
        <v>24972</v>
      </c>
      <c r="T45" s="454"/>
      <c r="U45" s="454"/>
      <c r="V45" s="454"/>
      <c r="W45" s="454">
        <v>853</v>
      </c>
      <c r="X45" s="454"/>
      <c r="Y45" s="454"/>
      <c r="Z45" s="454"/>
      <c r="AA45" s="454">
        <v>5614</v>
      </c>
      <c r="AB45" s="454"/>
      <c r="AC45" s="454"/>
      <c r="AD45" s="454"/>
      <c r="AE45" s="454">
        <v>1517</v>
      </c>
      <c r="AF45" s="454"/>
      <c r="AG45" s="454"/>
      <c r="AH45" s="454"/>
      <c r="AI45" s="454">
        <v>6206</v>
      </c>
      <c r="AJ45" s="454"/>
      <c r="AK45" s="454"/>
      <c r="AL45" s="454"/>
      <c r="AM45" s="454">
        <v>58</v>
      </c>
      <c r="AN45" s="454"/>
      <c r="AO45" s="454"/>
      <c r="AP45" s="454"/>
      <c r="AQ45" s="454">
        <v>1028</v>
      </c>
      <c r="AR45" s="454"/>
      <c r="AS45" s="454"/>
      <c r="AT45" s="454"/>
      <c r="AU45" s="454">
        <v>775</v>
      </c>
      <c r="AV45" s="454"/>
      <c r="AW45" s="454"/>
      <c r="AX45" s="454"/>
      <c r="AY45" s="454">
        <v>10697</v>
      </c>
      <c r="AZ45" s="454"/>
      <c r="BA45" s="454"/>
      <c r="BB45" s="454"/>
      <c r="BC45" s="454">
        <v>138</v>
      </c>
      <c r="BD45" s="454"/>
      <c r="BE45" s="454"/>
      <c r="BF45" s="454"/>
      <c r="BG45" s="454">
        <v>1427</v>
      </c>
      <c r="BH45" s="454"/>
      <c r="BI45" s="454"/>
      <c r="BJ45" s="454"/>
      <c r="BK45" s="96"/>
    </row>
    <row r="46" spans="2:63" ht="11.1" customHeight="1">
      <c r="G46" s="317">
        <v>24</v>
      </c>
      <c r="H46" s="317"/>
      <c r="I46" s="317"/>
      <c r="N46" s="53"/>
      <c r="O46" s="454">
        <v>1714</v>
      </c>
      <c r="P46" s="454"/>
      <c r="Q46" s="454"/>
      <c r="R46" s="454"/>
      <c r="S46" s="454">
        <v>11850</v>
      </c>
      <c r="T46" s="454"/>
      <c r="U46" s="454"/>
      <c r="V46" s="454"/>
      <c r="W46" s="454">
        <v>409</v>
      </c>
      <c r="X46" s="454"/>
      <c r="Y46" s="454"/>
      <c r="Z46" s="454"/>
      <c r="AA46" s="454">
        <v>2642</v>
      </c>
      <c r="AB46" s="454"/>
      <c r="AC46" s="454"/>
      <c r="AD46" s="454"/>
      <c r="AE46" s="454">
        <v>751</v>
      </c>
      <c r="AF46" s="454"/>
      <c r="AG46" s="454"/>
      <c r="AH46" s="454"/>
      <c r="AI46" s="454">
        <v>2422</v>
      </c>
      <c r="AJ46" s="454"/>
      <c r="AK46" s="454"/>
      <c r="AL46" s="454"/>
      <c r="AM46" s="454">
        <v>38</v>
      </c>
      <c r="AN46" s="454"/>
      <c r="AO46" s="454"/>
      <c r="AP46" s="454"/>
      <c r="AQ46" s="454">
        <v>765</v>
      </c>
      <c r="AR46" s="454"/>
      <c r="AS46" s="454"/>
      <c r="AT46" s="454"/>
      <c r="AU46" s="454">
        <v>440</v>
      </c>
      <c r="AV46" s="454"/>
      <c r="AW46" s="454"/>
      <c r="AX46" s="454"/>
      <c r="AY46" s="454">
        <v>5196</v>
      </c>
      <c r="AZ46" s="454"/>
      <c r="BA46" s="454"/>
      <c r="BB46" s="454"/>
      <c r="BC46" s="454">
        <v>76</v>
      </c>
      <c r="BD46" s="454"/>
      <c r="BE46" s="454"/>
      <c r="BF46" s="454"/>
      <c r="BG46" s="454">
        <v>825</v>
      </c>
      <c r="BH46" s="454"/>
      <c r="BI46" s="454"/>
      <c r="BJ46" s="454"/>
      <c r="BK46" s="96"/>
    </row>
    <row r="47" spans="2:63" ht="11.1" customHeight="1">
      <c r="G47" s="317">
        <v>25</v>
      </c>
      <c r="H47" s="317"/>
      <c r="I47" s="317"/>
      <c r="N47" s="53"/>
      <c r="O47" s="454">
        <v>3417</v>
      </c>
      <c r="P47" s="454"/>
      <c r="Q47" s="454"/>
      <c r="R47" s="454"/>
      <c r="S47" s="454">
        <v>24034</v>
      </c>
      <c r="T47" s="454"/>
      <c r="U47" s="454"/>
      <c r="V47" s="454"/>
      <c r="W47" s="454">
        <v>791</v>
      </c>
      <c r="X47" s="454"/>
      <c r="Y47" s="454"/>
      <c r="Z47" s="454"/>
      <c r="AA47" s="454">
        <v>5305</v>
      </c>
      <c r="AB47" s="454"/>
      <c r="AC47" s="454"/>
      <c r="AD47" s="454"/>
      <c r="AE47" s="454">
        <v>1479</v>
      </c>
      <c r="AF47" s="454"/>
      <c r="AG47" s="454"/>
      <c r="AH47" s="454"/>
      <c r="AI47" s="454">
        <v>4669</v>
      </c>
      <c r="AJ47" s="454"/>
      <c r="AK47" s="454"/>
      <c r="AL47" s="454"/>
      <c r="AM47" s="454">
        <v>65</v>
      </c>
      <c r="AN47" s="454"/>
      <c r="AO47" s="454"/>
      <c r="AP47" s="454"/>
      <c r="AQ47" s="454">
        <v>1314</v>
      </c>
      <c r="AR47" s="454"/>
      <c r="AS47" s="454"/>
      <c r="AT47" s="454"/>
      <c r="AU47" s="454">
        <v>893</v>
      </c>
      <c r="AV47" s="454"/>
      <c r="AW47" s="454"/>
      <c r="AX47" s="454"/>
      <c r="AY47" s="454">
        <v>10938</v>
      </c>
      <c r="AZ47" s="454"/>
      <c r="BA47" s="454"/>
      <c r="BB47" s="454"/>
      <c r="BC47" s="454">
        <v>189</v>
      </c>
      <c r="BD47" s="454"/>
      <c r="BE47" s="454"/>
      <c r="BF47" s="454"/>
      <c r="BG47" s="454">
        <v>1808</v>
      </c>
      <c r="BH47" s="454"/>
      <c r="BI47" s="454"/>
      <c r="BJ47" s="454"/>
      <c r="BK47" s="96"/>
    </row>
    <row r="48" spans="2:63" ht="11.1" customHeight="1">
      <c r="G48" s="314">
        <v>26</v>
      </c>
      <c r="H48" s="314"/>
      <c r="I48" s="314"/>
      <c r="J48" s="154"/>
      <c r="K48" s="154"/>
      <c r="L48" s="154"/>
      <c r="M48" s="154"/>
      <c r="N48" s="105"/>
      <c r="O48" s="455">
        <f>SUM(W48,AE48,AM48,AU48,BC48)</f>
        <v>3647</v>
      </c>
      <c r="P48" s="455"/>
      <c r="Q48" s="455"/>
      <c r="R48" s="455"/>
      <c r="S48" s="455">
        <f>SUM(AA48,AI48,AQ48,AY48,BG48)</f>
        <v>25270</v>
      </c>
      <c r="T48" s="455"/>
      <c r="U48" s="455"/>
      <c r="V48" s="455"/>
      <c r="W48" s="455">
        <v>918</v>
      </c>
      <c r="X48" s="455"/>
      <c r="Y48" s="455"/>
      <c r="Z48" s="455"/>
      <c r="AA48" s="455">
        <v>6555</v>
      </c>
      <c r="AB48" s="455"/>
      <c r="AC48" s="455"/>
      <c r="AD48" s="455"/>
      <c r="AE48" s="455">
        <v>1480</v>
      </c>
      <c r="AF48" s="455"/>
      <c r="AG48" s="455"/>
      <c r="AH48" s="455"/>
      <c r="AI48" s="455">
        <v>4451</v>
      </c>
      <c r="AJ48" s="455"/>
      <c r="AK48" s="455"/>
      <c r="AL48" s="455"/>
      <c r="AM48" s="455">
        <v>132</v>
      </c>
      <c r="AN48" s="455"/>
      <c r="AO48" s="455"/>
      <c r="AP48" s="455"/>
      <c r="AQ48" s="455">
        <v>2026</v>
      </c>
      <c r="AR48" s="455"/>
      <c r="AS48" s="455"/>
      <c r="AT48" s="455"/>
      <c r="AU48" s="455">
        <v>930</v>
      </c>
      <c r="AV48" s="455"/>
      <c r="AW48" s="455"/>
      <c r="AX48" s="455"/>
      <c r="AY48" s="455">
        <v>10335</v>
      </c>
      <c r="AZ48" s="455"/>
      <c r="BA48" s="455"/>
      <c r="BB48" s="455"/>
      <c r="BC48" s="455">
        <v>187</v>
      </c>
      <c r="BD48" s="455"/>
      <c r="BE48" s="455"/>
      <c r="BF48" s="455"/>
      <c r="BG48" s="455">
        <v>1903</v>
      </c>
      <c r="BH48" s="455"/>
      <c r="BI48" s="455"/>
      <c r="BJ48" s="455"/>
      <c r="BK48" s="96"/>
    </row>
    <row r="49" spans="2:63" ht="11.1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9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6"/>
    </row>
    <row r="50" spans="2:63" ht="11.1" customHeight="1">
      <c r="B50" s="374" t="s">
        <v>241</v>
      </c>
      <c r="C50" s="374"/>
      <c r="D50" s="374"/>
      <c r="E50" s="134" t="s">
        <v>242</v>
      </c>
      <c r="F50" s="47" t="s">
        <v>243</v>
      </c>
      <c r="BK50" s="96"/>
    </row>
    <row r="51" spans="2:63" ht="13.5" customHeight="1">
      <c r="BK51" s="96"/>
    </row>
    <row r="52" spans="2:63" ht="13.5" customHeight="1">
      <c r="BK52" s="96"/>
    </row>
    <row r="53" spans="2:63" ht="11.1" customHeight="1">
      <c r="B53" s="456" t="s">
        <v>250</v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96"/>
    </row>
    <row r="54" spans="2:63" ht="11.1" customHeigh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  <row r="55" spans="2:63" ht="11.1" customHeight="1">
      <c r="B55" s="397" t="s">
        <v>239</v>
      </c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 t="s">
        <v>244</v>
      </c>
      <c r="P55" s="445"/>
      <c r="Q55" s="445"/>
      <c r="R55" s="445"/>
      <c r="S55" s="445"/>
      <c r="T55" s="445"/>
      <c r="U55" s="445"/>
      <c r="V55" s="445"/>
      <c r="W55" s="443" t="s">
        <v>260</v>
      </c>
      <c r="X55" s="445"/>
      <c r="Y55" s="445"/>
      <c r="Z55" s="445"/>
      <c r="AA55" s="445"/>
      <c r="AB55" s="445"/>
      <c r="AC55" s="445"/>
      <c r="AD55" s="445"/>
      <c r="AE55" s="443" t="s">
        <v>255</v>
      </c>
      <c r="AF55" s="445"/>
      <c r="AG55" s="445"/>
      <c r="AH55" s="445"/>
      <c r="AI55" s="445"/>
      <c r="AJ55" s="445"/>
      <c r="AK55" s="445"/>
      <c r="AL55" s="445"/>
      <c r="AM55" s="443" t="s">
        <v>253</v>
      </c>
      <c r="AN55" s="445"/>
      <c r="AO55" s="445"/>
      <c r="AP55" s="445"/>
      <c r="AQ55" s="445"/>
      <c r="AR55" s="445"/>
      <c r="AS55" s="445"/>
      <c r="AT55" s="445"/>
      <c r="AU55" s="443" t="s">
        <v>261</v>
      </c>
      <c r="AV55" s="445"/>
      <c r="AW55" s="445"/>
      <c r="AX55" s="445"/>
      <c r="AY55" s="445"/>
      <c r="AZ55" s="445"/>
      <c r="BA55" s="445"/>
      <c r="BB55" s="445"/>
      <c r="BC55" s="447" t="s">
        <v>262</v>
      </c>
      <c r="BD55" s="445"/>
      <c r="BE55" s="445"/>
      <c r="BF55" s="445"/>
      <c r="BG55" s="445"/>
      <c r="BH55" s="445"/>
      <c r="BI55" s="445"/>
      <c r="BJ55" s="448"/>
    </row>
    <row r="56" spans="2:63" ht="11.1" customHeight="1">
      <c r="B56" s="399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9"/>
    </row>
    <row r="57" spans="2:63" ht="11.1" customHeight="1">
      <c r="N57" s="100"/>
    </row>
    <row r="58" spans="2:63" ht="11.1" customHeight="1">
      <c r="C58" s="319" t="s">
        <v>240</v>
      </c>
      <c r="D58" s="319"/>
      <c r="E58" s="319"/>
      <c r="F58" s="319"/>
      <c r="G58" s="317">
        <v>22</v>
      </c>
      <c r="H58" s="317"/>
      <c r="I58" s="317"/>
      <c r="J58" s="319" t="s">
        <v>239</v>
      </c>
      <c r="K58" s="319"/>
      <c r="L58" s="319"/>
      <c r="M58" s="319"/>
      <c r="N58" s="53"/>
      <c r="O58" s="450">
        <v>25375</v>
      </c>
      <c r="P58" s="451"/>
      <c r="Q58" s="451"/>
      <c r="R58" s="451"/>
      <c r="S58" s="451"/>
      <c r="T58" s="451"/>
      <c r="U58" s="451"/>
      <c r="V58" s="451"/>
      <c r="W58" s="450">
        <v>8922</v>
      </c>
      <c r="X58" s="450"/>
      <c r="Y58" s="450"/>
      <c r="Z58" s="450"/>
      <c r="AA58" s="450"/>
      <c r="AB58" s="450"/>
      <c r="AC58" s="450"/>
      <c r="AD58" s="450"/>
      <c r="AE58" s="450">
        <v>1883</v>
      </c>
      <c r="AF58" s="450"/>
      <c r="AG58" s="450"/>
      <c r="AH58" s="450"/>
      <c r="AI58" s="450"/>
      <c r="AJ58" s="450"/>
      <c r="AK58" s="450"/>
      <c r="AL58" s="450"/>
      <c r="AM58" s="450">
        <v>3144</v>
      </c>
      <c r="AN58" s="450"/>
      <c r="AO58" s="450"/>
      <c r="AP58" s="450"/>
      <c r="AQ58" s="450"/>
      <c r="AR58" s="450"/>
      <c r="AS58" s="450"/>
      <c r="AT58" s="450"/>
      <c r="AU58" s="450">
        <v>2643</v>
      </c>
      <c r="AV58" s="450"/>
      <c r="AW58" s="450"/>
      <c r="AX58" s="450"/>
      <c r="AY58" s="450"/>
      <c r="AZ58" s="450"/>
      <c r="BA58" s="450"/>
      <c r="BB58" s="450"/>
      <c r="BC58" s="450">
        <v>8783</v>
      </c>
      <c r="BD58" s="450"/>
      <c r="BE58" s="450"/>
      <c r="BF58" s="450"/>
      <c r="BG58" s="450"/>
      <c r="BH58" s="450"/>
      <c r="BI58" s="450"/>
      <c r="BJ58" s="450"/>
    </row>
    <row r="59" spans="2:63" ht="11.1" customHeight="1">
      <c r="G59" s="317">
        <v>23</v>
      </c>
      <c r="H59" s="317"/>
      <c r="I59" s="317"/>
      <c r="N59" s="53"/>
      <c r="O59" s="450">
        <v>24610</v>
      </c>
      <c r="P59" s="451"/>
      <c r="Q59" s="451"/>
      <c r="R59" s="451"/>
      <c r="S59" s="451"/>
      <c r="T59" s="451"/>
      <c r="U59" s="451"/>
      <c r="V59" s="451"/>
      <c r="W59" s="450">
        <v>8952</v>
      </c>
      <c r="X59" s="450"/>
      <c r="Y59" s="450"/>
      <c r="Z59" s="450"/>
      <c r="AA59" s="450"/>
      <c r="AB59" s="450"/>
      <c r="AC59" s="450"/>
      <c r="AD59" s="450"/>
      <c r="AE59" s="450">
        <v>1268</v>
      </c>
      <c r="AF59" s="450"/>
      <c r="AG59" s="450"/>
      <c r="AH59" s="450"/>
      <c r="AI59" s="450"/>
      <c r="AJ59" s="450"/>
      <c r="AK59" s="450"/>
      <c r="AL59" s="450"/>
      <c r="AM59" s="450">
        <v>3327</v>
      </c>
      <c r="AN59" s="450"/>
      <c r="AO59" s="450"/>
      <c r="AP59" s="450"/>
      <c r="AQ59" s="450"/>
      <c r="AR59" s="450"/>
      <c r="AS59" s="450"/>
      <c r="AT59" s="450"/>
      <c r="AU59" s="450">
        <v>2617</v>
      </c>
      <c r="AV59" s="450"/>
      <c r="AW59" s="450"/>
      <c r="AX59" s="450"/>
      <c r="AY59" s="450"/>
      <c r="AZ59" s="450"/>
      <c r="BA59" s="450"/>
      <c r="BB59" s="450"/>
      <c r="BC59" s="450">
        <v>8446</v>
      </c>
      <c r="BD59" s="450"/>
      <c r="BE59" s="450"/>
      <c r="BF59" s="450"/>
      <c r="BG59" s="450"/>
      <c r="BH59" s="450"/>
      <c r="BI59" s="450"/>
      <c r="BJ59" s="450"/>
    </row>
    <row r="60" spans="2:63" ht="11.1" customHeight="1">
      <c r="G60" s="317">
        <v>24</v>
      </c>
      <c r="H60" s="317"/>
      <c r="I60" s="317"/>
      <c r="N60" s="53"/>
      <c r="O60" s="450">
        <v>11850</v>
      </c>
      <c r="P60" s="451"/>
      <c r="Q60" s="451"/>
      <c r="R60" s="451"/>
      <c r="S60" s="451"/>
      <c r="T60" s="451"/>
      <c r="U60" s="451"/>
      <c r="V60" s="451"/>
      <c r="W60" s="450">
        <v>4299</v>
      </c>
      <c r="X60" s="450"/>
      <c r="Y60" s="450"/>
      <c r="Z60" s="450"/>
      <c r="AA60" s="450"/>
      <c r="AB60" s="450"/>
      <c r="AC60" s="450"/>
      <c r="AD60" s="450"/>
      <c r="AE60" s="450">
        <v>755</v>
      </c>
      <c r="AF60" s="450"/>
      <c r="AG60" s="450"/>
      <c r="AH60" s="450"/>
      <c r="AI60" s="450"/>
      <c r="AJ60" s="450"/>
      <c r="AK60" s="450"/>
      <c r="AL60" s="450"/>
      <c r="AM60" s="450">
        <v>1356</v>
      </c>
      <c r="AN60" s="450"/>
      <c r="AO60" s="450"/>
      <c r="AP60" s="450"/>
      <c r="AQ60" s="450"/>
      <c r="AR60" s="450"/>
      <c r="AS60" s="450"/>
      <c r="AT60" s="450"/>
      <c r="AU60" s="450">
        <v>1254</v>
      </c>
      <c r="AV60" s="450"/>
      <c r="AW60" s="450"/>
      <c r="AX60" s="450"/>
      <c r="AY60" s="450"/>
      <c r="AZ60" s="450"/>
      <c r="BA60" s="450"/>
      <c r="BB60" s="450"/>
      <c r="BC60" s="450">
        <v>4186</v>
      </c>
      <c r="BD60" s="450"/>
      <c r="BE60" s="450"/>
      <c r="BF60" s="450"/>
      <c r="BG60" s="450"/>
      <c r="BH60" s="450"/>
      <c r="BI60" s="450"/>
      <c r="BJ60" s="450"/>
    </row>
    <row r="61" spans="2:63" ht="11.1" customHeight="1">
      <c r="G61" s="317">
        <v>25</v>
      </c>
      <c r="H61" s="317"/>
      <c r="I61" s="317"/>
      <c r="N61" s="53"/>
      <c r="O61" s="450">
        <v>24034</v>
      </c>
      <c r="P61" s="451"/>
      <c r="Q61" s="451"/>
      <c r="R61" s="451"/>
      <c r="S61" s="451"/>
      <c r="T61" s="451"/>
      <c r="U61" s="451"/>
      <c r="V61" s="451"/>
      <c r="W61" s="450">
        <v>8746</v>
      </c>
      <c r="X61" s="450"/>
      <c r="Y61" s="450"/>
      <c r="Z61" s="450"/>
      <c r="AA61" s="450"/>
      <c r="AB61" s="450"/>
      <c r="AC61" s="450"/>
      <c r="AD61" s="450"/>
      <c r="AE61" s="450">
        <v>1581</v>
      </c>
      <c r="AF61" s="450"/>
      <c r="AG61" s="450"/>
      <c r="AH61" s="450"/>
      <c r="AI61" s="450"/>
      <c r="AJ61" s="450"/>
      <c r="AK61" s="450"/>
      <c r="AL61" s="450"/>
      <c r="AM61" s="450">
        <v>2341</v>
      </c>
      <c r="AN61" s="450"/>
      <c r="AO61" s="450"/>
      <c r="AP61" s="450"/>
      <c r="AQ61" s="450"/>
      <c r="AR61" s="450"/>
      <c r="AS61" s="450"/>
      <c r="AT61" s="450"/>
      <c r="AU61" s="450">
        <v>2381</v>
      </c>
      <c r="AV61" s="450"/>
      <c r="AW61" s="450"/>
      <c r="AX61" s="450"/>
      <c r="AY61" s="450"/>
      <c r="AZ61" s="450"/>
      <c r="BA61" s="450"/>
      <c r="BB61" s="450"/>
      <c r="BC61" s="450">
        <v>8985</v>
      </c>
      <c r="BD61" s="450"/>
      <c r="BE61" s="450"/>
      <c r="BF61" s="450"/>
      <c r="BG61" s="450"/>
      <c r="BH61" s="450"/>
      <c r="BI61" s="450"/>
      <c r="BJ61" s="450"/>
    </row>
    <row r="62" spans="2:63" ht="11.1" customHeight="1">
      <c r="G62" s="314">
        <v>26</v>
      </c>
      <c r="H62" s="314"/>
      <c r="I62" s="314"/>
      <c r="J62" s="154"/>
      <c r="K62" s="154"/>
      <c r="L62" s="154"/>
      <c r="M62" s="154"/>
      <c r="N62" s="105"/>
      <c r="O62" s="452">
        <f>SUM(W62:BJ62)</f>
        <v>25270</v>
      </c>
      <c r="P62" s="453"/>
      <c r="Q62" s="453"/>
      <c r="R62" s="453"/>
      <c r="S62" s="453"/>
      <c r="T62" s="453"/>
      <c r="U62" s="453"/>
      <c r="V62" s="453"/>
      <c r="W62" s="452">
        <v>10560</v>
      </c>
      <c r="X62" s="452"/>
      <c r="Y62" s="452"/>
      <c r="Z62" s="452"/>
      <c r="AA62" s="452"/>
      <c r="AB62" s="452"/>
      <c r="AC62" s="452"/>
      <c r="AD62" s="452"/>
      <c r="AE62" s="452">
        <v>885</v>
      </c>
      <c r="AF62" s="452"/>
      <c r="AG62" s="452"/>
      <c r="AH62" s="452"/>
      <c r="AI62" s="452"/>
      <c r="AJ62" s="452"/>
      <c r="AK62" s="452"/>
      <c r="AL62" s="452"/>
      <c r="AM62" s="452">
        <v>2442</v>
      </c>
      <c r="AN62" s="452"/>
      <c r="AO62" s="452"/>
      <c r="AP62" s="452"/>
      <c r="AQ62" s="452"/>
      <c r="AR62" s="452"/>
      <c r="AS62" s="452"/>
      <c r="AT62" s="452"/>
      <c r="AU62" s="452">
        <v>2347</v>
      </c>
      <c r="AV62" s="452"/>
      <c r="AW62" s="452"/>
      <c r="AX62" s="452"/>
      <c r="AY62" s="452"/>
      <c r="AZ62" s="452"/>
      <c r="BA62" s="452"/>
      <c r="BB62" s="452"/>
      <c r="BC62" s="452">
        <v>9036</v>
      </c>
      <c r="BD62" s="452"/>
      <c r="BE62" s="452"/>
      <c r="BF62" s="452"/>
      <c r="BG62" s="452"/>
      <c r="BH62" s="452"/>
      <c r="BI62" s="452"/>
      <c r="BJ62" s="452"/>
    </row>
    <row r="63" spans="2:63" ht="11.1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9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</row>
    <row r="64" spans="2:63" ht="11.1" customHeight="1">
      <c r="B64" s="171"/>
      <c r="C64" s="328" t="s">
        <v>263</v>
      </c>
      <c r="D64" s="328"/>
      <c r="E64" s="48" t="s">
        <v>242</v>
      </c>
      <c r="F64" s="346">
        <v>-1</v>
      </c>
      <c r="G64" s="346"/>
      <c r="H64" s="49" t="s">
        <v>471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</row>
    <row r="65" spans="2:62" ht="11.1" customHeight="1">
      <c r="C65" s="386"/>
      <c r="D65" s="386"/>
      <c r="E65" s="134"/>
      <c r="F65" s="346">
        <v>-2</v>
      </c>
      <c r="G65" s="346"/>
      <c r="H65" s="47" t="s">
        <v>470</v>
      </c>
    </row>
    <row r="66" spans="2:62" ht="11.1" customHeight="1">
      <c r="B66" s="345" t="s">
        <v>241</v>
      </c>
      <c r="C66" s="345"/>
      <c r="D66" s="345"/>
      <c r="E66" s="134" t="s">
        <v>242</v>
      </c>
      <c r="F66" s="47" t="s">
        <v>243</v>
      </c>
    </row>
    <row r="67" spans="2:62" ht="11.1" customHeight="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</row>
    <row r="68" spans="2:62" ht="11.1" customHeight="1">
      <c r="B68" s="125"/>
      <c r="C68" s="125"/>
      <c r="D68" s="125"/>
      <c r="E68" s="116"/>
      <c r="F68" s="125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</row>
    <row r="69" spans="2:62" ht="11.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2:62" ht="11.1" customHeight="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</row>
    <row r="71" spans="2:62" ht="11.1" customHeight="1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</row>
    <row r="72" spans="2:62" ht="11.1" customHeight="1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</row>
    <row r="73" spans="2:62" ht="11.1" customHeight="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</row>
    <row r="74" spans="2:62" ht="11.1" customHeight="1">
      <c r="B74" s="101"/>
      <c r="C74" s="2"/>
      <c r="D74" s="2"/>
      <c r="E74" s="2"/>
      <c r="F74" s="2"/>
      <c r="G74" s="2"/>
      <c r="H74" s="2"/>
      <c r="I74" s="2"/>
      <c r="J74" s="2"/>
      <c r="K74" s="2"/>
      <c r="L74" s="101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</row>
    <row r="75" spans="2:62" ht="11.1" customHeight="1">
      <c r="B75" s="101"/>
      <c r="C75" s="101"/>
      <c r="D75" s="101"/>
      <c r="E75" s="101"/>
      <c r="F75" s="2"/>
      <c r="G75" s="2"/>
      <c r="H75" s="2"/>
      <c r="I75" s="101"/>
      <c r="J75" s="101"/>
      <c r="K75" s="101"/>
      <c r="L75" s="101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</row>
    <row r="76" spans="2:62" ht="11.1" customHeight="1">
      <c r="B76" s="101"/>
      <c r="C76" s="101"/>
      <c r="D76" s="101"/>
      <c r="E76" s="101"/>
      <c r="F76" s="2"/>
      <c r="G76" s="2"/>
      <c r="H76" s="2"/>
      <c r="I76" s="101"/>
      <c r="J76" s="101"/>
      <c r="K76" s="101"/>
      <c r="L76" s="101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</row>
    <row r="77" spans="2:62" ht="11.1" customHeight="1">
      <c r="B77" s="101"/>
      <c r="C77" s="101"/>
      <c r="D77" s="101"/>
      <c r="E77" s="101"/>
      <c r="F77" s="2"/>
      <c r="G77" s="2"/>
      <c r="H77" s="2"/>
      <c r="I77" s="101"/>
      <c r="J77" s="101"/>
      <c r="K77" s="101"/>
      <c r="L77" s="101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</row>
    <row r="78" spans="2:62" ht="11.1" customHeight="1">
      <c r="B78" s="101"/>
      <c r="C78" s="101"/>
      <c r="D78" s="101"/>
      <c r="E78" s="101"/>
      <c r="F78" s="184"/>
      <c r="G78" s="184"/>
      <c r="H78" s="184"/>
      <c r="I78" s="185"/>
      <c r="J78" s="185"/>
      <c r="K78" s="185"/>
      <c r="L78" s="185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</row>
    <row r="79" spans="2:62" ht="11.1" customHeigh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</row>
    <row r="80" spans="2:62" ht="11.1" customHeight="1">
      <c r="B80" s="117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</row>
    <row r="81" spans="2:62" ht="11.1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</row>
    <row r="82" spans="2:62" ht="11.1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</row>
    <row r="83" spans="2:62" ht="11.1" customHeight="1">
      <c r="B83" s="101"/>
      <c r="C83" s="2"/>
      <c r="D83" s="2"/>
      <c r="E83" s="2"/>
      <c r="F83" s="2"/>
      <c r="G83" s="2"/>
      <c r="H83" s="2"/>
      <c r="I83" s="2"/>
      <c r="J83" s="2"/>
      <c r="K83" s="2"/>
      <c r="L83" s="101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</row>
    <row r="84" spans="2:62" ht="11.1" customHeight="1">
      <c r="B84" s="101"/>
      <c r="C84" s="101"/>
      <c r="D84" s="101"/>
      <c r="E84" s="101"/>
      <c r="F84" s="2"/>
      <c r="G84" s="2"/>
      <c r="H84" s="2"/>
      <c r="I84" s="101"/>
      <c r="J84" s="101"/>
      <c r="K84" s="101"/>
      <c r="L84" s="101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</row>
    <row r="85" spans="2:62" ht="11.1" customHeight="1">
      <c r="B85" s="101"/>
      <c r="C85" s="101"/>
      <c r="D85" s="101"/>
      <c r="E85" s="101"/>
      <c r="F85" s="2"/>
      <c r="G85" s="2"/>
      <c r="H85" s="2"/>
      <c r="I85" s="101"/>
      <c r="J85" s="101"/>
      <c r="K85" s="101"/>
      <c r="L85" s="101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</row>
    <row r="86" spans="2:62" ht="11.1" customHeight="1">
      <c r="B86" s="101"/>
      <c r="C86" s="101"/>
      <c r="D86" s="101"/>
      <c r="E86" s="101"/>
      <c r="F86" s="2"/>
      <c r="G86" s="2"/>
      <c r="H86" s="2"/>
      <c r="I86" s="101"/>
      <c r="J86" s="101"/>
      <c r="K86" s="101"/>
      <c r="L86" s="101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</row>
    <row r="87" spans="2:62" ht="11.1" customHeight="1">
      <c r="B87" s="101"/>
      <c r="C87" s="101"/>
      <c r="D87" s="101"/>
      <c r="E87" s="101"/>
      <c r="F87" s="184"/>
      <c r="G87" s="184"/>
      <c r="H87" s="184"/>
      <c r="I87" s="185"/>
      <c r="J87" s="185"/>
      <c r="K87" s="185"/>
      <c r="L87" s="185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</row>
    <row r="88" spans="2:62" ht="6.75" customHeight="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</row>
    <row r="89" spans="2:62" ht="12.75" customHeight="1">
      <c r="B89" s="117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</row>
    <row r="90" spans="2:62" ht="12.7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</row>
    <row r="91" spans="2:62" ht="6.75" customHeight="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</row>
    <row r="92" spans="2:62" ht="12" customHeight="1">
      <c r="B92" s="101"/>
      <c r="C92" s="2"/>
      <c r="D92" s="2"/>
      <c r="E92" s="2"/>
      <c r="F92" s="2"/>
      <c r="G92" s="2"/>
      <c r="H92" s="2"/>
      <c r="I92" s="2"/>
      <c r="J92" s="2"/>
      <c r="K92" s="2"/>
      <c r="L92" s="101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</row>
    <row r="93" spans="2:62" ht="12" customHeight="1">
      <c r="B93" s="101"/>
      <c r="C93" s="101"/>
      <c r="D93" s="101"/>
      <c r="E93" s="101"/>
      <c r="F93" s="2"/>
      <c r="G93" s="2"/>
      <c r="H93" s="2"/>
      <c r="I93" s="101"/>
      <c r="J93" s="101"/>
      <c r="K93" s="101"/>
      <c r="L93" s="101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</row>
    <row r="94" spans="2:62" ht="12" customHeight="1">
      <c r="B94" s="101"/>
      <c r="C94" s="101"/>
      <c r="D94" s="101"/>
      <c r="E94" s="101"/>
      <c r="F94" s="2"/>
      <c r="G94" s="2"/>
      <c r="H94" s="2"/>
      <c r="I94" s="101"/>
      <c r="J94" s="101"/>
      <c r="K94" s="101"/>
      <c r="L94" s="101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</row>
    <row r="95" spans="2:62" ht="12" customHeight="1">
      <c r="B95" s="101"/>
      <c r="C95" s="101"/>
      <c r="D95" s="101"/>
      <c r="E95" s="101"/>
      <c r="F95" s="2"/>
      <c r="G95" s="2"/>
      <c r="H95" s="2"/>
      <c r="I95" s="101"/>
      <c r="J95" s="101"/>
      <c r="K95" s="101"/>
      <c r="L95" s="101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</row>
    <row r="96" spans="2:62" ht="12" customHeight="1">
      <c r="B96" s="101"/>
      <c r="C96" s="101"/>
      <c r="D96" s="101"/>
      <c r="E96" s="101"/>
      <c r="F96" s="184"/>
      <c r="G96" s="184"/>
      <c r="H96" s="184"/>
      <c r="I96" s="101"/>
      <c r="J96" s="101"/>
      <c r="K96" s="101"/>
      <c r="L96" s="101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</row>
    <row r="97" spans="1:62" ht="6.75" customHeight="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</row>
    <row r="98" spans="1:62" ht="12.75" customHeight="1">
      <c r="B98" s="117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</row>
    <row r="99" spans="1:62" ht="12.7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</row>
    <row r="100" spans="1:62" ht="6.75" customHeight="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</row>
    <row r="101" spans="1:62" ht="12" customHeight="1">
      <c r="B101" s="101"/>
      <c r="C101" s="2"/>
      <c r="D101" s="2"/>
      <c r="E101" s="2"/>
      <c r="F101" s="2"/>
      <c r="G101" s="2"/>
      <c r="H101" s="2"/>
      <c r="I101" s="2"/>
      <c r="J101" s="2"/>
      <c r="K101" s="2"/>
      <c r="L101" s="101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</row>
    <row r="102" spans="1:62" ht="12" customHeight="1">
      <c r="B102" s="101"/>
      <c r="C102" s="101"/>
      <c r="D102" s="101"/>
      <c r="E102" s="101"/>
      <c r="F102" s="2"/>
      <c r="G102" s="2"/>
      <c r="H102" s="2"/>
      <c r="I102" s="101"/>
      <c r="J102" s="101"/>
      <c r="K102" s="101"/>
      <c r="L102" s="101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</row>
    <row r="103" spans="1:62" ht="12" customHeight="1">
      <c r="B103" s="101"/>
      <c r="C103" s="101"/>
      <c r="D103" s="101"/>
      <c r="E103" s="101"/>
      <c r="F103" s="2"/>
      <c r="G103" s="2"/>
      <c r="H103" s="2"/>
      <c r="I103" s="101"/>
      <c r="J103" s="101"/>
      <c r="K103" s="101"/>
      <c r="L103" s="101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</row>
    <row r="104" spans="1:62" ht="12" customHeight="1">
      <c r="B104" s="101"/>
      <c r="C104" s="101"/>
      <c r="D104" s="101"/>
      <c r="E104" s="101"/>
      <c r="F104" s="2"/>
      <c r="G104" s="2"/>
      <c r="H104" s="2"/>
      <c r="I104" s="101"/>
      <c r="J104" s="101"/>
      <c r="K104" s="101"/>
      <c r="L104" s="101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</row>
    <row r="105" spans="1:62" ht="12" customHeight="1">
      <c r="B105" s="101"/>
      <c r="C105" s="101"/>
      <c r="D105" s="101"/>
      <c r="E105" s="101"/>
      <c r="F105" s="184"/>
      <c r="G105" s="184"/>
      <c r="H105" s="184"/>
      <c r="I105" s="185"/>
      <c r="J105" s="185"/>
      <c r="K105" s="185"/>
      <c r="L105" s="185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</row>
    <row r="106" spans="1:62" ht="6.75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</row>
    <row r="107" spans="1:62" ht="12" customHeight="1">
      <c r="B107" s="101"/>
      <c r="C107" s="101"/>
      <c r="D107" s="125"/>
      <c r="E107" s="125"/>
      <c r="F107" s="101"/>
      <c r="G107" s="116"/>
      <c r="H107" s="18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</row>
    <row r="108" spans="1:62" ht="12" customHeight="1">
      <c r="A108" s="141"/>
      <c r="B108" s="101"/>
      <c r="C108" s="101"/>
      <c r="D108" s="125"/>
      <c r="E108" s="125"/>
      <c r="F108" s="101"/>
      <c r="G108" s="116"/>
      <c r="H108" s="125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</row>
    <row r="109" spans="1:62" ht="12" customHeight="1">
      <c r="B109" s="149"/>
      <c r="C109" s="149"/>
      <c r="D109" s="116"/>
      <c r="E109" s="125"/>
      <c r="F109" s="125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</row>
    <row r="110" spans="1:62">
      <c r="B110" s="125"/>
      <c r="C110" s="125"/>
      <c r="D110" s="125"/>
      <c r="E110" s="116"/>
      <c r="F110" s="125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</row>
    <row r="111" spans="1:62" ht="13.5" customHeight="1">
      <c r="C111" s="106"/>
    </row>
  </sheetData>
  <mergeCells count="300">
    <mergeCell ref="A1:S2"/>
    <mergeCell ref="BG14:BJ14"/>
    <mergeCell ref="G15:I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Y14:BB14"/>
    <mergeCell ref="BC14:BF14"/>
    <mergeCell ref="O14:R14"/>
    <mergeCell ref="S14:V14"/>
    <mergeCell ref="W14:Z14"/>
    <mergeCell ref="AA14:AD14"/>
    <mergeCell ref="AE14:AH14"/>
    <mergeCell ref="G14:I14"/>
    <mergeCell ref="BG13:BJ13"/>
    <mergeCell ref="BG16:BJ16"/>
    <mergeCell ref="AU15:AX15"/>
    <mergeCell ref="AY15:BB15"/>
    <mergeCell ref="BC15:BF15"/>
    <mergeCell ref="BG15:BJ15"/>
    <mergeCell ref="G16:I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I28:AM28"/>
    <mergeCell ref="AN28:AR28"/>
    <mergeCell ref="AS28:AW28"/>
    <mergeCell ref="AX28:BB28"/>
    <mergeCell ref="BC28:BF28"/>
    <mergeCell ref="BG28:BJ28"/>
    <mergeCell ref="G28:I28"/>
    <mergeCell ref="O28:S28"/>
    <mergeCell ref="T28:X28"/>
    <mergeCell ref="Y28:AC28"/>
    <mergeCell ref="AD28:AH28"/>
    <mergeCell ref="G30:I30"/>
    <mergeCell ref="O30:S30"/>
    <mergeCell ref="T30:X30"/>
    <mergeCell ref="Y30:AC30"/>
    <mergeCell ref="AD30:AH30"/>
    <mergeCell ref="G29:I29"/>
    <mergeCell ref="O29:S29"/>
    <mergeCell ref="T29:X29"/>
    <mergeCell ref="Y29:AC29"/>
    <mergeCell ref="AD29:AH29"/>
    <mergeCell ref="AI30:AM30"/>
    <mergeCell ref="AN30:AR30"/>
    <mergeCell ref="AS30:AW30"/>
    <mergeCell ref="AX30:BB30"/>
    <mergeCell ref="BC30:BF30"/>
    <mergeCell ref="BG30:BJ30"/>
    <mergeCell ref="AN29:AR29"/>
    <mergeCell ref="AS29:AW29"/>
    <mergeCell ref="AX29:BB29"/>
    <mergeCell ref="BC29:BF29"/>
    <mergeCell ref="BG29:BJ29"/>
    <mergeCell ref="AI29:AM29"/>
    <mergeCell ref="G12:I12"/>
    <mergeCell ref="G13:I13"/>
    <mergeCell ref="O13:R13"/>
    <mergeCell ref="S13:V13"/>
    <mergeCell ref="W13:Z13"/>
    <mergeCell ref="AA13:AD13"/>
    <mergeCell ref="AE13:AH13"/>
    <mergeCell ref="AI13:AL13"/>
    <mergeCell ref="AM12:AP12"/>
    <mergeCell ref="J12:M12"/>
    <mergeCell ref="AQ12:AT12"/>
    <mergeCell ref="AU12:AX12"/>
    <mergeCell ref="AY12:BB12"/>
    <mergeCell ref="BC12:BF12"/>
    <mergeCell ref="BG12:BJ12"/>
    <mergeCell ref="O12:R12"/>
    <mergeCell ref="S12:V12"/>
    <mergeCell ref="W12:Z12"/>
    <mergeCell ref="AA12:AD12"/>
    <mergeCell ref="AE12:AH12"/>
    <mergeCell ref="AI12:AL12"/>
    <mergeCell ref="AI26:AM26"/>
    <mergeCell ref="AN23:AR24"/>
    <mergeCell ref="AS23:AW24"/>
    <mergeCell ref="AX23:BB24"/>
    <mergeCell ref="BC23:BF24"/>
    <mergeCell ref="AM13:AP13"/>
    <mergeCell ref="AQ13:AT13"/>
    <mergeCell ref="AU13:AX13"/>
    <mergeCell ref="AY13:BB13"/>
    <mergeCell ref="BC13:BF13"/>
    <mergeCell ref="AY16:BB16"/>
    <mergeCell ref="BC16:BF16"/>
    <mergeCell ref="G27:I27"/>
    <mergeCell ref="O27:S27"/>
    <mergeCell ref="T27:X27"/>
    <mergeCell ref="Y27:AC27"/>
    <mergeCell ref="AD27:AH27"/>
    <mergeCell ref="G26:I26"/>
    <mergeCell ref="O26:S26"/>
    <mergeCell ref="T26:X26"/>
    <mergeCell ref="Y26:AC26"/>
    <mergeCell ref="AD26:AH26"/>
    <mergeCell ref="B5:BJ5"/>
    <mergeCell ref="B7:BJ7"/>
    <mergeCell ref="B9:N10"/>
    <mergeCell ref="O9:V9"/>
    <mergeCell ref="W9:AD9"/>
    <mergeCell ref="AE9:AL9"/>
    <mergeCell ref="AM9:AT9"/>
    <mergeCell ref="AU9:BB9"/>
    <mergeCell ref="BC9:BJ9"/>
    <mergeCell ref="AQ10:AT10"/>
    <mergeCell ref="AU10:AX10"/>
    <mergeCell ref="AY10:BB10"/>
    <mergeCell ref="BC10:BF10"/>
    <mergeCell ref="BG10:BJ10"/>
    <mergeCell ref="O10:R10"/>
    <mergeCell ref="S10:V10"/>
    <mergeCell ref="W10:Z10"/>
    <mergeCell ref="AA10:AD10"/>
    <mergeCell ref="AE10:AH10"/>
    <mergeCell ref="AI10:AL10"/>
    <mergeCell ref="AM10:AP10"/>
    <mergeCell ref="BG23:BJ24"/>
    <mergeCell ref="C26:F26"/>
    <mergeCell ref="J26:M26"/>
    <mergeCell ref="C32:D32"/>
    <mergeCell ref="B33:D33"/>
    <mergeCell ref="B18:D18"/>
    <mergeCell ref="B21:BJ21"/>
    <mergeCell ref="B23:N24"/>
    <mergeCell ref="O23:S24"/>
    <mergeCell ref="T23:X24"/>
    <mergeCell ref="Y23:AC24"/>
    <mergeCell ref="AD23:AH24"/>
    <mergeCell ref="AI23:AM24"/>
    <mergeCell ref="AI27:AM27"/>
    <mergeCell ref="AN27:AR27"/>
    <mergeCell ref="AS27:AW27"/>
    <mergeCell ref="AX27:BB27"/>
    <mergeCell ref="BC27:BF27"/>
    <mergeCell ref="BG27:BJ27"/>
    <mergeCell ref="AN26:AR26"/>
    <mergeCell ref="AS26:AW26"/>
    <mergeCell ref="AX26:BB26"/>
    <mergeCell ref="BC26:BF26"/>
    <mergeCell ref="BG26:BJ26"/>
    <mergeCell ref="C12:F12"/>
    <mergeCell ref="G45:I45"/>
    <mergeCell ref="C44:F44"/>
    <mergeCell ref="G44:I44"/>
    <mergeCell ref="J44:M44"/>
    <mergeCell ref="B37:BJ37"/>
    <mergeCell ref="B39:BJ39"/>
    <mergeCell ref="B41:N42"/>
    <mergeCell ref="B50:D50"/>
    <mergeCell ref="G48:I48"/>
    <mergeCell ref="AQ48:AT48"/>
    <mergeCell ref="AU48:AX48"/>
    <mergeCell ref="AY48:BB48"/>
    <mergeCell ref="G47:I47"/>
    <mergeCell ref="AY46:BB46"/>
    <mergeCell ref="BC46:BF46"/>
    <mergeCell ref="G46:I46"/>
    <mergeCell ref="AQ42:AT42"/>
    <mergeCell ref="AU42:AX42"/>
    <mergeCell ref="AY42:BB42"/>
    <mergeCell ref="BC42:BF42"/>
    <mergeCell ref="BG42:BJ42"/>
    <mergeCell ref="O42:R42"/>
    <mergeCell ref="S42:V42"/>
    <mergeCell ref="AU44:AX44"/>
    <mergeCell ref="AY44:BB44"/>
    <mergeCell ref="BC44:BF44"/>
    <mergeCell ref="W42:Z42"/>
    <mergeCell ref="AA42:AD42"/>
    <mergeCell ref="AE42:AH42"/>
    <mergeCell ref="AI42:AL42"/>
    <mergeCell ref="AM42:AP42"/>
    <mergeCell ref="O45:R45"/>
    <mergeCell ref="S45:V45"/>
    <mergeCell ref="W45:Z45"/>
    <mergeCell ref="AA45:AD45"/>
    <mergeCell ref="AE45:AH45"/>
    <mergeCell ref="AI45:AL45"/>
    <mergeCell ref="O44:R44"/>
    <mergeCell ref="S44:V44"/>
    <mergeCell ref="W44:Z44"/>
    <mergeCell ref="AA44:AD44"/>
    <mergeCell ref="AE44:AH44"/>
    <mergeCell ref="AI44:AL44"/>
    <mergeCell ref="AE47:AH47"/>
    <mergeCell ref="AI47:AL47"/>
    <mergeCell ref="AM47:AP47"/>
    <mergeCell ref="BC41:BJ41"/>
    <mergeCell ref="O46:R46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O41:V41"/>
    <mergeCell ref="W41:AD41"/>
    <mergeCell ref="AE41:AL41"/>
    <mergeCell ref="AM41:AT41"/>
    <mergeCell ref="AU41:BB41"/>
    <mergeCell ref="AM45:AP45"/>
    <mergeCell ref="AQ45:AT45"/>
    <mergeCell ref="AU45:AX45"/>
    <mergeCell ref="AY45:BB45"/>
    <mergeCell ref="BC45:BF45"/>
    <mergeCell ref="BG45:BJ45"/>
    <mergeCell ref="BG44:BJ44"/>
    <mergeCell ref="AM44:AP44"/>
    <mergeCell ref="AQ44:AT44"/>
    <mergeCell ref="C64:D64"/>
    <mergeCell ref="F64:G64"/>
    <mergeCell ref="C65:D65"/>
    <mergeCell ref="F65:G65"/>
    <mergeCell ref="W60:AD60"/>
    <mergeCell ref="AE60:AL60"/>
    <mergeCell ref="AM60:AT60"/>
    <mergeCell ref="AU60:BB60"/>
    <mergeCell ref="BC60:BJ60"/>
    <mergeCell ref="O58:V58"/>
    <mergeCell ref="W58:AD58"/>
    <mergeCell ref="AE58:AL58"/>
    <mergeCell ref="AM58:AT58"/>
    <mergeCell ref="AU58:BB58"/>
    <mergeCell ref="BC58:BJ58"/>
    <mergeCell ref="G61:I61"/>
    <mergeCell ref="G62:I62"/>
    <mergeCell ref="B53:BJ53"/>
    <mergeCell ref="BC48:BF48"/>
    <mergeCell ref="BG48:BJ48"/>
    <mergeCell ref="AY47:BB47"/>
    <mergeCell ref="O59:V59"/>
    <mergeCell ref="W59:AD59"/>
    <mergeCell ref="AE59:AL59"/>
    <mergeCell ref="AM59:AT59"/>
    <mergeCell ref="AU59:BB59"/>
    <mergeCell ref="BC59:BJ59"/>
    <mergeCell ref="G60:I60"/>
    <mergeCell ref="O60:V60"/>
    <mergeCell ref="BG46:BJ46"/>
    <mergeCell ref="AQ47:AT47"/>
    <mergeCell ref="AU47:AX47"/>
    <mergeCell ref="BC47:BF47"/>
    <mergeCell ref="BG47:BJ47"/>
    <mergeCell ref="O48:R48"/>
    <mergeCell ref="S48:V48"/>
    <mergeCell ref="W48:Z48"/>
    <mergeCell ref="AA48:AD48"/>
    <mergeCell ref="AE48:AH48"/>
    <mergeCell ref="AI48:AL48"/>
    <mergeCell ref="AM48:AP48"/>
    <mergeCell ref="O47:R47"/>
    <mergeCell ref="S47:V47"/>
    <mergeCell ref="W47:Z47"/>
    <mergeCell ref="AA47:AD47"/>
    <mergeCell ref="B55:N56"/>
    <mergeCell ref="O55:V56"/>
    <mergeCell ref="W55:AD56"/>
    <mergeCell ref="AE55:AL56"/>
    <mergeCell ref="AM55:AT56"/>
    <mergeCell ref="AU55:BB56"/>
    <mergeCell ref="BC55:BJ56"/>
    <mergeCell ref="C58:F58"/>
    <mergeCell ref="B66:D66"/>
    <mergeCell ref="O61:V61"/>
    <mergeCell ref="W61:AD61"/>
    <mergeCell ref="AE61:AL61"/>
    <mergeCell ref="AM61:AT61"/>
    <mergeCell ref="G58:I58"/>
    <mergeCell ref="J58:M58"/>
    <mergeCell ref="AU61:BB61"/>
    <mergeCell ref="BC61:BJ61"/>
    <mergeCell ref="O62:V62"/>
    <mergeCell ref="W62:AD62"/>
    <mergeCell ref="AE62:AL62"/>
    <mergeCell ref="AM62:AT62"/>
    <mergeCell ref="AU62:BB62"/>
    <mergeCell ref="BC62:BJ62"/>
    <mergeCell ref="G59:I59"/>
  </mergeCells>
  <phoneticPr fontId="2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0"/>
  <sheetViews>
    <sheetView view="pageBreakPreview" zoomScaleNormal="100" zoomScaleSheetLayoutView="100" workbookViewId="0"/>
  </sheetViews>
  <sheetFormatPr defaultRowHeight="13.5"/>
  <cols>
    <col min="1" max="1" width="1" style="97" customWidth="1"/>
    <col min="2" max="63" width="1.625" style="97" customWidth="1"/>
    <col min="64" max="16384" width="9" style="97"/>
  </cols>
  <sheetData>
    <row r="1" spans="2:63" ht="11.1" customHeight="1"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310">
        <f>'172'!A1+1</f>
        <v>173</v>
      </c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</row>
    <row r="2" spans="2:63" ht="11.1" customHeight="1"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</row>
    <row r="3" spans="2:63" ht="13.5" customHeight="1"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</row>
    <row r="4" spans="2:63" ht="13.5" customHeight="1"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</row>
    <row r="5" spans="2:63" ht="18.600000000000001" customHeight="1">
      <c r="B5" s="329" t="s">
        <v>671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158"/>
    </row>
    <row r="6" spans="2:63" ht="12.7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J6" s="187" t="s">
        <v>608</v>
      </c>
      <c r="BK6" s="158"/>
    </row>
    <row r="7" spans="2:63" ht="15" customHeight="1">
      <c r="B7" s="495" t="s">
        <v>739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6"/>
      <c r="P7" s="457" t="s">
        <v>517</v>
      </c>
      <c r="Q7" s="396"/>
      <c r="R7" s="396"/>
      <c r="S7" s="396"/>
      <c r="T7" s="396"/>
      <c r="U7" s="396"/>
      <c r="V7" s="397"/>
      <c r="W7" s="324" t="s">
        <v>116</v>
      </c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20"/>
      <c r="AY7" s="457" t="s">
        <v>117</v>
      </c>
      <c r="AZ7" s="396"/>
      <c r="BA7" s="396"/>
      <c r="BB7" s="396"/>
      <c r="BC7" s="396"/>
      <c r="BD7" s="396"/>
      <c r="BE7" s="397"/>
      <c r="BF7" s="457" t="s">
        <v>118</v>
      </c>
      <c r="BG7" s="396"/>
      <c r="BH7" s="396"/>
      <c r="BI7" s="396"/>
      <c r="BJ7" s="396"/>
      <c r="BK7" s="158"/>
    </row>
    <row r="8" spans="2:63" ht="15" customHeight="1"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8"/>
      <c r="P8" s="458"/>
      <c r="Q8" s="398"/>
      <c r="R8" s="398"/>
      <c r="S8" s="398"/>
      <c r="T8" s="398"/>
      <c r="U8" s="398"/>
      <c r="V8" s="399"/>
      <c r="W8" s="325" t="s">
        <v>692</v>
      </c>
      <c r="X8" s="385"/>
      <c r="Y8" s="385"/>
      <c r="Z8" s="385"/>
      <c r="AA8" s="385"/>
      <c r="AB8" s="385"/>
      <c r="AC8" s="322"/>
      <c r="AD8" s="325" t="s">
        <v>119</v>
      </c>
      <c r="AE8" s="385"/>
      <c r="AF8" s="385"/>
      <c r="AG8" s="385"/>
      <c r="AH8" s="385"/>
      <c r="AI8" s="385"/>
      <c r="AJ8" s="322"/>
      <c r="AK8" s="325" t="s">
        <v>120</v>
      </c>
      <c r="AL8" s="385"/>
      <c r="AM8" s="385"/>
      <c r="AN8" s="385"/>
      <c r="AO8" s="385"/>
      <c r="AP8" s="385"/>
      <c r="AQ8" s="322"/>
      <c r="AR8" s="325" t="s">
        <v>121</v>
      </c>
      <c r="AS8" s="385"/>
      <c r="AT8" s="385"/>
      <c r="AU8" s="385"/>
      <c r="AV8" s="385"/>
      <c r="AW8" s="385"/>
      <c r="AX8" s="322"/>
      <c r="AY8" s="458"/>
      <c r="AZ8" s="398"/>
      <c r="BA8" s="398"/>
      <c r="BB8" s="398"/>
      <c r="BC8" s="398"/>
      <c r="BD8" s="398"/>
      <c r="BE8" s="399"/>
      <c r="BF8" s="458"/>
      <c r="BG8" s="398"/>
      <c r="BH8" s="398"/>
      <c r="BI8" s="398"/>
      <c r="BJ8" s="398"/>
    </row>
    <row r="9" spans="2:63" ht="15" customHeight="1">
      <c r="M9" s="169"/>
      <c r="N9" s="169"/>
      <c r="O9" s="100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</row>
    <row r="10" spans="2:63" ht="13.5" customHeight="1">
      <c r="C10" s="494" t="s">
        <v>69</v>
      </c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188"/>
      <c r="P10" s="489">
        <f>SUM(W10:BJ10)</f>
        <v>1534309</v>
      </c>
      <c r="Q10" s="482"/>
      <c r="R10" s="482"/>
      <c r="S10" s="482"/>
      <c r="T10" s="482"/>
      <c r="U10" s="482"/>
      <c r="V10" s="482"/>
      <c r="W10" s="473">
        <f>SUM(W12:AC16,W18:AC22,W24:AC28,W30:AC34,W36:AC37)</f>
        <v>122062</v>
      </c>
      <c r="X10" s="473"/>
      <c r="Y10" s="473"/>
      <c r="Z10" s="473"/>
      <c r="AA10" s="473"/>
      <c r="AB10" s="473"/>
      <c r="AC10" s="473"/>
      <c r="AD10" s="473">
        <f>SUM(AD12:AJ16,AD18:AJ22,AD24:AJ28,AD30:AJ34,AD36:AJ37)</f>
        <v>275005</v>
      </c>
      <c r="AE10" s="473"/>
      <c r="AF10" s="473"/>
      <c r="AG10" s="473"/>
      <c r="AH10" s="473"/>
      <c r="AI10" s="473"/>
      <c r="AJ10" s="473"/>
      <c r="AK10" s="473">
        <f>SUM(AK12:AQ16,AK18:AQ22,AK24:AQ28,AK30:AQ34,AK36:AQ37)</f>
        <v>95631</v>
      </c>
      <c r="AL10" s="473"/>
      <c r="AM10" s="473"/>
      <c r="AN10" s="473"/>
      <c r="AO10" s="473"/>
      <c r="AP10" s="473"/>
      <c r="AQ10" s="473"/>
      <c r="AR10" s="473">
        <f>SUM(AR12:AX16,AR18:AX22,AR24:AX28,AR30:AX34,AR36:AX37)</f>
        <v>418</v>
      </c>
      <c r="AS10" s="473"/>
      <c r="AT10" s="473"/>
      <c r="AU10" s="473"/>
      <c r="AV10" s="473"/>
      <c r="AW10" s="473"/>
      <c r="AX10" s="473"/>
      <c r="AY10" s="473">
        <f>SUM(AY12:BE16,AY18:BE22,AY24:BE28,AY30:BE34,AY36:BE37)</f>
        <v>1018329</v>
      </c>
      <c r="AZ10" s="473"/>
      <c r="BA10" s="473"/>
      <c r="BB10" s="473"/>
      <c r="BC10" s="473"/>
      <c r="BD10" s="473"/>
      <c r="BE10" s="473"/>
      <c r="BF10" s="473">
        <f>SUM(BF12:BJ16,BF18:BJ22,BF24:BJ28,BF30:BJ34,BF36:BJ37)</f>
        <v>22864</v>
      </c>
      <c r="BG10" s="473"/>
      <c r="BH10" s="473"/>
      <c r="BI10" s="473"/>
      <c r="BJ10" s="473"/>
    </row>
    <row r="11" spans="2:63" ht="13.5" customHeight="1">
      <c r="M11" s="96"/>
      <c r="N11" s="96"/>
      <c r="O11" s="53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</row>
    <row r="12" spans="2:63" ht="13.5" customHeight="1">
      <c r="C12" s="319" t="s">
        <v>122</v>
      </c>
      <c r="D12" s="319"/>
      <c r="E12" s="319"/>
      <c r="F12" s="319"/>
      <c r="G12" s="319"/>
      <c r="H12" s="491" t="s">
        <v>524</v>
      </c>
      <c r="I12" s="491"/>
      <c r="J12" s="491"/>
      <c r="K12" s="491"/>
      <c r="L12" s="491"/>
      <c r="M12" s="491"/>
      <c r="N12" s="491"/>
      <c r="O12" s="492"/>
      <c r="P12" s="490">
        <f>SUM(W12:BJ12)</f>
        <v>85772</v>
      </c>
      <c r="Q12" s="477"/>
      <c r="R12" s="477"/>
      <c r="S12" s="477"/>
      <c r="T12" s="477"/>
      <c r="U12" s="477"/>
      <c r="V12" s="477"/>
      <c r="W12" s="339">
        <v>6563</v>
      </c>
      <c r="X12" s="339"/>
      <c r="Y12" s="339"/>
      <c r="Z12" s="339"/>
      <c r="AA12" s="339"/>
      <c r="AB12" s="339"/>
      <c r="AC12" s="339"/>
      <c r="AD12" s="339">
        <v>16530</v>
      </c>
      <c r="AE12" s="339"/>
      <c r="AF12" s="339"/>
      <c r="AG12" s="339"/>
      <c r="AH12" s="339"/>
      <c r="AI12" s="339"/>
      <c r="AJ12" s="339"/>
      <c r="AK12" s="339">
        <v>8379</v>
      </c>
      <c r="AL12" s="339"/>
      <c r="AM12" s="339"/>
      <c r="AN12" s="339"/>
      <c r="AO12" s="339"/>
      <c r="AP12" s="339"/>
      <c r="AQ12" s="339"/>
      <c r="AR12" s="339">
        <v>6</v>
      </c>
      <c r="AS12" s="339"/>
      <c r="AT12" s="339"/>
      <c r="AU12" s="339"/>
      <c r="AV12" s="339"/>
      <c r="AW12" s="339"/>
      <c r="AX12" s="339"/>
      <c r="AY12" s="339">
        <v>54294</v>
      </c>
      <c r="AZ12" s="339"/>
      <c r="BA12" s="339"/>
      <c r="BB12" s="339"/>
      <c r="BC12" s="339"/>
      <c r="BD12" s="339"/>
      <c r="BE12" s="339"/>
      <c r="BF12" s="472">
        <v>0</v>
      </c>
      <c r="BG12" s="472"/>
      <c r="BH12" s="472"/>
      <c r="BI12" s="472"/>
      <c r="BJ12" s="472"/>
    </row>
    <row r="13" spans="2:63" ht="13.5" customHeight="1">
      <c r="C13" s="319" t="s">
        <v>693</v>
      </c>
      <c r="D13" s="319"/>
      <c r="E13" s="319"/>
      <c r="F13" s="319"/>
      <c r="G13" s="319"/>
      <c r="H13" s="491" t="s">
        <v>694</v>
      </c>
      <c r="I13" s="491"/>
      <c r="J13" s="491"/>
      <c r="K13" s="491"/>
      <c r="L13" s="491"/>
      <c r="M13" s="491"/>
      <c r="N13" s="491"/>
      <c r="O13" s="492"/>
      <c r="P13" s="490">
        <f>SUM(W13:BJ13)</f>
        <v>36477</v>
      </c>
      <c r="Q13" s="477"/>
      <c r="R13" s="477"/>
      <c r="S13" s="477"/>
      <c r="T13" s="477"/>
      <c r="U13" s="477"/>
      <c r="V13" s="477"/>
      <c r="W13" s="339">
        <v>1617</v>
      </c>
      <c r="X13" s="339"/>
      <c r="Y13" s="339"/>
      <c r="Z13" s="339"/>
      <c r="AA13" s="339"/>
      <c r="AB13" s="339"/>
      <c r="AC13" s="339"/>
      <c r="AD13" s="339">
        <v>14291</v>
      </c>
      <c r="AE13" s="339"/>
      <c r="AF13" s="339"/>
      <c r="AG13" s="339"/>
      <c r="AH13" s="339"/>
      <c r="AI13" s="339"/>
      <c r="AJ13" s="339"/>
      <c r="AK13" s="339">
        <v>5537</v>
      </c>
      <c r="AL13" s="339"/>
      <c r="AM13" s="339"/>
      <c r="AN13" s="339"/>
      <c r="AO13" s="339"/>
      <c r="AP13" s="339"/>
      <c r="AQ13" s="339"/>
      <c r="AR13" s="339">
        <v>3</v>
      </c>
      <c r="AS13" s="339"/>
      <c r="AT13" s="339"/>
      <c r="AU13" s="339"/>
      <c r="AV13" s="339"/>
      <c r="AW13" s="339"/>
      <c r="AX13" s="339"/>
      <c r="AY13" s="339">
        <v>15029</v>
      </c>
      <c r="AZ13" s="339"/>
      <c r="BA13" s="339"/>
      <c r="BB13" s="339"/>
      <c r="BC13" s="339"/>
      <c r="BD13" s="339"/>
      <c r="BE13" s="339"/>
      <c r="BF13" s="472">
        <v>0</v>
      </c>
      <c r="BG13" s="472"/>
      <c r="BH13" s="472"/>
      <c r="BI13" s="472"/>
      <c r="BJ13" s="472"/>
    </row>
    <row r="14" spans="2:63" ht="13.5" customHeight="1">
      <c r="C14" s="319" t="s">
        <v>695</v>
      </c>
      <c r="D14" s="319"/>
      <c r="E14" s="319"/>
      <c r="F14" s="319"/>
      <c r="G14" s="319"/>
      <c r="H14" s="491" t="s">
        <v>696</v>
      </c>
      <c r="I14" s="491"/>
      <c r="J14" s="491"/>
      <c r="K14" s="491"/>
      <c r="L14" s="491"/>
      <c r="M14" s="491"/>
      <c r="N14" s="491"/>
      <c r="O14" s="492"/>
      <c r="P14" s="490">
        <f>SUM(W14:BJ14)</f>
        <v>16161</v>
      </c>
      <c r="Q14" s="477"/>
      <c r="R14" s="477"/>
      <c r="S14" s="477"/>
      <c r="T14" s="477"/>
      <c r="U14" s="477"/>
      <c r="V14" s="477"/>
      <c r="W14" s="339">
        <v>471</v>
      </c>
      <c r="X14" s="339"/>
      <c r="Y14" s="339"/>
      <c r="Z14" s="339"/>
      <c r="AA14" s="339"/>
      <c r="AB14" s="339"/>
      <c r="AC14" s="339"/>
      <c r="AD14" s="339">
        <v>2350</v>
      </c>
      <c r="AE14" s="339"/>
      <c r="AF14" s="339"/>
      <c r="AG14" s="339"/>
      <c r="AH14" s="339"/>
      <c r="AI14" s="339"/>
      <c r="AJ14" s="339"/>
      <c r="AK14" s="339">
        <v>8692</v>
      </c>
      <c r="AL14" s="339"/>
      <c r="AM14" s="339"/>
      <c r="AN14" s="339"/>
      <c r="AO14" s="339"/>
      <c r="AP14" s="339"/>
      <c r="AQ14" s="339"/>
      <c r="AR14" s="339">
        <v>2</v>
      </c>
      <c r="AS14" s="339"/>
      <c r="AT14" s="339"/>
      <c r="AU14" s="339"/>
      <c r="AV14" s="339"/>
      <c r="AW14" s="339"/>
      <c r="AX14" s="339"/>
      <c r="AY14" s="339">
        <v>4646</v>
      </c>
      <c r="AZ14" s="339"/>
      <c r="BA14" s="339"/>
      <c r="BB14" s="339"/>
      <c r="BC14" s="339"/>
      <c r="BD14" s="339"/>
      <c r="BE14" s="339"/>
      <c r="BF14" s="472">
        <v>0</v>
      </c>
      <c r="BG14" s="472"/>
      <c r="BH14" s="472"/>
      <c r="BI14" s="472"/>
      <c r="BJ14" s="472"/>
    </row>
    <row r="15" spans="2:63" ht="13.5" customHeight="1">
      <c r="C15" s="319" t="s">
        <v>697</v>
      </c>
      <c r="D15" s="319"/>
      <c r="E15" s="319"/>
      <c r="F15" s="319"/>
      <c r="G15" s="319"/>
      <c r="H15" s="491" t="s">
        <v>696</v>
      </c>
      <c r="I15" s="491"/>
      <c r="J15" s="491"/>
      <c r="K15" s="491"/>
      <c r="L15" s="491"/>
      <c r="M15" s="491"/>
      <c r="N15" s="491"/>
      <c r="O15" s="492"/>
      <c r="P15" s="490">
        <f>SUM(W15:BJ15)</f>
        <v>43375</v>
      </c>
      <c r="Q15" s="477"/>
      <c r="R15" s="477"/>
      <c r="S15" s="477"/>
      <c r="T15" s="477"/>
      <c r="U15" s="477"/>
      <c r="V15" s="477"/>
      <c r="W15" s="339">
        <v>3833</v>
      </c>
      <c r="X15" s="339"/>
      <c r="Y15" s="339"/>
      <c r="Z15" s="339"/>
      <c r="AA15" s="339"/>
      <c r="AB15" s="339"/>
      <c r="AC15" s="339"/>
      <c r="AD15" s="339">
        <v>11650</v>
      </c>
      <c r="AE15" s="339"/>
      <c r="AF15" s="339"/>
      <c r="AG15" s="339"/>
      <c r="AH15" s="339"/>
      <c r="AI15" s="339"/>
      <c r="AJ15" s="339"/>
      <c r="AK15" s="339">
        <v>0</v>
      </c>
      <c r="AL15" s="339"/>
      <c r="AM15" s="339"/>
      <c r="AN15" s="339"/>
      <c r="AO15" s="339"/>
      <c r="AP15" s="339"/>
      <c r="AQ15" s="339"/>
      <c r="AR15" s="339">
        <v>152</v>
      </c>
      <c r="AS15" s="339"/>
      <c r="AT15" s="339"/>
      <c r="AU15" s="339"/>
      <c r="AV15" s="339"/>
      <c r="AW15" s="339"/>
      <c r="AX15" s="339"/>
      <c r="AY15" s="339">
        <v>27740</v>
      </c>
      <c r="AZ15" s="339"/>
      <c r="BA15" s="339"/>
      <c r="BB15" s="339"/>
      <c r="BC15" s="339"/>
      <c r="BD15" s="339"/>
      <c r="BE15" s="339"/>
      <c r="BF15" s="472">
        <v>0</v>
      </c>
      <c r="BG15" s="472"/>
      <c r="BH15" s="472"/>
      <c r="BI15" s="472"/>
      <c r="BJ15" s="472"/>
    </row>
    <row r="16" spans="2:63" ht="13.5" customHeight="1">
      <c r="C16" s="319" t="s">
        <v>698</v>
      </c>
      <c r="D16" s="319"/>
      <c r="E16" s="319"/>
      <c r="F16" s="319"/>
      <c r="G16" s="319"/>
      <c r="H16" s="491" t="s">
        <v>699</v>
      </c>
      <c r="I16" s="491"/>
      <c r="J16" s="491"/>
      <c r="K16" s="491"/>
      <c r="L16" s="491"/>
      <c r="M16" s="491"/>
      <c r="N16" s="491"/>
      <c r="O16" s="492"/>
      <c r="P16" s="490">
        <f>SUM(W16:BJ16)</f>
        <v>46613</v>
      </c>
      <c r="Q16" s="477"/>
      <c r="R16" s="477"/>
      <c r="S16" s="477"/>
      <c r="T16" s="477"/>
      <c r="U16" s="477"/>
      <c r="V16" s="477"/>
      <c r="W16" s="339">
        <v>4759</v>
      </c>
      <c r="X16" s="339"/>
      <c r="Y16" s="339"/>
      <c r="Z16" s="339"/>
      <c r="AA16" s="339"/>
      <c r="AB16" s="339"/>
      <c r="AC16" s="339"/>
      <c r="AD16" s="339">
        <v>11228</v>
      </c>
      <c r="AE16" s="339"/>
      <c r="AF16" s="339"/>
      <c r="AG16" s="339"/>
      <c r="AH16" s="339"/>
      <c r="AI16" s="339"/>
      <c r="AJ16" s="339"/>
      <c r="AK16" s="339">
        <v>0</v>
      </c>
      <c r="AL16" s="339"/>
      <c r="AM16" s="339"/>
      <c r="AN16" s="339"/>
      <c r="AO16" s="339"/>
      <c r="AP16" s="339"/>
      <c r="AQ16" s="339"/>
      <c r="AR16" s="339">
        <v>45</v>
      </c>
      <c r="AS16" s="339"/>
      <c r="AT16" s="339"/>
      <c r="AU16" s="339"/>
      <c r="AV16" s="339"/>
      <c r="AW16" s="339"/>
      <c r="AX16" s="339"/>
      <c r="AY16" s="339">
        <v>30581</v>
      </c>
      <c r="AZ16" s="339"/>
      <c r="BA16" s="339"/>
      <c r="BB16" s="339"/>
      <c r="BC16" s="339"/>
      <c r="BD16" s="339"/>
      <c r="BE16" s="339"/>
      <c r="BF16" s="472">
        <v>0</v>
      </c>
      <c r="BG16" s="472"/>
      <c r="BH16" s="472"/>
      <c r="BI16" s="472"/>
      <c r="BJ16" s="472"/>
    </row>
    <row r="17" spans="3:62" ht="13.5" customHeight="1">
      <c r="H17" s="190"/>
      <c r="I17" s="190"/>
      <c r="J17" s="190"/>
      <c r="K17" s="190"/>
      <c r="L17" s="190"/>
      <c r="M17" s="191"/>
      <c r="N17" s="191"/>
      <c r="O17" s="192"/>
      <c r="P17" s="189"/>
      <c r="Q17" s="189"/>
      <c r="R17" s="189"/>
      <c r="S17" s="189"/>
      <c r="T17" s="189"/>
      <c r="U17" s="189"/>
      <c r="V17" s="128"/>
      <c r="W17" s="139"/>
      <c r="X17" s="128"/>
      <c r="Y17" s="128"/>
      <c r="Z17" s="128"/>
      <c r="AA17" s="128"/>
      <c r="AB17" s="189"/>
      <c r="AC17" s="128"/>
      <c r="AD17" s="128"/>
      <c r="AE17" s="128"/>
      <c r="AF17" s="128"/>
      <c r="AG17" s="139"/>
      <c r="AH17" s="128"/>
      <c r="AI17" s="128"/>
      <c r="AJ17" s="128"/>
      <c r="AK17" s="128"/>
      <c r="AL17" s="128"/>
      <c r="AM17" s="128"/>
      <c r="AN17" s="128"/>
      <c r="AO17" s="128"/>
      <c r="AP17" s="189"/>
      <c r="AQ17" s="128"/>
      <c r="AR17" s="128"/>
      <c r="AS17" s="128"/>
      <c r="AT17" s="128"/>
      <c r="AU17" s="128"/>
      <c r="AV17" s="128"/>
      <c r="AW17" s="189"/>
      <c r="AX17" s="128"/>
      <c r="AY17" s="128"/>
      <c r="AZ17" s="139"/>
      <c r="BA17" s="128"/>
      <c r="BB17" s="128"/>
      <c r="BC17" s="128"/>
      <c r="BD17" s="189"/>
      <c r="BE17" s="128"/>
      <c r="BF17" s="128"/>
      <c r="BG17" s="128"/>
      <c r="BH17" s="128"/>
      <c r="BI17" s="128"/>
      <c r="BJ17" s="128"/>
    </row>
    <row r="18" spans="3:62" ht="13.5" customHeight="1">
      <c r="C18" s="319" t="s">
        <v>126</v>
      </c>
      <c r="D18" s="319"/>
      <c r="E18" s="319"/>
      <c r="F18" s="319"/>
      <c r="G18" s="319"/>
      <c r="H18" s="491" t="s">
        <v>525</v>
      </c>
      <c r="I18" s="491"/>
      <c r="J18" s="491"/>
      <c r="K18" s="491"/>
      <c r="L18" s="491"/>
      <c r="M18" s="491"/>
      <c r="N18" s="491"/>
      <c r="O18" s="492"/>
      <c r="P18" s="490">
        <f>SUM(W18:BJ18)</f>
        <v>48084</v>
      </c>
      <c r="Q18" s="477"/>
      <c r="R18" s="477"/>
      <c r="S18" s="477"/>
      <c r="T18" s="477"/>
      <c r="U18" s="477"/>
      <c r="V18" s="477"/>
      <c r="W18" s="339">
        <v>3556</v>
      </c>
      <c r="X18" s="339"/>
      <c r="Y18" s="339"/>
      <c r="Z18" s="339"/>
      <c r="AA18" s="339"/>
      <c r="AB18" s="339"/>
      <c r="AC18" s="339"/>
      <c r="AD18" s="339">
        <v>8738</v>
      </c>
      <c r="AE18" s="339"/>
      <c r="AF18" s="339"/>
      <c r="AG18" s="339"/>
      <c r="AH18" s="339"/>
      <c r="AI18" s="339"/>
      <c r="AJ18" s="339"/>
      <c r="AK18" s="339">
        <v>6205</v>
      </c>
      <c r="AL18" s="339"/>
      <c r="AM18" s="339"/>
      <c r="AN18" s="339"/>
      <c r="AO18" s="339"/>
      <c r="AP18" s="339"/>
      <c r="AQ18" s="339"/>
      <c r="AR18" s="339">
        <v>0</v>
      </c>
      <c r="AS18" s="339"/>
      <c r="AT18" s="339"/>
      <c r="AU18" s="339"/>
      <c r="AV18" s="339"/>
      <c r="AW18" s="339"/>
      <c r="AX18" s="339"/>
      <c r="AY18" s="339">
        <v>29585</v>
      </c>
      <c r="AZ18" s="339"/>
      <c r="BA18" s="339"/>
      <c r="BB18" s="339"/>
      <c r="BC18" s="339"/>
      <c r="BD18" s="339"/>
      <c r="BE18" s="339"/>
      <c r="BF18" s="472">
        <v>0</v>
      </c>
      <c r="BG18" s="472"/>
      <c r="BH18" s="472"/>
      <c r="BI18" s="472"/>
      <c r="BJ18" s="472"/>
    </row>
    <row r="19" spans="3:62" ht="13.5" customHeight="1">
      <c r="C19" s="319" t="s">
        <v>700</v>
      </c>
      <c r="D19" s="319"/>
      <c r="E19" s="319"/>
      <c r="F19" s="319"/>
      <c r="G19" s="319"/>
      <c r="H19" s="491" t="s">
        <v>701</v>
      </c>
      <c r="I19" s="491"/>
      <c r="J19" s="491"/>
      <c r="K19" s="491"/>
      <c r="L19" s="491"/>
      <c r="M19" s="491"/>
      <c r="N19" s="491"/>
      <c r="O19" s="492"/>
      <c r="P19" s="490">
        <f>SUM(W19:BJ19)</f>
        <v>113844</v>
      </c>
      <c r="Q19" s="477"/>
      <c r="R19" s="477"/>
      <c r="S19" s="477"/>
      <c r="T19" s="477"/>
      <c r="U19" s="477"/>
      <c r="V19" s="477"/>
      <c r="W19" s="339">
        <v>5122</v>
      </c>
      <c r="X19" s="339"/>
      <c r="Y19" s="339"/>
      <c r="Z19" s="339"/>
      <c r="AA19" s="339"/>
      <c r="AB19" s="339"/>
      <c r="AC19" s="339"/>
      <c r="AD19" s="339">
        <v>21883</v>
      </c>
      <c r="AE19" s="339"/>
      <c r="AF19" s="339"/>
      <c r="AG19" s="339"/>
      <c r="AH19" s="339"/>
      <c r="AI19" s="339"/>
      <c r="AJ19" s="339"/>
      <c r="AK19" s="339">
        <v>12391</v>
      </c>
      <c r="AL19" s="339"/>
      <c r="AM19" s="339"/>
      <c r="AN19" s="339"/>
      <c r="AO19" s="339"/>
      <c r="AP19" s="339"/>
      <c r="AQ19" s="339"/>
      <c r="AR19" s="339">
        <v>0</v>
      </c>
      <c r="AS19" s="339"/>
      <c r="AT19" s="339"/>
      <c r="AU19" s="339"/>
      <c r="AV19" s="339"/>
      <c r="AW19" s="339"/>
      <c r="AX19" s="339"/>
      <c r="AY19" s="339">
        <v>74448</v>
      </c>
      <c r="AZ19" s="339"/>
      <c r="BA19" s="339"/>
      <c r="BB19" s="339"/>
      <c r="BC19" s="339"/>
      <c r="BD19" s="339"/>
      <c r="BE19" s="339"/>
      <c r="BF19" s="472">
        <v>0</v>
      </c>
      <c r="BG19" s="472"/>
      <c r="BH19" s="472"/>
      <c r="BI19" s="472"/>
      <c r="BJ19" s="472"/>
    </row>
    <row r="20" spans="3:62" ht="13.5" customHeight="1">
      <c r="C20" s="319" t="s">
        <v>702</v>
      </c>
      <c r="D20" s="319"/>
      <c r="E20" s="319"/>
      <c r="F20" s="319"/>
      <c r="G20" s="319"/>
      <c r="H20" s="491" t="s">
        <v>703</v>
      </c>
      <c r="I20" s="491"/>
      <c r="J20" s="491"/>
      <c r="K20" s="491"/>
      <c r="L20" s="491"/>
      <c r="M20" s="491"/>
      <c r="N20" s="491"/>
      <c r="O20" s="492"/>
      <c r="P20" s="490">
        <f>SUM(W20:BJ20)</f>
        <v>63572</v>
      </c>
      <c r="Q20" s="477"/>
      <c r="R20" s="477"/>
      <c r="S20" s="477"/>
      <c r="T20" s="477"/>
      <c r="U20" s="477"/>
      <c r="V20" s="477"/>
      <c r="W20" s="339">
        <v>7935</v>
      </c>
      <c r="X20" s="339"/>
      <c r="Y20" s="339"/>
      <c r="Z20" s="339"/>
      <c r="AA20" s="339"/>
      <c r="AB20" s="339"/>
      <c r="AC20" s="339"/>
      <c r="AD20" s="339">
        <v>12323</v>
      </c>
      <c r="AE20" s="339"/>
      <c r="AF20" s="339"/>
      <c r="AG20" s="339"/>
      <c r="AH20" s="339"/>
      <c r="AI20" s="339"/>
      <c r="AJ20" s="339"/>
      <c r="AK20" s="339">
        <v>0</v>
      </c>
      <c r="AL20" s="339"/>
      <c r="AM20" s="339"/>
      <c r="AN20" s="339"/>
      <c r="AO20" s="339"/>
      <c r="AP20" s="339"/>
      <c r="AQ20" s="339"/>
      <c r="AR20" s="339">
        <v>32</v>
      </c>
      <c r="AS20" s="339"/>
      <c r="AT20" s="339"/>
      <c r="AU20" s="339"/>
      <c r="AV20" s="339"/>
      <c r="AW20" s="339"/>
      <c r="AX20" s="339"/>
      <c r="AY20" s="339">
        <v>43282</v>
      </c>
      <c r="AZ20" s="339"/>
      <c r="BA20" s="339"/>
      <c r="BB20" s="339"/>
      <c r="BC20" s="339"/>
      <c r="BD20" s="339"/>
      <c r="BE20" s="339"/>
      <c r="BF20" s="472">
        <v>0</v>
      </c>
      <c r="BG20" s="472"/>
      <c r="BH20" s="472"/>
      <c r="BI20" s="472"/>
      <c r="BJ20" s="472"/>
    </row>
    <row r="21" spans="3:62" ht="13.5" customHeight="1">
      <c r="C21" s="319" t="s">
        <v>704</v>
      </c>
      <c r="D21" s="319"/>
      <c r="E21" s="319"/>
      <c r="F21" s="319"/>
      <c r="G21" s="319"/>
      <c r="H21" s="491" t="s">
        <v>705</v>
      </c>
      <c r="I21" s="491"/>
      <c r="J21" s="491"/>
      <c r="K21" s="491"/>
      <c r="L21" s="491"/>
      <c r="M21" s="491"/>
      <c r="N21" s="491"/>
      <c r="O21" s="492"/>
      <c r="P21" s="490">
        <f>SUM(W21:BJ21)</f>
        <v>57564</v>
      </c>
      <c r="Q21" s="477"/>
      <c r="R21" s="477"/>
      <c r="S21" s="477"/>
      <c r="T21" s="477"/>
      <c r="U21" s="477"/>
      <c r="V21" s="477"/>
      <c r="W21" s="339">
        <v>4338</v>
      </c>
      <c r="X21" s="339"/>
      <c r="Y21" s="339"/>
      <c r="Z21" s="339"/>
      <c r="AA21" s="339"/>
      <c r="AB21" s="339"/>
      <c r="AC21" s="339"/>
      <c r="AD21" s="339">
        <v>13055</v>
      </c>
      <c r="AE21" s="339"/>
      <c r="AF21" s="339"/>
      <c r="AG21" s="339"/>
      <c r="AH21" s="339"/>
      <c r="AI21" s="339"/>
      <c r="AJ21" s="339"/>
      <c r="AK21" s="339">
        <v>2953</v>
      </c>
      <c r="AL21" s="339"/>
      <c r="AM21" s="339"/>
      <c r="AN21" s="339"/>
      <c r="AO21" s="339"/>
      <c r="AP21" s="339"/>
      <c r="AQ21" s="339"/>
      <c r="AR21" s="339">
        <v>14</v>
      </c>
      <c r="AS21" s="339"/>
      <c r="AT21" s="339"/>
      <c r="AU21" s="339"/>
      <c r="AV21" s="339"/>
      <c r="AW21" s="339"/>
      <c r="AX21" s="339"/>
      <c r="AY21" s="339">
        <v>37204</v>
      </c>
      <c r="AZ21" s="339"/>
      <c r="BA21" s="339"/>
      <c r="BB21" s="339"/>
      <c r="BC21" s="339"/>
      <c r="BD21" s="339"/>
      <c r="BE21" s="339"/>
      <c r="BF21" s="472">
        <v>0</v>
      </c>
      <c r="BG21" s="472"/>
      <c r="BH21" s="472"/>
      <c r="BI21" s="472"/>
      <c r="BJ21" s="472"/>
    </row>
    <row r="22" spans="3:62" ht="13.5" customHeight="1">
      <c r="C22" s="319" t="s">
        <v>706</v>
      </c>
      <c r="D22" s="319"/>
      <c r="E22" s="319"/>
      <c r="F22" s="319"/>
      <c r="G22" s="319"/>
      <c r="H22" s="491" t="s">
        <v>707</v>
      </c>
      <c r="I22" s="491"/>
      <c r="J22" s="491"/>
      <c r="K22" s="491"/>
      <c r="L22" s="491"/>
      <c r="M22" s="491"/>
      <c r="N22" s="491"/>
      <c r="O22" s="492"/>
      <c r="P22" s="490">
        <f>SUM(W22:BJ22)</f>
        <v>82806</v>
      </c>
      <c r="Q22" s="477"/>
      <c r="R22" s="477"/>
      <c r="S22" s="477"/>
      <c r="T22" s="477"/>
      <c r="U22" s="477"/>
      <c r="V22" s="477"/>
      <c r="W22" s="339">
        <v>4505</v>
      </c>
      <c r="X22" s="339"/>
      <c r="Y22" s="339"/>
      <c r="Z22" s="339"/>
      <c r="AA22" s="339"/>
      <c r="AB22" s="339"/>
      <c r="AC22" s="339"/>
      <c r="AD22" s="339">
        <v>21326</v>
      </c>
      <c r="AE22" s="339"/>
      <c r="AF22" s="339"/>
      <c r="AG22" s="339"/>
      <c r="AH22" s="339"/>
      <c r="AI22" s="339"/>
      <c r="AJ22" s="339"/>
      <c r="AK22" s="339">
        <v>10275</v>
      </c>
      <c r="AL22" s="339"/>
      <c r="AM22" s="339"/>
      <c r="AN22" s="339"/>
      <c r="AO22" s="339"/>
      <c r="AP22" s="339"/>
      <c r="AQ22" s="339"/>
      <c r="AR22" s="339">
        <v>5</v>
      </c>
      <c r="AS22" s="339"/>
      <c r="AT22" s="339"/>
      <c r="AU22" s="339"/>
      <c r="AV22" s="339"/>
      <c r="AW22" s="339"/>
      <c r="AX22" s="339"/>
      <c r="AY22" s="339">
        <v>46695</v>
      </c>
      <c r="AZ22" s="339"/>
      <c r="BA22" s="339"/>
      <c r="BB22" s="339"/>
      <c r="BC22" s="339"/>
      <c r="BD22" s="339"/>
      <c r="BE22" s="339"/>
      <c r="BF22" s="472">
        <v>0</v>
      </c>
      <c r="BG22" s="472"/>
      <c r="BH22" s="472"/>
      <c r="BI22" s="472"/>
      <c r="BJ22" s="472"/>
    </row>
    <row r="23" spans="3:62" ht="13.5" customHeight="1">
      <c r="H23" s="190"/>
      <c r="I23" s="190"/>
      <c r="J23" s="190"/>
      <c r="K23" s="190"/>
      <c r="L23" s="190"/>
      <c r="M23" s="191"/>
      <c r="N23" s="191"/>
      <c r="O23" s="192"/>
      <c r="P23" s="189"/>
      <c r="Q23" s="189"/>
      <c r="R23" s="189"/>
      <c r="S23" s="189"/>
      <c r="T23" s="189"/>
      <c r="U23" s="189"/>
      <c r="V23" s="128"/>
      <c r="W23" s="139"/>
      <c r="X23" s="128"/>
      <c r="Y23" s="128"/>
      <c r="Z23" s="128"/>
      <c r="AA23" s="128"/>
      <c r="AB23" s="189"/>
      <c r="AC23" s="128"/>
      <c r="AD23" s="128"/>
      <c r="AE23" s="128"/>
      <c r="AF23" s="128"/>
      <c r="AG23" s="139"/>
      <c r="AH23" s="128"/>
      <c r="AI23" s="128"/>
      <c r="AJ23" s="128"/>
      <c r="AK23" s="128"/>
      <c r="AL23" s="128"/>
      <c r="AM23" s="128"/>
      <c r="AN23" s="128"/>
      <c r="AO23" s="128"/>
      <c r="AP23" s="189"/>
      <c r="AQ23" s="128"/>
      <c r="AR23" s="128"/>
      <c r="AS23" s="128"/>
      <c r="AT23" s="128"/>
      <c r="AU23" s="128"/>
      <c r="AV23" s="128"/>
      <c r="AW23" s="189"/>
      <c r="AX23" s="128"/>
      <c r="AY23" s="128"/>
      <c r="AZ23" s="139"/>
      <c r="BA23" s="128"/>
      <c r="BB23" s="128"/>
      <c r="BC23" s="128"/>
      <c r="BD23" s="189"/>
      <c r="BE23" s="128"/>
      <c r="BF23" s="128"/>
      <c r="BG23" s="128"/>
      <c r="BH23" s="128"/>
      <c r="BI23" s="128"/>
      <c r="BJ23" s="128"/>
    </row>
    <row r="24" spans="3:62" ht="13.5" customHeight="1">
      <c r="C24" s="319" t="s">
        <v>127</v>
      </c>
      <c r="D24" s="319"/>
      <c r="E24" s="319"/>
      <c r="F24" s="319"/>
      <c r="G24" s="319"/>
      <c r="H24" s="491" t="s">
        <v>526</v>
      </c>
      <c r="I24" s="491"/>
      <c r="J24" s="491"/>
      <c r="K24" s="491"/>
      <c r="L24" s="491"/>
      <c r="M24" s="491"/>
      <c r="N24" s="491"/>
      <c r="O24" s="492"/>
      <c r="P24" s="490">
        <f>SUM(W24:BJ24)</f>
        <v>52268</v>
      </c>
      <c r="Q24" s="477"/>
      <c r="R24" s="477"/>
      <c r="S24" s="477"/>
      <c r="T24" s="477"/>
      <c r="U24" s="477"/>
      <c r="V24" s="477"/>
      <c r="W24" s="339">
        <v>3825</v>
      </c>
      <c r="X24" s="339"/>
      <c r="Y24" s="339"/>
      <c r="Z24" s="339"/>
      <c r="AA24" s="339"/>
      <c r="AB24" s="339"/>
      <c r="AC24" s="339"/>
      <c r="AD24" s="339">
        <v>13799</v>
      </c>
      <c r="AE24" s="339"/>
      <c r="AF24" s="339"/>
      <c r="AG24" s="339"/>
      <c r="AH24" s="339"/>
      <c r="AI24" s="339"/>
      <c r="AJ24" s="339"/>
      <c r="AK24" s="339">
        <v>7442</v>
      </c>
      <c r="AL24" s="339"/>
      <c r="AM24" s="339"/>
      <c r="AN24" s="339"/>
      <c r="AO24" s="339"/>
      <c r="AP24" s="339"/>
      <c r="AQ24" s="339"/>
      <c r="AR24" s="339">
        <v>9</v>
      </c>
      <c r="AS24" s="339"/>
      <c r="AT24" s="339"/>
      <c r="AU24" s="339"/>
      <c r="AV24" s="339"/>
      <c r="AW24" s="339"/>
      <c r="AX24" s="339"/>
      <c r="AY24" s="339">
        <v>27193</v>
      </c>
      <c r="AZ24" s="339"/>
      <c r="BA24" s="339"/>
      <c r="BB24" s="339"/>
      <c r="BC24" s="339"/>
      <c r="BD24" s="339"/>
      <c r="BE24" s="339"/>
      <c r="BF24" s="472">
        <v>0</v>
      </c>
      <c r="BG24" s="472"/>
      <c r="BH24" s="472"/>
      <c r="BI24" s="472"/>
      <c r="BJ24" s="472"/>
    </row>
    <row r="25" spans="3:62" ht="13.5" customHeight="1">
      <c r="C25" s="319" t="s">
        <v>708</v>
      </c>
      <c r="D25" s="319"/>
      <c r="E25" s="319"/>
      <c r="F25" s="319"/>
      <c r="G25" s="319"/>
      <c r="H25" s="491" t="s">
        <v>709</v>
      </c>
      <c r="I25" s="491"/>
      <c r="J25" s="491"/>
      <c r="K25" s="491"/>
      <c r="L25" s="491"/>
      <c r="M25" s="491"/>
      <c r="N25" s="491"/>
      <c r="O25" s="492"/>
      <c r="P25" s="490">
        <f>SUM(W25:BJ25)</f>
        <v>73185</v>
      </c>
      <c r="Q25" s="477"/>
      <c r="R25" s="477"/>
      <c r="S25" s="477"/>
      <c r="T25" s="477"/>
      <c r="U25" s="477"/>
      <c r="V25" s="477"/>
      <c r="W25" s="339">
        <v>7034</v>
      </c>
      <c r="X25" s="339"/>
      <c r="Y25" s="339"/>
      <c r="Z25" s="339"/>
      <c r="AA25" s="339"/>
      <c r="AB25" s="339"/>
      <c r="AC25" s="339"/>
      <c r="AD25" s="339">
        <v>12865</v>
      </c>
      <c r="AE25" s="339"/>
      <c r="AF25" s="339"/>
      <c r="AG25" s="339"/>
      <c r="AH25" s="339"/>
      <c r="AI25" s="339"/>
      <c r="AJ25" s="339"/>
      <c r="AK25" s="339">
        <v>8335</v>
      </c>
      <c r="AL25" s="339"/>
      <c r="AM25" s="339"/>
      <c r="AN25" s="339"/>
      <c r="AO25" s="339"/>
      <c r="AP25" s="339"/>
      <c r="AQ25" s="339"/>
      <c r="AR25" s="339">
        <v>3</v>
      </c>
      <c r="AS25" s="339"/>
      <c r="AT25" s="339"/>
      <c r="AU25" s="339"/>
      <c r="AV25" s="339"/>
      <c r="AW25" s="339"/>
      <c r="AX25" s="339"/>
      <c r="AY25" s="339">
        <v>44948</v>
      </c>
      <c r="AZ25" s="339"/>
      <c r="BA25" s="339"/>
      <c r="BB25" s="339"/>
      <c r="BC25" s="339"/>
      <c r="BD25" s="339"/>
      <c r="BE25" s="339"/>
      <c r="BF25" s="472">
        <v>0</v>
      </c>
      <c r="BG25" s="472"/>
      <c r="BH25" s="472"/>
      <c r="BI25" s="472"/>
      <c r="BJ25" s="472"/>
    </row>
    <row r="26" spans="3:62" ht="13.5" customHeight="1">
      <c r="C26" s="319" t="s">
        <v>710</v>
      </c>
      <c r="D26" s="319"/>
      <c r="E26" s="319"/>
      <c r="F26" s="319"/>
      <c r="G26" s="319"/>
      <c r="H26" s="491" t="s">
        <v>711</v>
      </c>
      <c r="I26" s="491"/>
      <c r="J26" s="491"/>
      <c r="K26" s="491"/>
      <c r="L26" s="491"/>
      <c r="M26" s="491"/>
      <c r="N26" s="491"/>
      <c r="O26" s="492"/>
      <c r="P26" s="490">
        <f>SUM(W26:BJ26)</f>
        <v>156835</v>
      </c>
      <c r="Q26" s="477"/>
      <c r="R26" s="477"/>
      <c r="S26" s="477"/>
      <c r="T26" s="477"/>
      <c r="U26" s="477"/>
      <c r="V26" s="477"/>
      <c r="W26" s="339">
        <v>23106</v>
      </c>
      <c r="X26" s="339"/>
      <c r="Y26" s="339"/>
      <c r="Z26" s="339"/>
      <c r="AA26" s="339"/>
      <c r="AB26" s="339"/>
      <c r="AC26" s="339"/>
      <c r="AD26" s="339">
        <v>10200</v>
      </c>
      <c r="AE26" s="339"/>
      <c r="AF26" s="339"/>
      <c r="AG26" s="339"/>
      <c r="AH26" s="339"/>
      <c r="AI26" s="339"/>
      <c r="AJ26" s="339"/>
      <c r="AK26" s="339">
        <v>0</v>
      </c>
      <c r="AL26" s="339"/>
      <c r="AM26" s="339"/>
      <c r="AN26" s="339"/>
      <c r="AO26" s="339"/>
      <c r="AP26" s="339"/>
      <c r="AQ26" s="339"/>
      <c r="AR26" s="339">
        <v>98</v>
      </c>
      <c r="AS26" s="339"/>
      <c r="AT26" s="339"/>
      <c r="AU26" s="339"/>
      <c r="AV26" s="339"/>
      <c r="AW26" s="339"/>
      <c r="AX26" s="339"/>
      <c r="AY26" s="339">
        <v>101869</v>
      </c>
      <c r="AZ26" s="339"/>
      <c r="BA26" s="339"/>
      <c r="BB26" s="339"/>
      <c r="BC26" s="339"/>
      <c r="BD26" s="339"/>
      <c r="BE26" s="339"/>
      <c r="BF26" s="339">
        <v>21562</v>
      </c>
      <c r="BG26" s="339"/>
      <c r="BH26" s="339"/>
      <c r="BI26" s="339"/>
      <c r="BJ26" s="339"/>
    </row>
    <row r="27" spans="3:62" ht="13.5" customHeight="1">
      <c r="C27" s="319" t="s">
        <v>712</v>
      </c>
      <c r="D27" s="319"/>
      <c r="E27" s="319"/>
      <c r="F27" s="319"/>
      <c r="G27" s="319"/>
      <c r="H27" s="491" t="s">
        <v>713</v>
      </c>
      <c r="I27" s="491"/>
      <c r="J27" s="491"/>
      <c r="K27" s="491"/>
      <c r="L27" s="491"/>
      <c r="M27" s="491"/>
      <c r="N27" s="491"/>
      <c r="O27" s="492"/>
      <c r="P27" s="490">
        <f>SUM(W27:BJ27)</f>
        <v>112791</v>
      </c>
      <c r="Q27" s="477"/>
      <c r="R27" s="477"/>
      <c r="S27" s="477"/>
      <c r="T27" s="477"/>
      <c r="U27" s="477"/>
      <c r="V27" s="477"/>
      <c r="W27" s="339">
        <v>6254</v>
      </c>
      <c r="X27" s="339"/>
      <c r="Y27" s="339"/>
      <c r="Z27" s="339"/>
      <c r="AA27" s="339"/>
      <c r="AB27" s="339"/>
      <c r="AC27" s="339"/>
      <c r="AD27" s="339">
        <v>16187</v>
      </c>
      <c r="AE27" s="339"/>
      <c r="AF27" s="339"/>
      <c r="AG27" s="339"/>
      <c r="AH27" s="339"/>
      <c r="AI27" s="339"/>
      <c r="AJ27" s="339"/>
      <c r="AK27" s="339">
        <v>7239</v>
      </c>
      <c r="AL27" s="339"/>
      <c r="AM27" s="339"/>
      <c r="AN27" s="339"/>
      <c r="AO27" s="339"/>
      <c r="AP27" s="339"/>
      <c r="AQ27" s="339"/>
      <c r="AR27" s="339">
        <v>9</v>
      </c>
      <c r="AS27" s="339"/>
      <c r="AT27" s="339"/>
      <c r="AU27" s="339"/>
      <c r="AV27" s="339"/>
      <c r="AW27" s="339"/>
      <c r="AX27" s="339"/>
      <c r="AY27" s="339">
        <v>83102</v>
      </c>
      <c r="AZ27" s="339"/>
      <c r="BA27" s="339"/>
      <c r="BB27" s="339"/>
      <c r="BC27" s="339"/>
      <c r="BD27" s="339"/>
      <c r="BE27" s="339"/>
      <c r="BF27" s="472">
        <v>0</v>
      </c>
      <c r="BG27" s="472"/>
      <c r="BH27" s="472"/>
      <c r="BI27" s="472"/>
      <c r="BJ27" s="472"/>
    </row>
    <row r="28" spans="3:62" ht="13.5" customHeight="1">
      <c r="C28" s="319" t="s">
        <v>714</v>
      </c>
      <c r="D28" s="319"/>
      <c r="E28" s="319"/>
      <c r="F28" s="319"/>
      <c r="G28" s="319"/>
      <c r="H28" s="491" t="s">
        <v>715</v>
      </c>
      <c r="I28" s="491"/>
      <c r="J28" s="491"/>
      <c r="K28" s="491"/>
      <c r="L28" s="491"/>
      <c r="M28" s="491"/>
      <c r="N28" s="491"/>
      <c r="O28" s="492"/>
      <c r="P28" s="490">
        <f>SUM(W28:BJ28)</f>
        <v>68436</v>
      </c>
      <c r="Q28" s="477"/>
      <c r="R28" s="477"/>
      <c r="S28" s="477"/>
      <c r="T28" s="477"/>
      <c r="U28" s="477"/>
      <c r="V28" s="477"/>
      <c r="W28" s="339">
        <v>7089</v>
      </c>
      <c r="X28" s="339"/>
      <c r="Y28" s="339"/>
      <c r="Z28" s="339"/>
      <c r="AA28" s="339"/>
      <c r="AB28" s="339"/>
      <c r="AC28" s="339"/>
      <c r="AD28" s="339">
        <v>14567</v>
      </c>
      <c r="AE28" s="339"/>
      <c r="AF28" s="339"/>
      <c r="AG28" s="339"/>
      <c r="AH28" s="339"/>
      <c r="AI28" s="339"/>
      <c r="AJ28" s="339"/>
      <c r="AK28" s="339">
        <v>6182</v>
      </c>
      <c r="AL28" s="339"/>
      <c r="AM28" s="339"/>
      <c r="AN28" s="339"/>
      <c r="AO28" s="339"/>
      <c r="AP28" s="339"/>
      <c r="AQ28" s="339"/>
      <c r="AR28" s="339">
        <v>0</v>
      </c>
      <c r="AS28" s="339"/>
      <c r="AT28" s="339"/>
      <c r="AU28" s="339"/>
      <c r="AV28" s="339"/>
      <c r="AW28" s="339"/>
      <c r="AX28" s="339"/>
      <c r="AY28" s="339">
        <v>40598</v>
      </c>
      <c r="AZ28" s="339"/>
      <c r="BA28" s="339"/>
      <c r="BB28" s="339"/>
      <c r="BC28" s="339"/>
      <c r="BD28" s="339"/>
      <c r="BE28" s="339"/>
      <c r="BF28" s="472">
        <v>0</v>
      </c>
      <c r="BG28" s="472"/>
      <c r="BH28" s="472"/>
      <c r="BI28" s="472"/>
      <c r="BJ28" s="472"/>
    </row>
    <row r="29" spans="3:62" ht="13.5" customHeight="1">
      <c r="H29" s="190"/>
      <c r="I29" s="190"/>
      <c r="J29" s="190"/>
      <c r="K29" s="190"/>
      <c r="L29" s="190"/>
      <c r="M29" s="191"/>
      <c r="N29" s="191"/>
      <c r="O29" s="192"/>
      <c r="P29" s="189"/>
      <c r="Q29" s="189"/>
      <c r="R29" s="189"/>
      <c r="S29" s="189"/>
      <c r="T29" s="189"/>
      <c r="U29" s="189"/>
      <c r="V29" s="128"/>
      <c r="W29" s="139"/>
      <c r="X29" s="128"/>
      <c r="Y29" s="128"/>
      <c r="Z29" s="128"/>
      <c r="AA29" s="128"/>
      <c r="AB29" s="189"/>
      <c r="AC29" s="128"/>
      <c r="AD29" s="128"/>
      <c r="AE29" s="128"/>
      <c r="AF29" s="128"/>
      <c r="AG29" s="139"/>
      <c r="AH29" s="128"/>
      <c r="AI29" s="128"/>
      <c r="AJ29" s="128"/>
      <c r="AK29" s="128"/>
      <c r="AL29" s="128"/>
      <c r="AM29" s="128"/>
      <c r="AN29" s="128"/>
      <c r="AO29" s="128"/>
      <c r="AP29" s="189"/>
      <c r="AQ29" s="128"/>
      <c r="AR29" s="128"/>
      <c r="AS29" s="128"/>
      <c r="AT29" s="128"/>
      <c r="AU29" s="128"/>
      <c r="AV29" s="128"/>
      <c r="AW29" s="189"/>
      <c r="AX29" s="128"/>
      <c r="AY29" s="128"/>
      <c r="AZ29" s="139"/>
      <c r="BA29" s="128"/>
      <c r="BB29" s="128"/>
      <c r="BC29" s="128"/>
      <c r="BD29" s="189"/>
      <c r="BE29" s="128"/>
      <c r="BF29" s="139"/>
      <c r="BG29" s="128"/>
      <c r="BH29" s="128"/>
      <c r="BI29" s="128"/>
      <c r="BJ29" s="128"/>
    </row>
    <row r="30" spans="3:62" ht="13.5" customHeight="1">
      <c r="C30" s="319" t="s">
        <v>130</v>
      </c>
      <c r="D30" s="319"/>
      <c r="E30" s="319"/>
      <c r="F30" s="319"/>
      <c r="G30" s="319"/>
      <c r="H30" s="491" t="s">
        <v>527</v>
      </c>
      <c r="I30" s="491"/>
      <c r="J30" s="491"/>
      <c r="K30" s="491"/>
      <c r="L30" s="491"/>
      <c r="M30" s="491"/>
      <c r="N30" s="491"/>
      <c r="O30" s="492"/>
      <c r="P30" s="490">
        <f>SUM(W30:BJ30)</f>
        <v>83597</v>
      </c>
      <c r="Q30" s="477"/>
      <c r="R30" s="477"/>
      <c r="S30" s="477"/>
      <c r="T30" s="477"/>
      <c r="U30" s="477"/>
      <c r="V30" s="477"/>
      <c r="W30" s="339">
        <v>4912</v>
      </c>
      <c r="X30" s="339"/>
      <c r="Y30" s="339"/>
      <c r="Z30" s="339"/>
      <c r="AA30" s="339"/>
      <c r="AB30" s="339"/>
      <c r="AC30" s="339"/>
      <c r="AD30" s="339">
        <v>12572</v>
      </c>
      <c r="AE30" s="339"/>
      <c r="AF30" s="339"/>
      <c r="AG30" s="339"/>
      <c r="AH30" s="339"/>
      <c r="AI30" s="339"/>
      <c r="AJ30" s="339"/>
      <c r="AK30" s="339">
        <v>6939</v>
      </c>
      <c r="AL30" s="339"/>
      <c r="AM30" s="339"/>
      <c r="AN30" s="339"/>
      <c r="AO30" s="339"/>
      <c r="AP30" s="339"/>
      <c r="AQ30" s="339"/>
      <c r="AR30" s="339">
        <v>3</v>
      </c>
      <c r="AS30" s="339"/>
      <c r="AT30" s="339"/>
      <c r="AU30" s="339"/>
      <c r="AV30" s="339"/>
      <c r="AW30" s="339"/>
      <c r="AX30" s="339"/>
      <c r="AY30" s="339">
        <v>59171</v>
      </c>
      <c r="AZ30" s="339"/>
      <c r="BA30" s="339"/>
      <c r="BB30" s="339"/>
      <c r="BC30" s="339"/>
      <c r="BD30" s="339"/>
      <c r="BE30" s="339"/>
      <c r="BF30" s="472">
        <v>0</v>
      </c>
      <c r="BG30" s="472"/>
      <c r="BH30" s="472"/>
      <c r="BI30" s="472"/>
      <c r="BJ30" s="472"/>
    </row>
    <row r="31" spans="3:62" ht="13.5" customHeight="1">
      <c r="C31" s="319" t="s">
        <v>716</v>
      </c>
      <c r="D31" s="319"/>
      <c r="E31" s="319"/>
      <c r="F31" s="319"/>
      <c r="G31" s="319"/>
      <c r="H31" s="491" t="s">
        <v>717</v>
      </c>
      <c r="I31" s="491"/>
      <c r="J31" s="491"/>
      <c r="K31" s="491"/>
      <c r="L31" s="491"/>
      <c r="M31" s="491"/>
      <c r="N31" s="491"/>
      <c r="O31" s="492"/>
      <c r="P31" s="490">
        <f>SUM(W31:BJ31)</f>
        <v>77408</v>
      </c>
      <c r="Q31" s="477"/>
      <c r="R31" s="477"/>
      <c r="S31" s="477"/>
      <c r="T31" s="477"/>
      <c r="U31" s="477"/>
      <c r="V31" s="477"/>
      <c r="W31" s="339">
        <v>2705</v>
      </c>
      <c r="X31" s="339"/>
      <c r="Y31" s="339"/>
      <c r="Z31" s="339"/>
      <c r="AA31" s="339"/>
      <c r="AB31" s="339"/>
      <c r="AC31" s="339"/>
      <c r="AD31" s="339">
        <v>12427</v>
      </c>
      <c r="AE31" s="339"/>
      <c r="AF31" s="339"/>
      <c r="AG31" s="339"/>
      <c r="AH31" s="339"/>
      <c r="AI31" s="339"/>
      <c r="AJ31" s="339"/>
      <c r="AK31" s="339">
        <v>5062</v>
      </c>
      <c r="AL31" s="339"/>
      <c r="AM31" s="339"/>
      <c r="AN31" s="339"/>
      <c r="AO31" s="339"/>
      <c r="AP31" s="339"/>
      <c r="AQ31" s="339"/>
      <c r="AR31" s="339">
        <v>1</v>
      </c>
      <c r="AS31" s="339"/>
      <c r="AT31" s="339"/>
      <c r="AU31" s="339"/>
      <c r="AV31" s="339"/>
      <c r="AW31" s="339"/>
      <c r="AX31" s="339"/>
      <c r="AY31" s="339">
        <v>57213</v>
      </c>
      <c r="AZ31" s="339"/>
      <c r="BA31" s="339"/>
      <c r="BB31" s="339"/>
      <c r="BC31" s="339"/>
      <c r="BD31" s="339"/>
      <c r="BE31" s="339"/>
      <c r="BF31" s="472">
        <v>0</v>
      </c>
      <c r="BG31" s="472"/>
      <c r="BH31" s="472"/>
      <c r="BI31" s="472"/>
      <c r="BJ31" s="472"/>
    </row>
    <row r="32" spans="3:62" ht="13.5" customHeight="1">
      <c r="C32" s="319" t="s">
        <v>718</v>
      </c>
      <c r="D32" s="319"/>
      <c r="E32" s="319"/>
      <c r="F32" s="319"/>
      <c r="G32" s="319"/>
      <c r="H32" s="491" t="s">
        <v>717</v>
      </c>
      <c r="I32" s="491"/>
      <c r="J32" s="491"/>
      <c r="K32" s="491"/>
      <c r="L32" s="491"/>
      <c r="M32" s="491"/>
      <c r="N32" s="491"/>
      <c r="O32" s="492"/>
      <c r="P32" s="490">
        <f>SUM(W32:BJ32)</f>
        <v>59015</v>
      </c>
      <c r="Q32" s="477"/>
      <c r="R32" s="477"/>
      <c r="S32" s="477"/>
      <c r="T32" s="477"/>
      <c r="U32" s="477"/>
      <c r="V32" s="477"/>
      <c r="W32" s="339">
        <v>8825</v>
      </c>
      <c r="X32" s="339"/>
      <c r="Y32" s="339"/>
      <c r="Z32" s="339"/>
      <c r="AA32" s="339"/>
      <c r="AB32" s="339"/>
      <c r="AC32" s="339"/>
      <c r="AD32" s="339">
        <v>11887</v>
      </c>
      <c r="AE32" s="339"/>
      <c r="AF32" s="339"/>
      <c r="AG32" s="339"/>
      <c r="AH32" s="339"/>
      <c r="AI32" s="339"/>
      <c r="AJ32" s="339"/>
      <c r="AK32" s="339">
        <v>0</v>
      </c>
      <c r="AL32" s="339"/>
      <c r="AM32" s="339"/>
      <c r="AN32" s="339"/>
      <c r="AO32" s="339"/>
      <c r="AP32" s="339"/>
      <c r="AQ32" s="339"/>
      <c r="AR32" s="339">
        <v>0</v>
      </c>
      <c r="AS32" s="339"/>
      <c r="AT32" s="339"/>
      <c r="AU32" s="339"/>
      <c r="AV32" s="339"/>
      <c r="AW32" s="339"/>
      <c r="AX32" s="339"/>
      <c r="AY32" s="339">
        <v>38303</v>
      </c>
      <c r="AZ32" s="339"/>
      <c r="BA32" s="339"/>
      <c r="BB32" s="339"/>
      <c r="BC32" s="339"/>
      <c r="BD32" s="339"/>
      <c r="BE32" s="339"/>
      <c r="BF32" s="472">
        <v>0</v>
      </c>
      <c r="BG32" s="472"/>
      <c r="BH32" s="472"/>
      <c r="BI32" s="472"/>
      <c r="BJ32" s="472"/>
    </row>
    <row r="33" spans="2:62" ht="13.5" customHeight="1">
      <c r="C33" s="319" t="s">
        <v>719</v>
      </c>
      <c r="D33" s="319"/>
      <c r="E33" s="319"/>
      <c r="F33" s="319"/>
      <c r="G33" s="319"/>
      <c r="H33" s="491" t="s">
        <v>720</v>
      </c>
      <c r="I33" s="491"/>
      <c r="J33" s="491"/>
      <c r="K33" s="491"/>
      <c r="L33" s="491"/>
      <c r="M33" s="491"/>
      <c r="N33" s="491"/>
      <c r="O33" s="492"/>
      <c r="P33" s="490">
        <f>SUM(W33:BJ33)</f>
        <v>62008</v>
      </c>
      <c r="Q33" s="477"/>
      <c r="R33" s="477"/>
      <c r="S33" s="477"/>
      <c r="T33" s="477"/>
      <c r="U33" s="477"/>
      <c r="V33" s="477"/>
      <c r="W33" s="339">
        <v>2014</v>
      </c>
      <c r="X33" s="339"/>
      <c r="Y33" s="339"/>
      <c r="Z33" s="339"/>
      <c r="AA33" s="339"/>
      <c r="AB33" s="339"/>
      <c r="AC33" s="339"/>
      <c r="AD33" s="339">
        <v>6885</v>
      </c>
      <c r="AE33" s="339"/>
      <c r="AF33" s="339"/>
      <c r="AG33" s="339"/>
      <c r="AH33" s="339"/>
      <c r="AI33" s="339"/>
      <c r="AJ33" s="339"/>
      <c r="AK33" s="339">
        <v>0</v>
      </c>
      <c r="AL33" s="339"/>
      <c r="AM33" s="339"/>
      <c r="AN33" s="339"/>
      <c r="AO33" s="339"/>
      <c r="AP33" s="339"/>
      <c r="AQ33" s="339"/>
      <c r="AR33" s="339">
        <v>1</v>
      </c>
      <c r="AS33" s="339"/>
      <c r="AT33" s="339"/>
      <c r="AU33" s="339"/>
      <c r="AV33" s="339"/>
      <c r="AW33" s="339"/>
      <c r="AX33" s="339"/>
      <c r="AY33" s="339">
        <v>53108</v>
      </c>
      <c r="AZ33" s="339"/>
      <c r="BA33" s="339"/>
      <c r="BB33" s="339"/>
      <c r="BC33" s="339"/>
      <c r="BD33" s="339"/>
      <c r="BE33" s="339"/>
      <c r="BF33" s="472">
        <v>0</v>
      </c>
      <c r="BG33" s="472"/>
      <c r="BH33" s="472"/>
      <c r="BI33" s="472"/>
      <c r="BJ33" s="472"/>
    </row>
    <row r="34" spans="2:62" ht="13.5" customHeight="1">
      <c r="C34" s="319" t="s">
        <v>721</v>
      </c>
      <c r="D34" s="319"/>
      <c r="E34" s="319"/>
      <c r="F34" s="319"/>
      <c r="G34" s="319"/>
      <c r="H34" s="491" t="s">
        <v>720</v>
      </c>
      <c r="I34" s="491"/>
      <c r="J34" s="491"/>
      <c r="K34" s="491"/>
      <c r="L34" s="491"/>
      <c r="M34" s="491"/>
      <c r="N34" s="491"/>
      <c r="O34" s="492"/>
      <c r="P34" s="490">
        <f>SUM(W34:BJ34)</f>
        <v>76396</v>
      </c>
      <c r="Q34" s="477"/>
      <c r="R34" s="477"/>
      <c r="S34" s="477"/>
      <c r="T34" s="477"/>
      <c r="U34" s="477"/>
      <c r="V34" s="477"/>
      <c r="W34" s="339">
        <v>6190</v>
      </c>
      <c r="X34" s="339"/>
      <c r="Y34" s="339"/>
      <c r="Z34" s="339"/>
      <c r="AA34" s="339"/>
      <c r="AB34" s="339"/>
      <c r="AC34" s="339"/>
      <c r="AD34" s="339">
        <v>11558</v>
      </c>
      <c r="AE34" s="339"/>
      <c r="AF34" s="339"/>
      <c r="AG34" s="339"/>
      <c r="AH34" s="339"/>
      <c r="AI34" s="339"/>
      <c r="AJ34" s="339"/>
      <c r="AK34" s="339">
        <v>0</v>
      </c>
      <c r="AL34" s="339"/>
      <c r="AM34" s="339"/>
      <c r="AN34" s="339"/>
      <c r="AO34" s="339"/>
      <c r="AP34" s="339"/>
      <c r="AQ34" s="339"/>
      <c r="AR34" s="339">
        <v>11</v>
      </c>
      <c r="AS34" s="339"/>
      <c r="AT34" s="339"/>
      <c r="AU34" s="339"/>
      <c r="AV34" s="339"/>
      <c r="AW34" s="339"/>
      <c r="AX34" s="339"/>
      <c r="AY34" s="339">
        <v>58637</v>
      </c>
      <c r="AZ34" s="339"/>
      <c r="BA34" s="339"/>
      <c r="BB34" s="339"/>
      <c r="BC34" s="339"/>
      <c r="BD34" s="339"/>
      <c r="BE34" s="339"/>
      <c r="BF34" s="472">
        <v>0</v>
      </c>
      <c r="BG34" s="472"/>
      <c r="BH34" s="472"/>
      <c r="BI34" s="472"/>
      <c r="BJ34" s="472"/>
    </row>
    <row r="35" spans="2:62" ht="13.5" customHeight="1">
      <c r="H35" s="190"/>
      <c r="I35" s="190"/>
      <c r="J35" s="190"/>
      <c r="K35" s="190"/>
      <c r="L35" s="190"/>
      <c r="M35" s="191"/>
      <c r="N35" s="191"/>
      <c r="O35" s="192"/>
      <c r="P35" s="189"/>
      <c r="Q35" s="189"/>
      <c r="R35" s="189"/>
      <c r="S35" s="189"/>
      <c r="T35" s="189"/>
      <c r="U35" s="189"/>
      <c r="V35" s="140"/>
      <c r="W35" s="140"/>
      <c r="X35" s="140"/>
      <c r="Y35" s="140"/>
      <c r="Z35" s="140"/>
      <c r="AA35" s="140"/>
      <c r="AB35" s="189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89"/>
      <c r="AQ35" s="140"/>
      <c r="AR35" s="140"/>
      <c r="AS35" s="140"/>
      <c r="AT35" s="140"/>
      <c r="AU35" s="140"/>
      <c r="AV35" s="140"/>
      <c r="AW35" s="189"/>
      <c r="AX35" s="140"/>
      <c r="AY35" s="140"/>
      <c r="AZ35" s="140"/>
      <c r="BA35" s="140"/>
      <c r="BB35" s="140"/>
      <c r="BC35" s="140"/>
      <c r="BD35" s="189"/>
      <c r="BE35" s="140"/>
      <c r="BF35" s="140"/>
      <c r="BG35" s="140"/>
      <c r="BH35" s="140"/>
      <c r="BI35" s="189"/>
      <c r="BJ35" s="140"/>
    </row>
    <row r="36" spans="2:62" ht="13.5" customHeight="1">
      <c r="C36" s="319" t="s">
        <v>132</v>
      </c>
      <c r="D36" s="319"/>
      <c r="E36" s="319"/>
      <c r="F36" s="319"/>
      <c r="G36" s="319"/>
      <c r="H36" s="491" t="s">
        <v>528</v>
      </c>
      <c r="I36" s="491"/>
      <c r="J36" s="491"/>
      <c r="K36" s="491"/>
      <c r="L36" s="491"/>
      <c r="M36" s="491"/>
      <c r="N36" s="491"/>
      <c r="O36" s="492"/>
      <c r="P36" s="490">
        <f>SUM(W36:BJ36)</f>
        <v>42217</v>
      </c>
      <c r="Q36" s="477"/>
      <c r="R36" s="477"/>
      <c r="S36" s="477"/>
      <c r="T36" s="477"/>
      <c r="U36" s="477"/>
      <c r="V36" s="477"/>
      <c r="W36" s="339">
        <v>3875</v>
      </c>
      <c r="X36" s="339"/>
      <c r="Y36" s="339"/>
      <c r="Z36" s="339"/>
      <c r="AA36" s="339"/>
      <c r="AB36" s="339"/>
      <c r="AC36" s="339"/>
      <c r="AD36" s="339">
        <v>10540</v>
      </c>
      <c r="AE36" s="339"/>
      <c r="AF36" s="339"/>
      <c r="AG36" s="339"/>
      <c r="AH36" s="339"/>
      <c r="AI36" s="339"/>
      <c r="AJ36" s="339"/>
      <c r="AK36" s="339">
        <v>0</v>
      </c>
      <c r="AL36" s="339"/>
      <c r="AM36" s="339"/>
      <c r="AN36" s="339"/>
      <c r="AO36" s="339"/>
      <c r="AP36" s="339"/>
      <c r="AQ36" s="339"/>
      <c r="AR36" s="339">
        <v>8</v>
      </c>
      <c r="AS36" s="339"/>
      <c r="AT36" s="339"/>
      <c r="AU36" s="339"/>
      <c r="AV36" s="339"/>
      <c r="AW36" s="339"/>
      <c r="AX36" s="339"/>
      <c r="AY36" s="339">
        <v>27794</v>
      </c>
      <c r="AZ36" s="339"/>
      <c r="BA36" s="339"/>
      <c r="BB36" s="339"/>
      <c r="BC36" s="339"/>
      <c r="BD36" s="339"/>
      <c r="BE36" s="339"/>
      <c r="BF36" s="472">
        <v>0</v>
      </c>
      <c r="BG36" s="472"/>
      <c r="BH36" s="472"/>
      <c r="BI36" s="472"/>
      <c r="BJ36" s="472"/>
    </row>
    <row r="37" spans="2:62" ht="13.5" customHeight="1">
      <c r="C37" s="319" t="s">
        <v>722</v>
      </c>
      <c r="D37" s="319"/>
      <c r="E37" s="319"/>
      <c r="F37" s="319"/>
      <c r="G37" s="319"/>
      <c r="H37" s="491" t="s">
        <v>723</v>
      </c>
      <c r="I37" s="491"/>
      <c r="J37" s="491"/>
      <c r="K37" s="491"/>
      <c r="L37" s="491"/>
      <c r="M37" s="491"/>
      <c r="N37" s="491"/>
      <c r="O37" s="492"/>
      <c r="P37" s="490">
        <f>SUM(W37:BJ37)</f>
        <v>75885</v>
      </c>
      <c r="Q37" s="477"/>
      <c r="R37" s="477"/>
      <c r="S37" s="477"/>
      <c r="T37" s="477"/>
      <c r="U37" s="477"/>
      <c r="V37" s="477"/>
      <c r="W37" s="339">
        <v>3534</v>
      </c>
      <c r="X37" s="339"/>
      <c r="Y37" s="339"/>
      <c r="Z37" s="339"/>
      <c r="AA37" s="339"/>
      <c r="AB37" s="339"/>
      <c r="AC37" s="339"/>
      <c r="AD37" s="339">
        <v>8144</v>
      </c>
      <c r="AE37" s="339"/>
      <c r="AF37" s="339"/>
      <c r="AG37" s="339"/>
      <c r="AH37" s="339"/>
      <c r="AI37" s="339"/>
      <c r="AJ37" s="339"/>
      <c r="AK37" s="339">
        <v>0</v>
      </c>
      <c r="AL37" s="339"/>
      <c r="AM37" s="339"/>
      <c r="AN37" s="339"/>
      <c r="AO37" s="339"/>
      <c r="AP37" s="339"/>
      <c r="AQ37" s="339"/>
      <c r="AR37" s="339">
        <v>16</v>
      </c>
      <c r="AS37" s="339"/>
      <c r="AT37" s="339"/>
      <c r="AU37" s="339"/>
      <c r="AV37" s="339"/>
      <c r="AW37" s="339"/>
      <c r="AX37" s="339"/>
      <c r="AY37" s="339">
        <v>62889</v>
      </c>
      <c r="AZ37" s="339"/>
      <c r="BA37" s="339"/>
      <c r="BB37" s="339"/>
      <c r="BC37" s="339"/>
      <c r="BD37" s="339"/>
      <c r="BE37" s="339"/>
      <c r="BF37" s="339">
        <v>1302</v>
      </c>
      <c r="BG37" s="339"/>
      <c r="BH37" s="339"/>
      <c r="BI37" s="339"/>
      <c r="BJ37" s="339"/>
    </row>
    <row r="38" spans="2:62" ht="12.75" customHeight="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</row>
    <row r="39" spans="2:62" ht="13.5" customHeight="1">
      <c r="B39" s="171"/>
      <c r="C39" s="328" t="s">
        <v>79</v>
      </c>
      <c r="D39" s="328"/>
      <c r="E39" s="50" t="s">
        <v>80</v>
      </c>
      <c r="F39" s="493">
        <v>-1</v>
      </c>
      <c r="G39" s="493"/>
      <c r="H39" s="193" t="s">
        <v>482</v>
      </c>
    </row>
    <row r="40" spans="2:62" ht="13.5" customHeight="1">
      <c r="B40" s="96"/>
      <c r="C40" s="50"/>
      <c r="D40" s="50"/>
      <c r="E40" s="50"/>
      <c r="F40" s="346">
        <v>-2</v>
      </c>
      <c r="G40" s="346"/>
      <c r="H40" s="194" t="s">
        <v>780</v>
      </c>
    </row>
    <row r="41" spans="2:62" ht="13.5" customHeight="1">
      <c r="B41" s="345" t="s">
        <v>18</v>
      </c>
      <c r="C41" s="345"/>
      <c r="D41" s="345"/>
      <c r="E41" s="134" t="s">
        <v>724</v>
      </c>
      <c r="F41" s="47" t="s">
        <v>725</v>
      </c>
    </row>
    <row r="42" spans="2:62" ht="13.5" customHeight="1">
      <c r="B42" s="106"/>
      <c r="C42" s="106"/>
      <c r="D42" s="106"/>
      <c r="E42" s="134"/>
      <c r="F42" s="47"/>
    </row>
    <row r="43" spans="2:62" ht="13.5" customHeight="1">
      <c r="B43" s="275"/>
      <c r="C43" s="275"/>
      <c r="D43" s="275"/>
      <c r="E43" s="272"/>
      <c r="F43" s="47"/>
    </row>
    <row r="44" spans="2:62" ht="13.5" customHeight="1">
      <c r="B44" s="96"/>
    </row>
    <row r="45" spans="2:62" ht="18" customHeight="1">
      <c r="B45" s="329" t="s">
        <v>740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</row>
    <row r="46" spans="2:62" ht="12.75" customHeight="1"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</row>
    <row r="47" spans="2:62" ht="13.5" customHeight="1">
      <c r="B47" s="396" t="s">
        <v>1</v>
      </c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7"/>
      <c r="O47" s="457" t="s">
        <v>523</v>
      </c>
      <c r="P47" s="396"/>
      <c r="Q47" s="396"/>
      <c r="R47" s="396"/>
      <c r="S47" s="396"/>
      <c r="T47" s="396"/>
      <c r="U47" s="396"/>
      <c r="V47" s="396"/>
      <c r="W47" s="396"/>
      <c r="X47" s="397"/>
      <c r="Y47" s="457" t="s">
        <v>448</v>
      </c>
      <c r="Z47" s="396"/>
      <c r="AA47" s="396"/>
      <c r="AB47" s="396"/>
      <c r="AC47" s="396"/>
      <c r="AD47" s="396"/>
      <c r="AE47" s="396"/>
      <c r="AF47" s="396"/>
      <c r="AG47" s="397"/>
      <c r="AH47" s="457" t="s">
        <v>449</v>
      </c>
      <c r="AI47" s="396"/>
      <c r="AJ47" s="396"/>
      <c r="AK47" s="396"/>
      <c r="AL47" s="396"/>
      <c r="AM47" s="396"/>
      <c r="AN47" s="396"/>
      <c r="AO47" s="396"/>
      <c r="AP47" s="397"/>
      <c r="AQ47" s="470" t="s">
        <v>636</v>
      </c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</row>
    <row r="48" spans="2:62" ht="13.5" customHeight="1"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5"/>
      <c r="O48" s="476"/>
      <c r="P48" s="474"/>
      <c r="Q48" s="474"/>
      <c r="R48" s="474"/>
      <c r="S48" s="474"/>
      <c r="T48" s="474"/>
      <c r="U48" s="474"/>
      <c r="V48" s="474"/>
      <c r="W48" s="474"/>
      <c r="X48" s="475"/>
      <c r="Y48" s="476"/>
      <c r="Z48" s="474"/>
      <c r="AA48" s="474"/>
      <c r="AB48" s="474"/>
      <c r="AC48" s="474"/>
      <c r="AD48" s="474"/>
      <c r="AE48" s="474"/>
      <c r="AF48" s="474"/>
      <c r="AG48" s="475"/>
      <c r="AH48" s="476"/>
      <c r="AI48" s="474"/>
      <c r="AJ48" s="474"/>
      <c r="AK48" s="474"/>
      <c r="AL48" s="474"/>
      <c r="AM48" s="474"/>
      <c r="AN48" s="474"/>
      <c r="AO48" s="474"/>
      <c r="AP48" s="475"/>
      <c r="AQ48" s="467" t="s">
        <v>634</v>
      </c>
      <c r="AR48" s="468"/>
      <c r="AS48" s="468"/>
      <c r="AT48" s="468"/>
      <c r="AU48" s="468"/>
      <c r="AV48" s="468"/>
      <c r="AW48" s="468"/>
      <c r="AX48" s="468"/>
      <c r="AY48" s="468"/>
      <c r="AZ48" s="469"/>
      <c r="BA48" s="467" t="s">
        <v>635</v>
      </c>
      <c r="BB48" s="468"/>
      <c r="BC48" s="468"/>
      <c r="BD48" s="468"/>
      <c r="BE48" s="468"/>
      <c r="BF48" s="468"/>
      <c r="BG48" s="468"/>
      <c r="BH48" s="468"/>
      <c r="BI48" s="468"/>
      <c r="BJ48" s="468"/>
    </row>
    <row r="49" spans="2:62" ht="13.5" customHeight="1"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9"/>
      <c r="O49" s="458"/>
      <c r="P49" s="398"/>
      <c r="Q49" s="398"/>
      <c r="R49" s="398"/>
      <c r="S49" s="398"/>
      <c r="T49" s="398"/>
      <c r="U49" s="398"/>
      <c r="V49" s="398"/>
      <c r="W49" s="398"/>
      <c r="X49" s="399"/>
      <c r="Y49" s="458"/>
      <c r="Z49" s="398"/>
      <c r="AA49" s="398"/>
      <c r="AB49" s="398"/>
      <c r="AC49" s="398"/>
      <c r="AD49" s="398"/>
      <c r="AE49" s="398"/>
      <c r="AF49" s="398"/>
      <c r="AG49" s="399"/>
      <c r="AH49" s="458"/>
      <c r="AI49" s="398"/>
      <c r="AJ49" s="398"/>
      <c r="AK49" s="398"/>
      <c r="AL49" s="398"/>
      <c r="AM49" s="398"/>
      <c r="AN49" s="398"/>
      <c r="AO49" s="398"/>
      <c r="AP49" s="399"/>
      <c r="AQ49" s="393" t="s">
        <v>630</v>
      </c>
      <c r="AR49" s="394"/>
      <c r="AS49" s="394"/>
      <c r="AT49" s="394"/>
      <c r="AU49" s="395"/>
      <c r="AV49" s="464" t="s">
        <v>631</v>
      </c>
      <c r="AW49" s="465"/>
      <c r="AX49" s="465"/>
      <c r="AY49" s="465"/>
      <c r="AZ49" s="466"/>
      <c r="BA49" s="393" t="s">
        <v>630</v>
      </c>
      <c r="BB49" s="394"/>
      <c r="BC49" s="394"/>
      <c r="BD49" s="394"/>
      <c r="BE49" s="395"/>
      <c r="BF49" s="464" t="s">
        <v>631</v>
      </c>
      <c r="BG49" s="465"/>
      <c r="BH49" s="465"/>
      <c r="BI49" s="465"/>
      <c r="BJ49" s="465"/>
    </row>
    <row r="50" spans="2:62" ht="13.5" customHeight="1">
      <c r="N50" s="53"/>
      <c r="O50" s="195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96"/>
    </row>
    <row r="51" spans="2:62" ht="13.5" customHeight="1">
      <c r="C51" s="319" t="s">
        <v>9</v>
      </c>
      <c r="D51" s="319"/>
      <c r="E51" s="319"/>
      <c r="F51" s="319"/>
      <c r="G51" s="317">
        <v>22</v>
      </c>
      <c r="H51" s="317"/>
      <c r="I51" s="317"/>
      <c r="J51" s="319" t="s">
        <v>1</v>
      </c>
      <c r="K51" s="319"/>
      <c r="L51" s="319"/>
      <c r="M51" s="319"/>
      <c r="N51" s="53"/>
      <c r="O51" s="480">
        <f>SUM(Y51,AH51,AV51)</f>
        <v>60903</v>
      </c>
      <c r="P51" s="481"/>
      <c r="Q51" s="481"/>
      <c r="R51" s="481"/>
      <c r="S51" s="481"/>
      <c r="T51" s="481"/>
      <c r="U51" s="481"/>
      <c r="V51" s="481"/>
      <c r="W51" s="481"/>
      <c r="X51" s="481"/>
      <c r="Y51" s="477">
        <v>26877</v>
      </c>
      <c r="Z51" s="477"/>
      <c r="AA51" s="477"/>
      <c r="AB51" s="477"/>
      <c r="AC51" s="477"/>
      <c r="AD51" s="477"/>
      <c r="AE51" s="477"/>
      <c r="AF51" s="477"/>
      <c r="AG51" s="477"/>
      <c r="AH51" s="477">
        <v>12840</v>
      </c>
      <c r="AI51" s="477"/>
      <c r="AJ51" s="477"/>
      <c r="AK51" s="477"/>
      <c r="AL51" s="477"/>
      <c r="AM51" s="477"/>
      <c r="AN51" s="477"/>
      <c r="AO51" s="477"/>
      <c r="AP51" s="477"/>
      <c r="AQ51" s="472">
        <f>SUM(O61,BA51,AA61,AM61,AY61)</f>
        <v>2660</v>
      </c>
      <c r="AR51" s="472"/>
      <c r="AS51" s="472"/>
      <c r="AT51" s="472"/>
      <c r="AU51" s="472"/>
      <c r="AV51" s="472">
        <f>SUM(U61,BF51,AG61,AS61,BE61)</f>
        <v>21186</v>
      </c>
      <c r="AW51" s="472"/>
      <c r="AX51" s="472"/>
      <c r="AY51" s="472"/>
      <c r="AZ51" s="472"/>
      <c r="BA51" s="472">
        <v>626</v>
      </c>
      <c r="BB51" s="472"/>
      <c r="BC51" s="472"/>
      <c r="BD51" s="472"/>
      <c r="BE51" s="472"/>
      <c r="BF51" s="472">
        <v>9052</v>
      </c>
      <c r="BG51" s="472"/>
      <c r="BH51" s="472"/>
      <c r="BI51" s="472"/>
      <c r="BJ51" s="472"/>
    </row>
    <row r="52" spans="2:62" ht="13.5" customHeight="1">
      <c r="G52" s="317">
        <v>23</v>
      </c>
      <c r="H52" s="317"/>
      <c r="I52" s="317"/>
      <c r="N52" s="53"/>
      <c r="O52" s="480">
        <f>SUM(Y52,AH52,AV52)</f>
        <v>60055</v>
      </c>
      <c r="P52" s="481"/>
      <c r="Q52" s="481"/>
      <c r="R52" s="481"/>
      <c r="S52" s="481"/>
      <c r="T52" s="481"/>
      <c r="U52" s="481"/>
      <c r="V52" s="481"/>
      <c r="W52" s="481"/>
      <c r="X52" s="481"/>
      <c r="Y52" s="477">
        <v>25750</v>
      </c>
      <c r="Z52" s="477"/>
      <c r="AA52" s="477"/>
      <c r="AB52" s="477"/>
      <c r="AC52" s="477"/>
      <c r="AD52" s="477"/>
      <c r="AE52" s="477"/>
      <c r="AF52" s="477"/>
      <c r="AG52" s="477"/>
      <c r="AH52" s="477">
        <v>11816</v>
      </c>
      <c r="AI52" s="477"/>
      <c r="AJ52" s="477"/>
      <c r="AK52" s="477"/>
      <c r="AL52" s="477"/>
      <c r="AM52" s="477"/>
      <c r="AN52" s="477"/>
      <c r="AO52" s="477"/>
      <c r="AP52" s="477"/>
      <c r="AQ52" s="472">
        <f>SUM(O62,BA52,AA62,AM62,AY62)</f>
        <v>2654</v>
      </c>
      <c r="AR52" s="472"/>
      <c r="AS52" s="472"/>
      <c r="AT52" s="472"/>
      <c r="AU52" s="472"/>
      <c r="AV52" s="472">
        <f>SUM(U62,BF52,AG62,AS62,BE62)</f>
        <v>22489</v>
      </c>
      <c r="AW52" s="472"/>
      <c r="AX52" s="472"/>
      <c r="AY52" s="472"/>
      <c r="AZ52" s="472"/>
      <c r="BA52" s="472">
        <v>632</v>
      </c>
      <c r="BB52" s="472"/>
      <c r="BC52" s="472"/>
      <c r="BD52" s="472"/>
      <c r="BE52" s="472"/>
      <c r="BF52" s="472">
        <v>9800</v>
      </c>
      <c r="BG52" s="472"/>
      <c r="BH52" s="472"/>
      <c r="BI52" s="472"/>
      <c r="BJ52" s="472"/>
    </row>
    <row r="53" spans="2:62" ht="13.5" customHeight="1">
      <c r="G53" s="317">
        <v>24</v>
      </c>
      <c r="H53" s="317"/>
      <c r="I53" s="317"/>
      <c r="N53" s="53"/>
      <c r="O53" s="480">
        <f>SUM(Y53,AH53,AV53)</f>
        <v>62937</v>
      </c>
      <c r="P53" s="481"/>
      <c r="Q53" s="481"/>
      <c r="R53" s="481"/>
      <c r="S53" s="481"/>
      <c r="T53" s="481"/>
      <c r="U53" s="481"/>
      <c r="V53" s="481"/>
      <c r="W53" s="481"/>
      <c r="X53" s="481"/>
      <c r="Y53" s="477">
        <v>29589</v>
      </c>
      <c r="Z53" s="477"/>
      <c r="AA53" s="477"/>
      <c r="AB53" s="477"/>
      <c r="AC53" s="477"/>
      <c r="AD53" s="477"/>
      <c r="AE53" s="477"/>
      <c r="AF53" s="477"/>
      <c r="AG53" s="477"/>
      <c r="AH53" s="477">
        <v>12798</v>
      </c>
      <c r="AI53" s="477"/>
      <c r="AJ53" s="477"/>
      <c r="AK53" s="477"/>
      <c r="AL53" s="477"/>
      <c r="AM53" s="477"/>
      <c r="AN53" s="477"/>
      <c r="AO53" s="477"/>
      <c r="AP53" s="477"/>
      <c r="AQ53" s="472">
        <f>SUM(O63,BA53,AA63,AM63,AY63)</f>
        <v>2579</v>
      </c>
      <c r="AR53" s="472"/>
      <c r="AS53" s="472"/>
      <c r="AT53" s="472"/>
      <c r="AU53" s="472"/>
      <c r="AV53" s="472">
        <f>SUM(U63,BF53,AG63,AS63,BE63)</f>
        <v>20550</v>
      </c>
      <c r="AW53" s="472"/>
      <c r="AX53" s="472"/>
      <c r="AY53" s="472"/>
      <c r="AZ53" s="472"/>
      <c r="BA53" s="472">
        <v>619</v>
      </c>
      <c r="BB53" s="472"/>
      <c r="BC53" s="472"/>
      <c r="BD53" s="472"/>
      <c r="BE53" s="472"/>
      <c r="BF53" s="472">
        <v>8881</v>
      </c>
      <c r="BG53" s="472"/>
      <c r="BH53" s="472"/>
      <c r="BI53" s="472"/>
      <c r="BJ53" s="472"/>
    </row>
    <row r="54" spans="2:62" ht="13.5" customHeight="1">
      <c r="G54" s="317">
        <v>25</v>
      </c>
      <c r="H54" s="317"/>
      <c r="I54" s="317"/>
      <c r="N54" s="53"/>
      <c r="O54" s="480">
        <f>SUM(Y54,AH54,AV54)</f>
        <v>66055</v>
      </c>
      <c r="P54" s="481"/>
      <c r="Q54" s="481"/>
      <c r="R54" s="481"/>
      <c r="S54" s="481"/>
      <c r="T54" s="481"/>
      <c r="U54" s="481"/>
      <c r="V54" s="481"/>
      <c r="W54" s="481"/>
      <c r="X54" s="481"/>
      <c r="Y54" s="477">
        <v>31539</v>
      </c>
      <c r="Z54" s="477"/>
      <c r="AA54" s="477"/>
      <c r="AB54" s="477"/>
      <c r="AC54" s="477"/>
      <c r="AD54" s="477"/>
      <c r="AE54" s="477"/>
      <c r="AF54" s="477"/>
      <c r="AG54" s="477"/>
      <c r="AH54" s="477">
        <v>13713</v>
      </c>
      <c r="AI54" s="477"/>
      <c r="AJ54" s="477"/>
      <c r="AK54" s="477"/>
      <c r="AL54" s="477"/>
      <c r="AM54" s="477"/>
      <c r="AN54" s="477"/>
      <c r="AO54" s="477"/>
      <c r="AP54" s="477"/>
      <c r="AQ54" s="472">
        <f>SUM(O64,BA54,AA64,AM64,AY64)</f>
        <v>2293</v>
      </c>
      <c r="AR54" s="472"/>
      <c r="AS54" s="472"/>
      <c r="AT54" s="472"/>
      <c r="AU54" s="472"/>
      <c r="AV54" s="472">
        <f>SUM(U64,BF54,AG64,AS64,BE64)</f>
        <v>20803</v>
      </c>
      <c r="AW54" s="472"/>
      <c r="AX54" s="472"/>
      <c r="AY54" s="472"/>
      <c r="AZ54" s="472"/>
      <c r="BA54" s="472">
        <v>638</v>
      </c>
      <c r="BB54" s="472"/>
      <c r="BC54" s="472"/>
      <c r="BD54" s="472"/>
      <c r="BE54" s="472"/>
      <c r="BF54" s="472">
        <v>10523</v>
      </c>
      <c r="BG54" s="472"/>
      <c r="BH54" s="472"/>
      <c r="BI54" s="472"/>
      <c r="BJ54" s="472"/>
    </row>
    <row r="55" spans="2:62" ht="13.5" customHeight="1">
      <c r="F55" s="154"/>
      <c r="G55" s="314">
        <v>26</v>
      </c>
      <c r="H55" s="314"/>
      <c r="I55" s="314"/>
      <c r="J55" s="154"/>
      <c r="K55" s="154"/>
      <c r="L55" s="154"/>
      <c r="M55" s="154"/>
      <c r="N55" s="105"/>
      <c r="O55" s="485">
        <f>SUM(Y55,AH55,AV55)</f>
        <v>64882</v>
      </c>
      <c r="P55" s="486"/>
      <c r="Q55" s="486"/>
      <c r="R55" s="486"/>
      <c r="S55" s="486"/>
      <c r="T55" s="486"/>
      <c r="U55" s="486"/>
      <c r="V55" s="486"/>
      <c r="W55" s="486"/>
      <c r="X55" s="486"/>
      <c r="Y55" s="482">
        <v>30821</v>
      </c>
      <c r="Z55" s="482"/>
      <c r="AA55" s="482"/>
      <c r="AB55" s="482"/>
      <c r="AC55" s="482"/>
      <c r="AD55" s="482"/>
      <c r="AE55" s="482"/>
      <c r="AF55" s="482"/>
      <c r="AG55" s="482"/>
      <c r="AH55" s="482">
        <v>15078</v>
      </c>
      <c r="AI55" s="482"/>
      <c r="AJ55" s="482"/>
      <c r="AK55" s="482"/>
      <c r="AL55" s="482"/>
      <c r="AM55" s="482"/>
      <c r="AN55" s="482"/>
      <c r="AO55" s="482"/>
      <c r="AP55" s="482"/>
      <c r="AQ55" s="473">
        <f>SUM(O65,BA55,AA65,AM65,AY65)</f>
        <v>2203</v>
      </c>
      <c r="AR55" s="473"/>
      <c r="AS55" s="473"/>
      <c r="AT55" s="473"/>
      <c r="AU55" s="473"/>
      <c r="AV55" s="473">
        <f>SUM(U65,BF55,AG65,AS65,BE65)</f>
        <v>18983</v>
      </c>
      <c r="AW55" s="473"/>
      <c r="AX55" s="473"/>
      <c r="AY55" s="473"/>
      <c r="AZ55" s="473"/>
      <c r="BA55" s="473">
        <v>608</v>
      </c>
      <c r="BB55" s="473"/>
      <c r="BC55" s="473"/>
      <c r="BD55" s="473"/>
      <c r="BE55" s="473"/>
      <c r="BF55" s="473">
        <v>9995</v>
      </c>
      <c r="BG55" s="473"/>
      <c r="BH55" s="473"/>
      <c r="BI55" s="473"/>
      <c r="BJ55" s="473"/>
    </row>
    <row r="56" spans="2:62" ht="13.5" customHeight="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</row>
    <row r="57" spans="2:62" ht="13.5" customHeight="1">
      <c r="B57" s="396" t="s">
        <v>1</v>
      </c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7"/>
      <c r="O57" s="478" t="s">
        <v>42</v>
      </c>
      <c r="P57" s="479"/>
      <c r="Q57" s="479"/>
      <c r="R57" s="479"/>
      <c r="S57" s="479"/>
      <c r="T57" s="479"/>
      <c r="U57" s="479"/>
      <c r="V57" s="479"/>
      <c r="W57" s="479"/>
      <c r="X57" s="479"/>
      <c r="Y57" s="479"/>
      <c r="Z57" s="479"/>
      <c r="AA57" s="479"/>
      <c r="AB57" s="479"/>
      <c r="AC57" s="479"/>
      <c r="AD57" s="479"/>
      <c r="AE57" s="479"/>
      <c r="AF57" s="479"/>
      <c r="AG57" s="479"/>
      <c r="AH57" s="479"/>
      <c r="AI57" s="479"/>
      <c r="AJ57" s="479"/>
      <c r="AK57" s="479"/>
      <c r="AL57" s="479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</row>
    <row r="58" spans="2:62" ht="13.5" customHeight="1"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5"/>
      <c r="O58" s="325" t="s">
        <v>450</v>
      </c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22"/>
      <c r="AA58" s="325" t="s">
        <v>5</v>
      </c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22"/>
      <c r="AM58" s="325" t="s">
        <v>451</v>
      </c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22"/>
      <c r="AY58" s="325" t="s">
        <v>38</v>
      </c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</row>
    <row r="59" spans="2:62" ht="13.5" customHeight="1"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9"/>
      <c r="O59" s="464" t="s">
        <v>633</v>
      </c>
      <c r="P59" s="465"/>
      <c r="Q59" s="465"/>
      <c r="R59" s="465"/>
      <c r="S59" s="465"/>
      <c r="T59" s="466"/>
      <c r="U59" s="464" t="s">
        <v>632</v>
      </c>
      <c r="V59" s="465"/>
      <c r="W59" s="465"/>
      <c r="X59" s="465"/>
      <c r="Y59" s="465"/>
      <c r="Z59" s="466"/>
      <c r="AA59" s="464" t="s">
        <v>633</v>
      </c>
      <c r="AB59" s="465"/>
      <c r="AC59" s="465"/>
      <c r="AD59" s="465"/>
      <c r="AE59" s="465"/>
      <c r="AF59" s="466"/>
      <c r="AG59" s="464" t="s">
        <v>632</v>
      </c>
      <c r="AH59" s="465"/>
      <c r="AI59" s="465"/>
      <c r="AJ59" s="465"/>
      <c r="AK59" s="465"/>
      <c r="AL59" s="466"/>
      <c r="AM59" s="464" t="s">
        <v>633</v>
      </c>
      <c r="AN59" s="465"/>
      <c r="AO59" s="465"/>
      <c r="AP59" s="465"/>
      <c r="AQ59" s="465"/>
      <c r="AR59" s="466"/>
      <c r="AS59" s="464" t="s">
        <v>632</v>
      </c>
      <c r="AT59" s="465"/>
      <c r="AU59" s="465"/>
      <c r="AV59" s="465"/>
      <c r="AW59" s="465"/>
      <c r="AX59" s="466"/>
      <c r="AY59" s="464" t="s">
        <v>633</v>
      </c>
      <c r="AZ59" s="465"/>
      <c r="BA59" s="465"/>
      <c r="BB59" s="465"/>
      <c r="BC59" s="465"/>
      <c r="BD59" s="466"/>
      <c r="BE59" s="464" t="s">
        <v>632</v>
      </c>
      <c r="BF59" s="465"/>
      <c r="BG59" s="465"/>
      <c r="BH59" s="465"/>
      <c r="BI59" s="465"/>
      <c r="BJ59" s="465"/>
    </row>
    <row r="60" spans="2:62" ht="13.5" customHeight="1">
      <c r="M60" s="96"/>
      <c r="N60" s="53"/>
      <c r="R60" s="169"/>
      <c r="S60" s="169"/>
      <c r="T60" s="169"/>
      <c r="U60" s="169"/>
      <c r="V60" s="169"/>
      <c r="W60" s="169"/>
      <c r="X60" s="169"/>
      <c r="Y60" s="169"/>
      <c r="Z60" s="169"/>
    </row>
    <row r="61" spans="2:62" ht="13.5" customHeight="1">
      <c r="C61" s="319" t="s">
        <v>9</v>
      </c>
      <c r="D61" s="319"/>
      <c r="E61" s="319"/>
      <c r="F61" s="319"/>
      <c r="G61" s="317">
        <v>22</v>
      </c>
      <c r="H61" s="317"/>
      <c r="I61" s="317"/>
      <c r="J61" s="319" t="s">
        <v>1</v>
      </c>
      <c r="K61" s="319"/>
      <c r="L61" s="319"/>
      <c r="M61" s="319"/>
      <c r="N61" s="53"/>
      <c r="O61" s="483">
        <v>838</v>
      </c>
      <c r="P61" s="484"/>
      <c r="Q61" s="484"/>
      <c r="R61" s="484"/>
      <c r="S61" s="484"/>
      <c r="T61" s="484"/>
      <c r="U61" s="484">
        <v>3792</v>
      </c>
      <c r="V61" s="484"/>
      <c r="W61" s="484"/>
      <c r="X61" s="484"/>
      <c r="Y61" s="484"/>
      <c r="Z61" s="484"/>
      <c r="AA61" s="484">
        <v>707</v>
      </c>
      <c r="AB61" s="484"/>
      <c r="AC61" s="484"/>
      <c r="AD61" s="484"/>
      <c r="AE61" s="484"/>
      <c r="AF61" s="484"/>
      <c r="AG61" s="484">
        <v>4800</v>
      </c>
      <c r="AH61" s="484"/>
      <c r="AI61" s="484"/>
      <c r="AJ61" s="484"/>
      <c r="AK61" s="484"/>
      <c r="AL61" s="484"/>
      <c r="AM61" s="484">
        <v>404</v>
      </c>
      <c r="AN61" s="484"/>
      <c r="AO61" s="484"/>
      <c r="AP61" s="484"/>
      <c r="AQ61" s="484"/>
      <c r="AR61" s="484"/>
      <c r="AS61" s="484">
        <v>2608</v>
      </c>
      <c r="AT61" s="484"/>
      <c r="AU61" s="484"/>
      <c r="AV61" s="484"/>
      <c r="AW61" s="484"/>
      <c r="AX61" s="484"/>
      <c r="AY61" s="484">
        <v>85</v>
      </c>
      <c r="AZ61" s="484"/>
      <c r="BA61" s="484"/>
      <c r="BB61" s="484"/>
      <c r="BC61" s="484"/>
      <c r="BD61" s="484"/>
      <c r="BE61" s="484">
        <v>934</v>
      </c>
      <c r="BF61" s="484"/>
      <c r="BG61" s="484"/>
      <c r="BH61" s="484"/>
      <c r="BI61" s="484"/>
      <c r="BJ61" s="484"/>
    </row>
    <row r="62" spans="2:62" ht="13.5" customHeight="1">
      <c r="G62" s="317">
        <v>23</v>
      </c>
      <c r="H62" s="317"/>
      <c r="I62" s="317"/>
      <c r="N62" s="53"/>
      <c r="O62" s="483">
        <v>793</v>
      </c>
      <c r="P62" s="484"/>
      <c r="Q62" s="484"/>
      <c r="R62" s="484"/>
      <c r="S62" s="484"/>
      <c r="T62" s="484"/>
      <c r="U62" s="484">
        <v>4191</v>
      </c>
      <c r="V62" s="484"/>
      <c r="W62" s="484"/>
      <c r="X62" s="484"/>
      <c r="Y62" s="484"/>
      <c r="Z62" s="484"/>
      <c r="AA62" s="484">
        <v>691</v>
      </c>
      <c r="AB62" s="484"/>
      <c r="AC62" s="484"/>
      <c r="AD62" s="484"/>
      <c r="AE62" s="484"/>
      <c r="AF62" s="484"/>
      <c r="AG62" s="484">
        <v>4765</v>
      </c>
      <c r="AH62" s="484"/>
      <c r="AI62" s="484"/>
      <c r="AJ62" s="484"/>
      <c r="AK62" s="484"/>
      <c r="AL62" s="484"/>
      <c r="AM62" s="484">
        <v>412</v>
      </c>
      <c r="AN62" s="484"/>
      <c r="AO62" s="484"/>
      <c r="AP62" s="484"/>
      <c r="AQ62" s="484"/>
      <c r="AR62" s="484"/>
      <c r="AS62" s="484">
        <v>2536</v>
      </c>
      <c r="AT62" s="484"/>
      <c r="AU62" s="484"/>
      <c r="AV62" s="484"/>
      <c r="AW62" s="484"/>
      <c r="AX62" s="484"/>
      <c r="AY62" s="484">
        <v>126</v>
      </c>
      <c r="AZ62" s="484"/>
      <c r="BA62" s="484"/>
      <c r="BB62" s="484"/>
      <c r="BC62" s="484"/>
      <c r="BD62" s="484"/>
      <c r="BE62" s="484">
        <v>1197</v>
      </c>
      <c r="BF62" s="484"/>
      <c r="BG62" s="484"/>
      <c r="BH62" s="484"/>
      <c r="BI62" s="484"/>
      <c r="BJ62" s="484"/>
    </row>
    <row r="63" spans="2:62" ht="13.5" customHeight="1">
      <c r="G63" s="317">
        <v>24</v>
      </c>
      <c r="H63" s="317"/>
      <c r="I63" s="317"/>
      <c r="N63" s="53"/>
      <c r="O63" s="483">
        <v>774</v>
      </c>
      <c r="P63" s="484"/>
      <c r="Q63" s="484"/>
      <c r="R63" s="484"/>
      <c r="S63" s="484"/>
      <c r="T63" s="484"/>
      <c r="U63" s="484">
        <v>3578</v>
      </c>
      <c r="V63" s="484"/>
      <c r="W63" s="484"/>
      <c r="X63" s="484"/>
      <c r="Y63" s="484"/>
      <c r="Z63" s="484"/>
      <c r="AA63" s="484">
        <v>722</v>
      </c>
      <c r="AB63" s="484"/>
      <c r="AC63" s="484"/>
      <c r="AD63" s="484"/>
      <c r="AE63" s="484"/>
      <c r="AF63" s="484"/>
      <c r="AG63" s="484">
        <v>4856</v>
      </c>
      <c r="AH63" s="484"/>
      <c r="AI63" s="484"/>
      <c r="AJ63" s="484"/>
      <c r="AK63" s="484"/>
      <c r="AL63" s="484"/>
      <c r="AM63" s="484">
        <v>358</v>
      </c>
      <c r="AN63" s="484"/>
      <c r="AO63" s="484"/>
      <c r="AP63" s="484"/>
      <c r="AQ63" s="484"/>
      <c r="AR63" s="484"/>
      <c r="AS63" s="484">
        <v>2196</v>
      </c>
      <c r="AT63" s="484"/>
      <c r="AU63" s="484"/>
      <c r="AV63" s="484"/>
      <c r="AW63" s="484"/>
      <c r="AX63" s="484"/>
      <c r="AY63" s="484">
        <v>106</v>
      </c>
      <c r="AZ63" s="484"/>
      <c r="BA63" s="484"/>
      <c r="BB63" s="484"/>
      <c r="BC63" s="484"/>
      <c r="BD63" s="484"/>
      <c r="BE63" s="484">
        <v>1039</v>
      </c>
      <c r="BF63" s="484"/>
      <c r="BG63" s="484"/>
      <c r="BH63" s="484"/>
      <c r="BI63" s="484"/>
      <c r="BJ63" s="484"/>
    </row>
    <row r="64" spans="2:62" ht="13.5" customHeight="1">
      <c r="G64" s="317">
        <v>25</v>
      </c>
      <c r="H64" s="317"/>
      <c r="I64" s="317"/>
      <c r="N64" s="53"/>
      <c r="O64" s="483">
        <v>651</v>
      </c>
      <c r="P64" s="484"/>
      <c r="Q64" s="484"/>
      <c r="R64" s="484"/>
      <c r="S64" s="484"/>
      <c r="T64" s="484"/>
      <c r="U64" s="484">
        <v>3245</v>
      </c>
      <c r="V64" s="484"/>
      <c r="W64" s="484"/>
      <c r="X64" s="484"/>
      <c r="Y64" s="484"/>
      <c r="Z64" s="484"/>
      <c r="AA64" s="484">
        <v>647</v>
      </c>
      <c r="AB64" s="484"/>
      <c r="AC64" s="484"/>
      <c r="AD64" s="484"/>
      <c r="AE64" s="484"/>
      <c r="AF64" s="484"/>
      <c r="AG64" s="484">
        <v>4466</v>
      </c>
      <c r="AH64" s="484"/>
      <c r="AI64" s="484"/>
      <c r="AJ64" s="484"/>
      <c r="AK64" s="484"/>
      <c r="AL64" s="484"/>
      <c r="AM64" s="484">
        <v>267</v>
      </c>
      <c r="AN64" s="484"/>
      <c r="AO64" s="484"/>
      <c r="AP64" s="484"/>
      <c r="AQ64" s="484"/>
      <c r="AR64" s="484"/>
      <c r="AS64" s="484">
        <v>1654</v>
      </c>
      <c r="AT64" s="484"/>
      <c r="AU64" s="484"/>
      <c r="AV64" s="484"/>
      <c r="AW64" s="484"/>
      <c r="AX64" s="484"/>
      <c r="AY64" s="484">
        <v>90</v>
      </c>
      <c r="AZ64" s="484"/>
      <c r="BA64" s="484"/>
      <c r="BB64" s="484"/>
      <c r="BC64" s="484"/>
      <c r="BD64" s="484"/>
      <c r="BE64" s="484">
        <v>915</v>
      </c>
      <c r="BF64" s="484"/>
      <c r="BG64" s="484"/>
      <c r="BH64" s="484"/>
      <c r="BI64" s="484"/>
      <c r="BJ64" s="484"/>
    </row>
    <row r="65" spans="2:62" ht="13.5" customHeight="1">
      <c r="G65" s="314">
        <v>26</v>
      </c>
      <c r="H65" s="314"/>
      <c r="I65" s="314"/>
      <c r="J65" s="154"/>
      <c r="K65" s="154"/>
      <c r="L65" s="154"/>
      <c r="M65" s="154"/>
      <c r="N65" s="105"/>
      <c r="O65" s="487">
        <v>553</v>
      </c>
      <c r="P65" s="488"/>
      <c r="Q65" s="488"/>
      <c r="R65" s="488"/>
      <c r="S65" s="488"/>
      <c r="T65" s="488"/>
      <c r="U65" s="488">
        <v>2483</v>
      </c>
      <c r="V65" s="488"/>
      <c r="W65" s="488"/>
      <c r="X65" s="488"/>
      <c r="Y65" s="488"/>
      <c r="Z65" s="488"/>
      <c r="AA65" s="488">
        <v>603</v>
      </c>
      <c r="AB65" s="488"/>
      <c r="AC65" s="488"/>
      <c r="AD65" s="488"/>
      <c r="AE65" s="488"/>
      <c r="AF65" s="488"/>
      <c r="AG65" s="488">
        <v>3685</v>
      </c>
      <c r="AH65" s="488"/>
      <c r="AI65" s="488"/>
      <c r="AJ65" s="488"/>
      <c r="AK65" s="488"/>
      <c r="AL65" s="488"/>
      <c r="AM65" s="488">
        <v>343</v>
      </c>
      <c r="AN65" s="488"/>
      <c r="AO65" s="488"/>
      <c r="AP65" s="488"/>
      <c r="AQ65" s="488"/>
      <c r="AR65" s="488"/>
      <c r="AS65" s="488">
        <v>1751</v>
      </c>
      <c r="AT65" s="488"/>
      <c r="AU65" s="488"/>
      <c r="AV65" s="488"/>
      <c r="AW65" s="488"/>
      <c r="AX65" s="488"/>
      <c r="AY65" s="488">
        <v>96</v>
      </c>
      <c r="AZ65" s="488"/>
      <c r="BA65" s="488"/>
      <c r="BB65" s="488"/>
      <c r="BC65" s="488"/>
      <c r="BD65" s="488"/>
      <c r="BE65" s="488">
        <v>1069</v>
      </c>
      <c r="BF65" s="488"/>
      <c r="BG65" s="488"/>
      <c r="BH65" s="488"/>
      <c r="BI65" s="488"/>
      <c r="BJ65" s="488"/>
    </row>
    <row r="66" spans="2:62" ht="13.5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9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</row>
    <row r="67" spans="2:62" ht="13.5" customHeight="1">
      <c r="B67" s="374" t="s">
        <v>81</v>
      </c>
      <c r="C67" s="374"/>
      <c r="D67" s="374"/>
      <c r="E67" s="134" t="s">
        <v>80</v>
      </c>
      <c r="F67" s="47" t="s">
        <v>637</v>
      </c>
    </row>
    <row r="68" spans="2:62" ht="13.5" customHeight="1"/>
    <row r="69" spans="2:62" ht="13.5" customHeight="1"/>
    <row r="70" spans="2:62" ht="13.5" customHeight="1"/>
  </sheetData>
  <mergeCells count="337">
    <mergeCell ref="B5:BJ5"/>
    <mergeCell ref="C12:G12"/>
    <mergeCell ref="C13:G13"/>
    <mergeCell ref="C14:G14"/>
    <mergeCell ref="C15:G15"/>
    <mergeCell ref="C16:G16"/>
    <mergeCell ref="C18:G18"/>
    <mergeCell ref="C19:G19"/>
    <mergeCell ref="W13:AC13"/>
    <mergeCell ref="W14:AC14"/>
    <mergeCell ref="H16:O16"/>
    <mergeCell ref="H18:O18"/>
    <mergeCell ref="H19:O19"/>
    <mergeCell ref="AY7:BE8"/>
    <mergeCell ref="W7:AX7"/>
    <mergeCell ref="C10:N10"/>
    <mergeCell ref="H12:O12"/>
    <mergeCell ref="B7:O8"/>
    <mergeCell ref="P7:V8"/>
    <mergeCell ref="W8:AC8"/>
    <mergeCell ref="AD18:AJ18"/>
    <mergeCell ref="BF7:BJ8"/>
    <mergeCell ref="AR15:AX15"/>
    <mergeCell ref="W16:AC16"/>
    <mergeCell ref="AY21:BE21"/>
    <mergeCell ref="AD21:AJ21"/>
    <mergeCell ref="AD22:AJ22"/>
    <mergeCell ref="AD24:AJ24"/>
    <mergeCell ref="AD25:AJ25"/>
    <mergeCell ref="AD26:AJ26"/>
    <mergeCell ref="P31:V31"/>
    <mergeCell ref="P33:V33"/>
    <mergeCell ref="P32:V32"/>
    <mergeCell ref="AR22:AX22"/>
    <mergeCell ref="AR24:AX24"/>
    <mergeCell ref="AR25:AX25"/>
    <mergeCell ref="AR26:AX26"/>
    <mergeCell ref="H20:O20"/>
    <mergeCell ref="H21:O21"/>
    <mergeCell ref="H22:O22"/>
    <mergeCell ref="H24:O24"/>
    <mergeCell ref="H25:O25"/>
    <mergeCell ref="H26:O26"/>
    <mergeCell ref="H27:O27"/>
    <mergeCell ref="P28:V28"/>
    <mergeCell ref="P30:V30"/>
    <mergeCell ref="C20:G20"/>
    <mergeCell ref="W32:AC32"/>
    <mergeCell ref="W33:AC33"/>
    <mergeCell ref="W34:AC34"/>
    <mergeCell ref="W36:AC36"/>
    <mergeCell ref="W37:AC37"/>
    <mergeCell ref="F39:G39"/>
    <mergeCell ref="F40:G40"/>
    <mergeCell ref="B41:D41"/>
    <mergeCell ref="C39:D39"/>
    <mergeCell ref="H33:O33"/>
    <mergeCell ref="H34:O34"/>
    <mergeCell ref="H36:O36"/>
    <mergeCell ref="H37:O37"/>
    <mergeCell ref="P34:V34"/>
    <mergeCell ref="C37:G37"/>
    <mergeCell ref="P37:V37"/>
    <mergeCell ref="C28:G28"/>
    <mergeCell ref="C30:G30"/>
    <mergeCell ref="P27:V27"/>
    <mergeCell ref="W31:AC31"/>
    <mergeCell ref="H28:O28"/>
    <mergeCell ref="H30:O30"/>
    <mergeCell ref="H31:O31"/>
    <mergeCell ref="AD37:AJ37"/>
    <mergeCell ref="AY37:BE37"/>
    <mergeCell ref="AK37:AQ37"/>
    <mergeCell ref="H13:O13"/>
    <mergeCell ref="H14:O14"/>
    <mergeCell ref="H15:O15"/>
    <mergeCell ref="AD8:AJ8"/>
    <mergeCell ref="W27:AC27"/>
    <mergeCell ref="W28:AC28"/>
    <mergeCell ref="W30:AC30"/>
    <mergeCell ref="P15:V15"/>
    <mergeCell ref="P16:V16"/>
    <mergeCell ref="P18:V18"/>
    <mergeCell ref="P19:V19"/>
    <mergeCell ref="P20:V20"/>
    <mergeCell ref="AK13:AQ13"/>
    <mergeCell ref="AK14:AQ14"/>
    <mergeCell ref="AK15:AQ15"/>
    <mergeCell ref="AK8:AQ8"/>
    <mergeCell ref="AR8:AX8"/>
    <mergeCell ref="AD14:AJ14"/>
    <mergeCell ref="AD15:AJ15"/>
    <mergeCell ref="AR13:AX13"/>
    <mergeCell ref="AR14:AX14"/>
    <mergeCell ref="C36:G36"/>
    <mergeCell ref="C31:G31"/>
    <mergeCell ref="C32:G32"/>
    <mergeCell ref="C33:G33"/>
    <mergeCell ref="C34:G34"/>
    <mergeCell ref="P36:V36"/>
    <mergeCell ref="C27:G27"/>
    <mergeCell ref="BF37:BJ37"/>
    <mergeCell ref="AR37:AX37"/>
    <mergeCell ref="AR28:AX28"/>
    <mergeCell ref="AR30:AX30"/>
    <mergeCell ref="AR31:AX31"/>
    <mergeCell ref="AK28:AQ28"/>
    <mergeCell ref="AK30:AQ30"/>
    <mergeCell ref="AK31:AQ31"/>
    <mergeCell ref="BF28:BJ28"/>
    <mergeCell ref="BF30:BJ30"/>
    <mergeCell ref="BF31:BJ31"/>
    <mergeCell ref="BF32:BJ32"/>
    <mergeCell ref="BF33:BJ33"/>
    <mergeCell ref="BF34:BJ34"/>
    <mergeCell ref="BF36:BJ36"/>
    <mergeCell ref="AY36:BE36"/>
    <mergeCell ref="H32:O32"/>
    <mergeCell ref="C21:G21"/>
    <mergeCell ref="C22:G22"/>
    <mergeCell ref="C24:G24"/>
    <mergeCell ref="C25:G25"/>
    <mergeCell ref="C26:G26"/>
    <mergeCell ref="W21:AC21"/>
    <mergeCell ref="W22:AC22"/>
    <mergeCell ref="W24:AC24"/>
    <mergeCell ref="W25:AC25"/>
    <mergeCell ref="W26:AC26"/>
    <mergeCell ref="P21:V21"/>
    <mergeCell ref="P22:V22"/>
    <mergeCell ref="P24:V24"/>
    <mergeCell ref="P25:V25"/>
    <mergeCell ref="P26:V26"/>
    <mergeCell ref="P10:V10"/>
    <mergeCell ref="P12:V12"/>
    <mergeCell ref="P13:V13"/>
    <mergeCell ref="P14:V14"/>
    <mergeCell ref="AK19:AQ19"/>
    <mergeCell ref="AK20:AQ20"/>
    <mergeCell ref="AD10:AJ10"/>
    <mergeCell ref="W18:AC18"/>
    <mergeCell ref="W19:AC19"/>
    <mergeCell ref="W20:AC20"/>
    <mergeCell ref="AD16:AJ16"/>
    <mergeCell ref="AK10:AQ10"/>
    <mergeCell ref="W10:AC10"/>
    <mergeCell ref="W12:AC12"/>
    <mergeCell ref="W15:AC15"/>
    <mergeCell ref="AD13:AJ13"/>
    <mergeCell ref="AD20:AJ20"/>
    <mergeCell ref="AY10:BE10"/>
    <mergeCell ref="AY16:BE16"/>
    <mergeCell ref="AY18:BE18"/>
    <mergeCell ref="AY19:BE19"/>
    <mergeCell ref="AY20:BE20"/>
    <mergeCell ref="AD12:AJ12"/>
    <mergeCell ref="AK12:AQ12"/>
    <mergeCell ref="AR12:AX12"/>
    <mergeCell ref="AY12:BE12"/>
    <mergeCell ref="AY13:BE13"/>
    <mergeCell ref="AY14:BE14"/>
    <mergeCell ref="AY15:BE15"/>
    <mergeCell ref="AR10:AX10"/>
    <mergeCell ref="AR16:AX16"/>
    <mergeCell ref="AR19:AX19"/>
    <mergeCell ref="AR20:AX20"/>
    <mergeCell ref="BF12:BJ12"/>
    <mergeCell ref="BF13:BJ13"/>
    <mergeCell ref="BF14:BJ14"/>
    <mergeCell ref="BF15:BJ15"/>
    <mergeCell ref="AD28:AJ28"/>
    <mergeCell ref="AD30:AJ30"/>
    <mergeCell ref="AD31:AJ31"/>
    <mergeCell ref="AY28:BE28"/>
    <mergeCell ref="AY30:BE30"/>
    <mergeCell ref="AY31:BE31"/>
    <mergeCell ref="BF16:BJ16"/>
    <mergeCell ref="BF18:BJ18"/>
    <mergeCell ref="BF19:BJ19"/>
    <mergeCell ref="BF20:BJ20"/>
    <mergeCell ref="AR18:AX18"/>
    <mergeCell ref="AD19:AJ19"/>
    <mergeCell ref="AD27:AJ27"/>
    <mergeCell ref="BF22:BJ22"/>
    <mergeCell ref="BF24:BJ24"/>
    <mergeCell ref="AK21:AQ21"/>
    <mergeCell ref="AK22:AQ22"/>
    <mergeCell ref="AK24:AQ24"/>
    <mergeCell ref="AK25:AQ25"/>
    <mergeCell ref="AR21:AX21"/>
    <mergeCell ref="AD36:AJ36"/>
    <mergeCell ref="AR36:AX36"/>
    <mergeCell ref="AD32:AJ32"/>
    <mergeCell ref="AD33:AJ33"/>
    <mergeCell ref="AD34:AJ34"/>
    <mergeCell ref="AR32:AX32"/>
    <mergeCell ref="AR33:AX33"/>
    <mergeCell ref="AR34:AX34"/>
    <mergeCell ref="AY34:BE34"/>
    <mergeCell ref="AK32:AQ32"/>
    <mergeCell ref="AK33:AQ33"/>
    <mergeCell ref="AK34:AQ34"/>
    <mergeCell ref="AK36:AQ36"/>
    <mergeCell ref="AY32:BE32"/>
    <mergeCell ref="AY33:BE33"/>
    <mergeCell ref="O65:T65"/>
    <mergeCell ref="B45:BJ45"/>
    <mergeCell ref="C51:F51"/>
    <mergeCell ref="J51:M51"/>
    <mergeCell ref="U65:Z65"/>
    <mergeCell ref="AA62:AF62"/>
    <mergeCell ref="AG62:AL62"/>
    <mergeCell ref="AM62:AR62"/>
    <mergeCell ref="BA54:BE54"/>
    <mergeCell ref="G52:I52"/>
    <mergeCell ref="G53:I53"/>
    <mergeCell ref="AA65:AF65"/>
    <mergeCell ref="AG65:AL65"/>
    <mergeCell ref="AM65:AR65"/>
    <mergeCell ref="AS65:AX65"/>
    <mergeCell ref="BE59:BJ59"/>
    <mergeCell ref="BA55:BE55"/>
    <mergeCell ref="BF55:BJ55"/>
    <mergeCell ref="AY65:BD65"/>
    <mergeCell ref="BE65:BJ65"/>
    <mergeCell ref="AA61:AF61"/>
    <mergeCell ref="AG61:AL61"/>
    <mergeCell ref="AM61:AR61"/>
    <mergeCell ref="AS61:AX61"/>
    <mergeCell ref="B67:D67"/>
    <mergeCell ref="G65:I65"/>
    <mergeCell ref="G62:I62"/>
    <mergeCell ref="G63:I63"/>
    <mergeCell ref="G54:I54"/>
    <mergeCell ref="G55:I55"/>
    <mergeCell ref="C61:F61"/>
    <mergeCell ref="G61:I61"/>
    <mergeCell ref="J61:M61"/>
    <mergeCell ref="B57:N59"/>
    <mergeCell ref="G64:I64"/>
    <mergeCell ref="BE61:BJ61"/>
    <mergeCell ref="AY62:BD62"/>
    <mergeCell ref="AS62:AX62"/>
    <mergeCell ref="AA63:AF63"/>
    <mergeCell ref="AG63:AL63"/>
    <mergeCell ref="AM63:AR63"/>
    <mergeCell ref="AS63:AX63"/>
    <mergeCell ref="AY63:BD63"/>
    <mergeCell ref="BE63:BJ63"/>
    <mergeCell ref="BE62:BJ62"/>
    <mergeCell ref="AA64:AF64"/>
    <mergeCell ref="AG64:AL64"/>
    <mergeCell ref="AM64:AR64"/>
    <mergeCell ref="AS64:AX64"/>
    <mergeCell ref="AY64:BD64"/>
    <mergeCell ref="BE64:BJ64"/>
    <mergeCell ref="O64:T64"/>
    <mergeCell ref="U64:Z64"/>
    <mergeCell ref="O63:T63"/>
    <mergeCell ref="U63:Z63"/>
    <mergeCell ref="AV55:AZ55"/>
    <mergeCell ref="AH52:AP52"/>
    <mergeCell ref="AH53:AP53"/>
    <mergeCell ref="AH54:AP54"/>
    <mergeCell ref="AH55:AP55"/>
    <mergeCell ref="O51:X51"/>
    <mergeCell ref="O54:X54"/>
    <mergeCell ref="O55:X55"/>
    <mergeCell ref="O53:X53"/>
    <mergeCell ref="O62:T62"/>
    <mergeCell ref="U62:Z62"/>
    <mergeCell ref="O61:T61"/>
    <mergeCell ref="U61:Z61"/>
    <mergeCell ref="AA59:AF59"/>
    <mergeCell ref="AG59:AL59"/>
    <mergeCell ref="AM59:AR59"/>
    <mergeCell ref="AS59:AX59"/>
    <mergeCell ref="AY59:BD59"/>
    <mergeCell ref="AY61:BD61"/>
    <mergeCell ref="O57:BJ57"/>
    <mergeCell ref="O59:T59"/>
    <mergeCell ref="U59:Z59"/>
    <mergeCell ref="BF53:BJ53"/>
    <mergeCell ref="AQ54:AU54"/>
    <mergeCell ref="AV54:AZ54"/>
    <mergeCell ref="AQ52:AU52"/>
    <mergeCell ref="AV52:AZ52"/>
    <mergeCell ref="BA52:BE52"/>
    <mergeCell ref="BF52:BJ52"/>
    <mergeCell ref="AQ53:AU53"/>
    <mergeCell ref="AV53:AZ53"/>
    <mergeCell ref="BF54:BJ54"/>
    <mergeCell ref="O58:Z58"/>
    <mergeCell ref="AA58:AL58"/>
    <mergeCell ref="AM58:AX58"/>
    <mergeCell ref="AY58:BJ58"/>
    <mergeCell ref="O52:X52"/>
    <mergeCell ref="Y52:AG52"/>
    <mergeCell ref="Y53:AG53"/>
    <mergeCell ref="Y54:AG54"/>
    <mergeCell ref="Y55:AG55"/>
    <mergeCell ref="BA53:BE53"/>
    <mergeCell ref="AQ55:AU55"/>
    <mergeCell ref="B47:N49"/>
    <mergeCell ref="Y47:AG49"/>
    <mergeCell ref="AH47:AP49"/>
    <mergeCell ref="G51:I51"/>
    <mergeCell ref="O47:X49"/>
    <mergeCell ref="AV51:AZ51"/>
    <mergeCell ref="BA51:BE51"/>
    <mergeCell ref="BF51:BJ51"/>
    <mergeCell ref="AH51:AP51"/>
    <mergeCell ref="Y51:AG51"/>
    <mergeCell ref="AS1:BK2"/>
    <mergeCell ref="BF49:BJ49"/>
    <mergeCell ref="BA49:BE49"/>
    <mergeCell ref="AV49:AZ49"/>
    <mergeCell ref="AQ49:AU49"/>
    <mergeCell ref="AQ48:AZ48"/>
    <mergeCell ref="BA48:BJ48"/>
    <mergeCell ref="AQ47:BJ47"/>
    <mergeCell ref="AQ51:AU51"/>
    <mergeCell ref="AY22:BE22"/>
    <mergeCell ref="AY24:BE24"/>
    <mergeCell ref="AY25:BE25"/>
    <mergeCell ref="AY26:BE26"/>
    <mergeCell ref="BF26:BJ26"/>
    <mergeCell ref="AY27:BE27"/>
    <mergeCell ref="AR27:AX27"/>
    <mergeCell ref="BF21:BJ21"/>
    <mergeCell ref="BF25:BJ25"/>
    <mergeCell ref="BF27:BJ27"/>
    <mergeCell ref="AK26:AQ26"/>
    <mergeCell ref="AK27:AQ27"/>
    <mergeCell ref="BF10:BJ10"/>
    <mergeCell ref="AK18:AQ18"/>
    <mergeCell ref="AK16:AQ16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177</vt:lpstr>
      <vt:lpstr>178</vt:lpstr>
      <vt:lpstr>179</vt:lpstr>
      <vt:lpstr>180</vt:lpstr>
      <vt:lpstr>181</vt:lpstr>
      <vt:lpstr>182</vt:lpstr>
      <vt:lpstr>183</vt:lpstr>
      <vt:lpstr>184</vt:lpstr>
      <vt:lpstr>185</vt:lpstr>
      <vt:lpstr>186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  <vt:lpstr>'173'!Print_Area</vt:lpstr>
      <vt:lpstr>'174'!Print_Area</vt:lpstr>
      <vt:lpstr>'175'!Print_Area</vt:lpstr>
      <vt:lpstr>'176'!Print_Area</vt:lpstr>
      <vt:lpstr>'177'!Print_Area</vt:lpstr>
      <vt:lpstr>'178'!Print_Area</vt:lpstr>
      <vt:lpstr>'179'!Print_Area</vt:lpstr>
      <vt:lpstr>'180'!Print_Area</vt:lpstr>
      <vt:lpstr>'181'!Print_Area</vt:lpstr>
      <vt:lpstr>'182'!Print_Area</vt:lpstr>
      <vt:lpstr>'183'!Print_Area</vt:lpstr>
      <vt:lpstr>'184'!Print_Area</vt:lpstr>
      <vt:lpstr>'185'!Print_Area</vt:lpstr>
      <vt:lpstr>'186'!Print_Area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2016-03-30T01:51:51Z</dcterms:modified>
</cp:coreProperties>
</file>