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137" sheetId="29" r:id="rId1"/>
    <sheet name="138" sheetId="2" r:id="rId2"/>
    <sheet name="139" sheetId="3" r:id="rId3"/>
    <sheet name="140" sheetId="4" r:id="rId4"/>
    <sheet name="141" sheetId="5" r:id="rId5"/>
    <sheet name="142" sheetId="6" r:id="rId6"/>
    <sheet name="143" sheetId="10" r:id="rId7"/>
    <sheet name="144" sheetId="11" r:id="rId8"/>
    <sheet name="145" sheetId="12" r:id="rId9"/>
    <sheet name="146" sheetId="13" r:id="rId10"/>
    <sheet name="147" sheetId="14" r:id="rId11"/>
    <sheet name="148" sheetId="15" r:id="rId12"/>
    <sheet name="149" sheetId="16" r:id="rId13"/>
    <sheet name="150" sheetId="17" r:id="rId14"/>
    <sheet name="151" sheetId="7" r:id="rId15"/>
    <sheet name="152" sheetId="8" r:id="rId16"/>
    <sheet name="153" sheetId="9" r:id="rId17"/>
    <sheet name="154" sheetId="27" r:id="rId18"/>
    <sheet name="155" sheetId="19" r:id="rId19"/>
    <sheet name="156" sheetId="20" r:id="rId20"/>
    <sheet name="157" sheetId="21" r:id="rId21"/>
    <sheet name="158" sheetId="22" r:id="rId22"/>
    <sheet name="159" sheetId="23" r:id="rId23"/>
    <sheet name="160" sheetId="24" r:id="rId24"/>
    <sheet name="161" sheetId="25" r:id="rId25"/>
    <sheet name="162" sheetId="26" r:id="rId26"/>
  </sheets>
  <definedNames>
    <definedName name="_xlnm.Print_Area" localSheetId="0">'137'!$A$1:$BJ$69</definedName>
    <definedName name="_xlnm.Print_Area" localSheetId="1">'138'!$A$1:$BK$58</definedName>
    <definedName name="_xlnm.Print_Area" localSheetId="2">'139'!$A$1:$BK$64</definedName>
    <definedName name="_xlnm.Print_Area" localSheetId="3">'140'!$A$1:$Y$88</definedName>
    <definedName name="_xlnm.Print_Area" localSheetId="4">'141'!$A$1:$Y$73</definedName>
    <definedName name="_xlnm.Print_Area" localSheetId="5">'142'!$A$1:$Y$74</definedName>
    <definedName name="_xlnm.Print_Area" localSheetId="6">'143'!$A$1:$Y$36</definedName>
    <definedName name="_xlnm.Print_Area" localSheetId="7">'144'!$A$1:$Y$67</definedName>
    <definedName name="_xlnm.Print_Area" localSheetId="8">'145'!$A$1:$Y$20</definedName>
    <definedName name="_xlnm.Print_Area" localSheetId="9">'146'!$A$1:$Y$90</definedName>
    <definedName name="_xlnm.Print_Area" localSheetId="10">'147'!$A$1:$Z$77</definedName>
    <definedName name="_xlnm.Print_Area" localSheetId="11">'148'!$A$1:$Y$73</definedName>
    <definedName name="_xlnm.Print_Area" localSheetId="12">'149'!$A$1:$Y$36</definedName>
    <definedName name="_xlnm.Print_Area" localSheetId="13">'150'!$A$1:$Z$69</definedName>
    <definedName name="_xlnm.Print_Area" localSheetId="14">'151'!$A$1:$BK$41</definedName>
    <definedName name="_xlnm.Print_Area" localSheetId="15">'152'!$A$1:$BK$53</definedName>
    <definedName name="_xlnm.Print_Area" localSheetId="16">'153'!$A$1:$BK$67</definedName>
    <definedName name="_xlnm.Print_Area" localSheetId="17">'154'!$A$1:$BK$27</definedName>
    <definedName name="_xlnm.Print_Area" localSheetId="18">'155'!$A$1:$BK$65</definedName>
    <definedName name="_xlnm.Print_Area" localSheetId="19">'156'!$A$1:$BK$67</definedName>
    <definedName name="_xlnm.Print_Area" localSheetId="20">'157'!$A$1:$BK$60</definedName>
    <definedName name="_xlnm.Print_Area" localSheetId="21">'158'!$A$1:$BK$62</definedName>
    <definedName name="_xlnm.Print_Area" localSheetId="22">'159'!$A$1:$BK$71</definedName>
    <definedName name="_xlnm.Print_Area" localSheetId="23">'160'!$A$1:$BK$68</definedName>
    <definedName name="_xlnm.Print_Area" localSheetId="24">'161'!$A$1:$BK$75</definedName>
    <definedName name="_xlnm.Print_Area" localSheetId="25">'162'!$A$1:$BK$42</definedName>
  </definedNames>
  <calcPr calcId="145621"/>
</workbook>
</file>

<file path=xl/calcChain.xml><?xml version="1.0" encoding="utf-8"?>
<calcChain xmlns="http://schemas.openxmlformats.org/spreadsheetml/2006/main">
  <c r="A1" i="2" l="1"/>
  <c r="J21" i="3" l="1"/>
  <c r="X24" i="16" l="1"/>
  <c r="X23" i="16"/>
  <c r="X70" i="15"/>
  <c r="X61" i="15"/>
  <c r="X31" i="15"/>
  <c r="X30" i="15"/>
  <c r="U11" i="14"/>
  <c r="AS65" i="20" l="1"/>
  <c r="AS49" i="20"/>
  <c r="AM18" i="19"/>
  <c r="O18" i="19"/>
  <c r="AM16" i="19"/>
  <c r="O16" i="19"/>
  <c r="AY31" i="8" l="1"/>
  <c r="AA31" i="8"/>
  <c r="AM50" i="23" l="1"/>
  <c r="AU50" i="23"/>
  <c r="BC50" i="23"/>
  <c r="AE50" i="23"/>
  <c r="W50" i="23"/>
  <c r="AI46" i="25" l="1"/>
  <c r="X33" i="16" l="1"/>
  <c r="W28" i="16"/>
  <c r="V28" i="16"/>
  <c r="U28" i="16"/>
  <c r="W11" i="16"/>
  <c r="V11" i="16"/>
  <c r="U11" i="16"/>
  <c r="X53" i="15"/>
  <c r="AE30" i="9"/>
  <c r="AE28" i="9"/>
  <c r="AE26" i="9"/>
  <c r="AE24" i="9"/>
  <c r="AE22" i="9"/>
  <c r="AE20" i="9"/>
  <c r="AE18" i="9"/>
  <c r="AE16" i="9"/>
  <c r="AE14" i="9"/>
  <c r="BC12" i="9"/>
  <c r="AU12" i="9"/>
  <c r="AM12" i="9"/>
  <c r="AE12" i="9"/>
  <c r="W12" i="9"/>
  <c r="W43" i="3"/>
  <c r="N43" i="3" s="1"/>
  <c r="BC11" i="26"/>
  <c r="AU11" i="26"/>
  <c r="AM11" i="26"/>
  <c r="AE11" i="26"/>
  <c r="W11" i="26"/>
  <c r="W73" i="25"/>
  <c r="W72" i="25"/>
  <c r="W71" i="25"/>
  <c r="W70" i="25"/>
  <c r="W69" i="25"/>
  <c r="W68" i="25"/>
  <c r="W67" i="25"/>
  <c r="W66" i="25"/>
  <c r="W65" i="25"/>
  <c r="W64" i="25"/>
  <c r="W63" i="25"/>
  <c r="W62" i="25"/>
  <c r="W61" i="25"/>
  <c r="W60" i="25"/>
  <c r="W59" i="25"/>
  <c r="W58" i="25"/>
  <c r="W57" i="25"/>
  <c r="W56" i="25"/>
  <c r="W55" i="25"/>
  <c r="W54" i="25"/>
  <c r="W53" i="25"/>
  <c r="W52" i="25"/>
  <c r="W51" i="25"/>
  <c r="W50" i="25"/>
  <c r="W49" i="25"/>
  <c r="W48" i="25"/>
  <c r="BG46" i="25"/>
  <c r="BC46" i="25"/>
  <c r="AY46" i="25"/>
  <c r="AU46" i="25"/>
  <c r="AQ46" i="25"/>
  <c r="AM46" i="25"/>
  <c r="AE46" i="25"/>
  <c r="AA46" i="25"/>
  <c r="W46" i="25"/>
  <c r="V66" i="24"/>
  <c r="V65" i="24"/>
  <c r="V64" i="24"/>
  <c r="V63" i="24"/>
  <c r="AS39" i="22"/>
  <c r="AS38" i="22"/>
  <c r="BF32" i="22"/>
  <c r="BA32" i="22"/>
  <c r="AV32" i="22"/>
  <c r="BF31" i="22"/>
  <c r="BA31" i="22"/>
  <c r="AV31" i="22"/>
  <c r="AS20" i="22"/>
  <c r="AS19" i="22"/>
  <c r="BF13" i="22"/>
  <c r="BA13" i="22"/>
  <c r="AV13" i="22"/>
  <c r="BF12" i="22"/>
  <c r="BA12" i="22"/>
  <c r="AV12" i="22"/>
  <c r="AS58" i="21"/>
  <c r="AS57" i="21"/>
  <c r="BF51" i="21"/>
  <c r="BA51" i="21"/>
  <c r="AV51" i="21"/>
  <c r="BF50" i="21"/>
  <c r="BA50" i="21"/>
  <c r="AV50" i="21"/>
  <c r="AS39" i="21"/>
  <c r="AS38" i="21"/>
  <c r="BF32" i="21"/>
  <c r="BA32" i="21"/>
  <c r="AV32" i="21"/>
  <c r="BF31" i="21"/>
  <c r="BA31" i="21"/>
  <c r="AV31" i="21"/>
  <c r="AS20" i="21"/>
  <c r="AS19" i="21"/>
  <c r="BF13" i="21"/>
  <c r="BA13" i="21"/>
  <c r="AV13" i="21"/>
  <c r="BF12" i="21"/>
  <c r="BA12" i="21"/>
  <c r="AV12" i="21"/>
  <c r="BF59" i="20"/>
  <c r="BA59" i="20"/>
  <c r="AV59" i="20"/>
  <c r="BF58" i="20"/>
  <c r="BA58" i="20"/>
  <c r="AV58" i="20"/>
  <c r="BF42" i="20"/>
  <c r="BA42" i="20"/>
  <c r="AV42" i="20"/>
  <c r="BF41" i="20"/>
  <c r="BA41" i="20"/>
  <c r="AV41" i="20"/>
  <c r="AS30" i="20"/>
  <c r="AS29" i="20"/>
  <c r="AS28" i="20"/>
  <c r="AS26" i="20"/>
  <c r="AS25" i="20"/>
  <c r="AS24" i="20"/>
  <c r="BF18" i="20"/>
  <c r="BA18" i="20"/>
  <c r="AV18" i="20"/>
  <c r="BF17" i="20"/>
  <c r="BA17" i="20"/>
  <c r="AV17" i="20"/>
  <c r="BF16" i="20"/>
  <c r="BA16" i="20"/>
  <c r="AV16" i="20"/>
  <c r="BF14" i="20"/>
  <c r="BA14" i="20"/>
  <c r="AV14" i="20"/>
  <c r="BF13" i="20"/>
  <c r="BA13" i="20"/>
  <c r="AV13" i="20"/>
  <c r="BF12" i="20"/>
  <c r="BA12" i="20"/>
  <c r="AV12" i="20"/>
  <c r="V11" i="14"/>
  <c r="W11" i="14"/>
  <c r="X11" i="14"/>
  <c r="Y61" i="14"/>
  <c r="Y31" i="14"/>
  <c r="Y32" i="14"/>
  <c r="Y33" i="14"/>
  <c r="X84" i="13"/>
  <c r="W17" i="12"/>
  <c r="W16" i="12"/>
  <c r="X35" i="10"/>
  <c r="X30" i="10"/>
  <c r="W31" i="10"/>
  <c r="W32" i="10"/>
  <c r="X67" i="6"/>
  <c r="X66" i="6"/>
  <c r="X31" i="5"/>
  <c r="W72" i="4"/>
  <c r="Y58" i="17"/>
  <c r="Y59" i="17"/>
  <c r="Y60" i="17"/>
  <c r="Y61" i="17"/>
  <c r="Y62" i="17"/>
  <c r="Y63" i="17"/>
  <c r="Y64" i="17"/>
  <c r="Y65" i="17"/>
  <c r="Y66" i="17"/>
  <c r="Y67" i="17"/>
  <c r="Y68" i="17"/>
  <c r="V57" i="17"/>
  <c r="W57" i="17"/>
  <c r="X57" i="17"/>
  <c r="U57" i="17"/>
  <c r="Y42" i="17"/>
  <c r="Y43" i="17"/>
  <c r="Y44" i="17"/>
  <c r="Y45" i="17"/>
  <c r="Y46" i="17"/>
  <c r="Y47" i="17"/>
  <c r="Y48" i="17"/>
  <c r="Y49" i="17"/>
  <c r="Y50" i="17"/>
  <c r="Y51" i="17"/>
  <c r="Y52" i="17"/>
  <c r="Y53" i="17"/>
  <c r="Y54" i="17"/>
  <c r="Y55" i="17"/>
  <c r="W41" i="17"/>
  <c r="W40" i="17"/>
  <c r="X41" i="17"/>
  <c r="X40" i="17"/>
  <c r="V41" i="17"/>
  <c r="V40" i="17"/>
  <c r="U41" i="17"/>
  <c r="Y12" i="17"/>
  <c r="Y13" i="17"/>
  <c r="Y14" i="17"/>
  <c r="Y15" i="17"/>
  <c r="Y16" i="17"/>
  <c r="Y17" i="17"/>
  <c r="Y18" i="17"/>
  <c r="Y19" i="17"/>
  <c r="Y20" i="17"/>
  <c r="Y21" i="17"/>
  <c r="Y22" i="17"/>
  <c r="Y23" i="17"/>
  <c r="Y24" i="17"/>
  <c r="Y25" i="17"/>
  <c r="Y26" i="17"/>
  <c r="Y27" i="17"/>
  <c r="Y28" i="17"/>
  <c r="Y29" i="17"/>
  <c r="Y30" i="17"/>
  <c r="Y31" i="17"/>
  <c r="Y32" i="17"/>
  <c r="Y33" i="17"/>
  <c r="Y34" i="17"/>
  <c r="Y35" i="17"/>
  <c r="Y36" i="17"/>
  <c r="Y37" i="17"/>
  <c r="Y38" i="17"/>
  <c r="V11" i="17"/>
  <c r="W11" i="17"/>
  <c r="X11" i="17"/>
  <c r="U11" i="17"/>
  <c r="X29" i="16"/>
  <c r="X30" i="16"/>
  <c r="X31" i="16"/>
  <c r="X32" i="16"/>
  <c r="X34" i="16"/>
  <c r="X35" i="16"/>
  <c r="X28" i="16"/>
  <c r="X12" i="16"/>
  <c r="X13" i="16"/>
  <c r="X14" i="16"/>
  <c r="X15" i="16"/>
  <c r="X16" i="16"/>
  <c r="X17" i="16"/>
  <c r="X18" i="16"/>
  <c r="X19" i="16"/>
  <c r="X20" i="16"/>
  <c r="X21" i="16"/>
  <c r="X22" i="16"/>
  <c r="X25" i="16"/>
  <c r="X26" i="16"/>
  <c r="X11" i="16"/>
  <c r="X43" i="15"/>
  <c r="X44" i="15"/>
  <c r="X45" i="15"/>
  <c r="X46" i="15"/>
  <c r="X47" i="15"/>
  <c r="X48" i="15"/>
  <c r="X49" i="15"/>
  <c r="X50" i="15"/>
  <c r="X51" i="15"/>
  <c r="X52" i="15"/>
  <c r="X54" i="15"/>
  <c r="X55" i="15"/>
  <c r="X56" i="15"/>
  <c r="X57" i="15"/>
  <c r="X58" i="15"/>
  <c r="X59" i="15"/>
  <c r="X60" i="15"/>
  <c r="X62" i="15"/>
  <c r="X63" i="15"/>
  <c r="X65" i="15"/>
  <c r="X66" i="15"/>
  <c r="X67" i="15"/>
  <c r="X68" i="15"/>
  <c r="X69" i="15"/>
  <c r="X71" i="15"/>
  <c r="W42" i="15"/>
  <c r="W64" i="15"/>
  <c r="V42" i="15"/>
  <c r="V64" i="15"/>
  <c r="V41" i="15"/>
  <c r="U42" i="15"/>
  <c r="U41" i="15"/>
  <c r="U64" i="15"/>
  <c r="X64" i="15"/>
  <c r="X12" i="15"/>
  <c r="X13" i="15"/>
  <c r="X14" i="15"/>
  <c r="X15" i="15"/>
  <c r="X16" i="15"/>
  <c r="X17" i="15"/>
  <c r="X18" i="15"/>
  <c r="X19" i="15"/>
  <c r="X20" i="15"/>
  <c r="X21" i="15"/>
  <c r="X22" i="15"/>
  <c r="X23" i="15"/>
  <c r="X24" i="15"/>
  <c r="X25" i="15"/>
  <c r="X26" i="15"/>
  <c r="X27" i="15"/>
  <c r="X28" i="15"/>
  <c r="X29" i="15"/>
  <c r="X32" i="15"/>
  <c r="X33" i="15"/>
  <c r="X34" i="15"/>
  <c r="X35" i="15"/>
  <c r="X36" i="15"/>
  <c r="X37" i="15"/>
  <c r="X38" i="15"/>
  <c r="X39" i="15"/>
  <c r="V11" i="15"/>
  <c r="W11" i="15"/>
  <c r="U11" i="15"/>
  <c r="Y72" i="14"/>
  <c r="Y68" i="14"/>
  <c r="Y69" i="14"/>
  <c r="Y65" i="14"/>
  <c r="Y56" i="14"/>
  <c r="Y57" i="14"/>
  <c r="Y58" i="14"/>
  <c r="Y59" i="14"/>
  <c r="Y62" i="14"/>
  <c r="Y49" i="14"/>
  <c r="Y50" i="14"/>
  <c r="Y51" i="14"/>
  <c r="Y52" i="14"/>
  <c r="Y53" i="14"/>
  <c r="Y46" i="14"/>
  <c r="Y42" i="14"/>
  <c r="Y43" i="14"/>
  <c r="Y75" i="14"/>
  <c r="Y37" i="14"/>
  <c r="Y38" i="14"/>
  <c r="Y39" i="14"/>
  <c r="Y28" i="14"/>
  <c r="Y29" i="14"/>
  <c r="Y34" i="14"/>
  <c r="Y23" i="14"/>
  <c r="Y24" i="14"/>
  <c r="Y25" i="14"/>
  <c r="Y17" i="14"/>
  <c r="Y18" i="14"/>
  <c r="Y19" i="14"/>
  <c r="Y20" i="14"/>
  <c r="Y71" i="14"/>
  <c r="Y67" i="14"/>
  <c r="Y64" i="14"/>
  <c r="Y55" i="14"/>
  <c r="Y48" i="14"/>
  <c r="Y45" i="14"/>
  <c r="Y41" i="14"/>
  <c r="Y74" i="14"/>
  <c r="Y36" i="14"/>
  <c r="Y27" i="14"/>
  <c r="Y22" i="14"/>
  <c r="Y16" i="14"/>
  <c r="Y14" i="14"/>
  <c r="Y13" i="14"/>
  <c r="Y11" i="14"/>
  <c r="X88" i="13"/>
  <c r="X87" i="13"/>
  <c r="X85" i="13"/>
  <c r="X83" i="13"/>
  <c r="X82" i="13"/>
  <c r="X81" i="13"/>
  <c r="X80" i="13"/>
  <c r="X79" i="13"/>
  <c r="X77" i="13"/>
  <c r="X76" i="13"/>
  <c r="X74" i="13"/>
  <c r="X73" i="13"/>
  <c r="X72" i="13"/>
  <c r="X70" i="13"/>
  <c r="X69" i="13"/>
  <c r="X67" i="13"/>
  <c r="X66" i="13"/>
  <c r="X65" i="13"/>
  <c r="X63" i="13"/>
  <c r="X62" i="13"/>
  <c r="X61" i="13"/>
  <c r="X60" i="13"/>
  <c r="X58" i="13"/>
  <c r="X57" i="13"/>
  <c r="X56" i="13"/>
  <c r="X55" i="13"/>
  <c r="X53" i="13"/>
  <c r="X52" i="13"/>
  <c r="X51" i="13"/>
  <c r="X49" i="13"/>
  <c r="X48" i="13"/>
  <c r="X46" i="13"/>
  <c r="X45" i="13"/>
  <c r="X43" i="13"/>
  <c r="X42" i="13"/>
  <c r="X40" i="13"/>
  <c r="X39" i="13"/>
  <c r="X37" i="13"/>
  <c r="X36" i="13"/>
  <c r="X34" i="13"/>
  <c r="X33" i="13"/>
  <c r="X31" i="13"/>
  <c r="X30" i="13"/>
  <c r="X28" i="13"/>
  <c r="X27" i="13"/>
  <c r="X25" i="13"/>
  <c r="X24" i="13"/>
  <c r="X20" i="13"/>
  <c r="X21" i="13"/>
  <c r="X22" i="13"/>
  <c r="X19" i="13"/>
  <c r="X14" i="13"/>
  <c r="X15" i="13"/>
  <c r="X16" i="13"/>
  <c r="X17" i="13"/>
  <c r="X13" i="13"/>
  <c r="W11" i="13"/>
  <c r="V11" i="13"/>
  <c r="U11" i="13"/>
  <c r="X11" i="13"/>
  <c r="X12" i="12"/>
  <c r="X13" i="12"/>
  <c r="X14" i="12"/>
  <c r="X15" i="12"/>
  <c r="X18" i="12"/>
  <c r="X19" i="12"/>
  <c r="X11" i="12"/>
  <c r="W13" i="12"/>
  <c r="W14" i="12"/>
  <c r="W15" i="12"/>
  <c r="W18" i="12"/>
  <c r="W19" i="12"/>
  <c r="W12" i="12"/>
  <c r="X57" i="11"/>
  <c r="X58" i="11"/>
  <c r="X59" i="11"/>
  <c r="X60" i="11"/>
  <c r="X61" i="11"/>
  <c r="X62" i="11"/>
  <c r="X63" i="11"/>
  <c r="X64" i="11"/>
  <c r="X65" i="11"/>
  <c r="X66" i="11"/>
  <c r="X56" i="11"/>
  <c r="X47" i="11"/>
  <c r="X46" i="11"/>
  <c r="X41" i="11"/>
  <c r="X42" i="11"/>
  <c r="X43" i="11"/>
  <c r="X44" i="11"/>
  <c r="X45" i="11"/>
  <c r="X48" i="11"/>
  <c r="X49" i="11"/>
  <c r="X50" i="11"/>
  <c r="X51" i="11"/>
  <c r="X52" i="11"/>
  <c r="X53" i="11"/>
  <c r="X54" i="11"/>
  <c r="X40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11" i="11"/>
  <c r="W58" i="11"/>
  <c r="W59" i="11"/>
  <c r="W60" i="11"/>
  <c r="W61" i="11"/>
  <c r="W62" i="11"/>
  <c r="W63" i="11"/>
  <c r="W64" i="11"/>
  <c r="W65" i="11"/>
  <c r="W66" i="11"/>
  <c r="W57" i="11"/>
  <c r="W51" i="11"/>
  <c r="W50" i="11"/>
  <c r="W45" i="11"/>
  <c r="W42" i="11"/>
  <c r="W43" i="11"/>
  <c r="W44" i="11"/>
  <c r="W46" i="11"/>
  <c r="W47" i="11"/>
  <c r="W48" i="11"/>
  <c r="W49" i="11"/>
  <c r="W52" i="11"/>
  <c r="W53" i="11"/>
  <c r="W54" i="11"/>
  <c r="W41" i="11"/>
  <c r="W13" i="11"/>
  <c r="W14" i="11"/>
  <c r="W15" i="11"/>
  <c r="W16" i="11"/>
  <c r="W17" i="11"/>
  <c r="W18" i="11"/>
  <c r="W19" i="11"/>
  <c r="W20" i="11"/>
  <c r="W21" i="11"/>
  <c r="W22" i="11"/>
  <c r="W23" i="11"/>
  <c r="W24" i="11"/>
  <c r="W25" i="11"/>
  <c r="W26" i="11"/>
  <c r="W27" i="11"/>
  <c r="W28" i="11"/>
  <c r="W29" i="11"/>
  <c r="W30" i="11"/>
  <c r="W31" i="11"/>
  <c r="W32" i="11"/>
  <c r="W33" i="11"/>
  <c r="W34" i="11"/>
  <c r="W35" i="11"/>
  <c r="W36" i="11"/>
  <c r="W37" i="11"/>
  <c r="W38" i="11"/>
  <c r="W12" i="11"/>
  <c r="X29" i="10"/>
  <c r="X33" i="10"/>
  <c r="X34" i="10"/>
  <c r="X28" i="10"/>
  <c r="X21" i="10"/>
  <c r="X22" i="10"/>
  <c r="X23" i="10"/>
  <c r="X24" i="10"/>
  <c r="X25" i="10"/>
  <c r="X26" i="10"/>
  <c r="X15" i="10"/>
  <c r="X12" i="10"/>
  <c r="X13" i="10"/>
  <c r="X14" i="10"/>
  <c r="X16" i="10"/>
  <c r="X17" i="10"/>
  <c r="X18" i="10"/>
  <c r="X19" i="10"/>
  <c r="X20" i="10"/>
  <c r="X11" i="10"/>
  <c r="W30" i="10"/>
  <c r="W33" i="10"/>
  <c r="W34" i="10"/>
  <c r="W35" i="10"/>
  <c r="W29" i="10"/>
  <c r="W23" i="10"/>
  <c r="W24" i="10"/>
  <c r="W25" i="10"/>
  <c r="W26" i="10"/>
  <c r="W15" i="10"/>
  <c r="W13" i="10"/>
  <c r="W14" i="10"/>
  <c r="W16" i="10"/>
  <c r="W17" i="10"/>
  <c r="W18" i="10"/>
  <c r="W19" i="10"/>
  <c r="W20" i="10"/>
  <c r="W21" i="10"/>
  <c r="W22" i="10"/>
  <c r="W12" i="10"/>
  <c r="X58" i="6"/>
  <c r="X64" i="6"/>
  <c r="X63" i="6"/>
  <c r="X61" i="6"/>
  <c r="X57" i="6"/>
  <c r="X56" i="6"/>
  <c r="X55" i="6"/>
  <c r="X53" i="6"/>
  <c r="X50" i="6"/>
  <c r="X43" i="6"/>
  <c r="X44" i="6"/>
  <c r="X45" i="6"/>
  <c r="X46" i="6"/>
  <c r="X47" i="6"/>
  <c r="X48" i="6"/>
  <c r="X49" i="6"/>
  <c r="X51" i="6"/>
  <c r="X52" i="6"/>
  <c r="X59" i="6"/>
  <c r="X60" i="6"/>
  <c r="X62" i="6"/>
  <c r="X65" i="6"/>
  <c r="X68" i="6"/>
  <c r="X69" i="6"/>
  <c r="X70" i="6"/>
  <c r="X71" i="6"/>
  <c r="X72" i="6"/>
  <c r="X42" i="6"/>
  <c r="X12" i="6"/>
  <c r="X13" i="6"/>
  <c r="X14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11" i="6"/>
  <c r="W44" i="6"/>
  <c r="W45" i="6"/>
  <c r="W46" i="6"/>
  <c r="W47" i="6"/>
  <c r="W48" i="6"/>
  <c r="W49" i="6"/>
  <c r="W50" i="6"/>
  <c r="W51" i="6"/>
  <c r="W52" i="6"/>
  <c r="W53" i="6"/>
  <c r="W54" i="6"/>
  <c r="W55" i="6"/>
  <c r="W56" i="6"/>
  <c r="W57" i="6"/>
  <c r="W58" i="6"/>
  <c r="W59" i="6"/>
  <c r="W60" i="6"/>
  <c r="W61" i="6"/>
  <c r="W62" i="6"/>
  <c r="W63" i="6"/>
  <c r="W64" i="6"/>
  <c r="W65" i="6"/>
  <c r="W66" i="6"/>
  <c r="W67" i="6"/>
  <c r="W68" i="6"/>
  <c r="W69" i="6"/>
  <c r="W70" i="6"/>
  <c r="W71" i="6"/>
  <c r="W72" i="6"/>
  <c r="W43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39" i="6"/>
  <c r="W12" i="6"/>
  <c r="BB15" i="7"/>
  <c r="BB19" i="7"/>
  <c r="BB13" i="7"/>
  <c r="BB14" i="7"/>
  <c r="BB18" i="7"/>
  <c r="BB12" i="7"/>
  <c r="BB11" i="7"/>
  <c r="W69" i="5"/>
  <c r="W14" i="5"/>
  <c r="W16" i="5"/>
  <c r="W17" i="5"/>
  <c r="W18" i="5"/>
  <c r="W19" i="5"/>
  <c r="W20" i="5"/>
  <c r="W22" i="5"/>
  <c r="W23" i="5"/>
  <c r="W24" i="5"/>
  <c r="W25" i="5"/>
  <c r="W27" i="5"/>
  <c r="W28" i="5"/>
  <c r="W29" i="5"/>
  <c r="W31" i="5"/>
  <c r="W32" i="5"/>
  <c r="W33" i="5"/>
  <c r="W34" i="5"/>
  <c r="W36" i="5"/>
  <c r="W37" i="5"/>
  <c r="W38" i="5"/>
  <c r="W39" i="5"/>
  <c r="W41" i="5"/>
  <c r="W42" i="5"/>
  <c r="W43" i="5"/>
  <c r="W45" i="5"/>
  <c r="W46" i="5"/>
  <c r="W48" i="5"/>
  <c r="W49" i="5"/>
  <c r="W50" i="5"/>
  <c r="W51" i="5"/>
  <c r="W52" i="5"/>
  <c r="W53" i="5"/>
  <c r="W55" i="5"/>
  <c r="W56" i="5"/>
  <c r="W57" i="5"/>
  <c r="W58" i="5"/>
  <c r="W59" i="5"/>
  <c r="W61" i="5"/>
  <c r="W62" i="5"/>
  <c r="W64" i="5"/>
  <c r="W65" i="5"/>
  <c r="W67" i="5"/>
  <c r="W68" i="5"/>
  <c r="W71" i="5"/>
  <c r="W72" i="5"/>
  <c r="W13" i="5"/>
  <c r="X13" i="5"/>
  <c r="X14" i="5"/>
  <c r="X16" i="5"/>
  <c r="X17" i="5"/>
  <c r="X18" i="5"/>
  <c r="X19" i="5"/>
  <c r="X20" i="5"/>
  <c r="X22" i="5"/>
  <c r="X23" i="5"/>
  <c r="X24" i="5"/>
  <c r="X25" i="5"/>
  <c r="X27" i="5"/>
  <c r="X28" i="5"/>
  <c r="X29" i="5"/>
  <c r="X32" i="5"/>
  <c r="X33" i="5"/>
  <c r="X34" i="5"/>
  <c r="X36" i="5"/>
  <c r="X37" i="5"/>
  <c r="X38" i="5"/>
  <c r="X39" i="5"/>
  <c r="X41" i="5"/>
  <c r="X42" i="5"/>
  <c r="X43" i="5"/>
  <c r="X45" i="5"/>
  <c r="X46" i="5"/>
  <c r="X48" i="5"/>
  <c r="X49" i="5"/>
  <c r="X50" i="5"/>
  <c r="X51" i="5"/>
  <c r="X52" i="5"/>
  <c r="X53" i="5"/>
  <c r="X55" i="5"/>
  <c r="X56" i="5"/>
  <c r="X57" i="5"/>
  <c r="X58" i="5"/>
  <c r="X59" i="5"/>
  <c r="X61" i="5"/>
  <c r="X62" i="5"/>
  <c r="X64" i="5"/>
  <c r="X65" i="5"/>
  <c r="X67" i="5"/>
  <c r="X68" i="5"/>
  <c r="X69" i="5"/>
  <c r="X71" i="5"/>
  <c r="X72" i="5"/>
  <c r="X11" i="5"/>
  <c r="W14" i="4"/>
  <c r="W15" i="4"/>
  <c r="W16" i="4"/>
  <c r="W17" i="4"/>
  <c r="W19" i="4"/>
  <c r="W20" i="4"/>
  <c r="W21" i="4"/>
  <c r="W23" i="4"/>
  <c r="W24" i="4"/>
  <c r="W26" i="4"/>
  <c r="W27" i="4"/>
  <c r="W29" i="4"/>
  <c r="W30" i="4"/>
  <c r="W32" i="4"/>
  <c r="W33" i="4"/>
  <c r="W35" i="4"/>
  <c r="W36" i="4"/>
  <c r="W38" i="4"/>
  <c r="W39" i="4"/>
  <c r="W41" i="4"/>
  <c r="W42" i="4"/>
  <c r="W44" i="4"/>
  <c r="W45" i="4"/>
  <c r="W47" i="4"/>
  <c r="W48" i="4"/>
  <c r="W50" i="4"/>
  <c r="W51" i="4"/>
  <c r="W52" i="4"/>
  <c r="W54" i="4"/>
  <c r="W55" i="4"/>
  <c r="W56" i="4"/>
  <c r="W57" i="4"/>
  <c r="W59" i="4"/>
  <c r="W60" i="4"/>
  <c r="W61" i="4"/>
  <c r="W62" i="4"/>
  <c r="W64" i="4"/>
  <c r="W65" i="4"/>
  <c r="W66" i="4"/>
  <c r="W68" i="4"/>
  <c r="W69" i="4"/>
  <c r="W71" i="4"/>
  <c r="W73" i="4"/>
  <c r="W75" i="4"/>
  <c r="W76" i="4"/>
  <c r="W78" i="4"/>
  <c r="W79" i="4"/>
  <c r="W80" i="4"/>
  <c r="W81" i="4"/>
  <c r="W82" i="4"/>
  <c r="W83" i="4"/>
  <c r="W85" i="4"/>
  <c r="W86" i="4"/>
  <c r="X13" i="4"/>
  <c r="X14" i="4"/>
  <c r="X15" i="4"/>
  <c r="X16" i="4"/>
  <c r="X17" i="4"/>
  <c r="X19" i="4"/>
  <c r="X20" i="4"/>
  <c r="X21" i="4"/>
  <c r="X23" i="4"/>
  <c r="X24" i="4"/>
  <c r="X26" i="4"/>
  <c r="X27" i="4"/>
  <c r="X29" i="4"/>
  <c r="X30" i="4"/>
  <c r="X32" i="4"/>
  <c r="X33" i="4"/>
  <c r="X35" i="4"/>
  <c r="X36" i="4"/>
  <c r="X38" i="4"/>
  <c r="X39" i="4"/>
  <c r="X41" i="4"/>
  <c r="X42" i="4"/>
  <c r="X44" i="4"/>
  <c r="X45" i="4"/>
  <c r="X47" i="4"/>
  <c r="X48" i="4"/>
  <c r="X50" i="4"/>
  <c r="X51" i="4"/>
  <c r="X52" i="4"/>
  <c r="X54" i="4"/>
  <c r="X55" i="4"/>
  <c r="X56" i="4"/>
  <c r="X57" i="4"/>
  <c r="X59" i="4"/>
  <c r="X60" i="4"/>
  <c r="X61" i="4"/>
  <c r="X62" i="4"/>
  <c r="X64" i="4"/>
  <c r="X65" i="4"/>
  <c r="X66" i="4"/>
  <c r="X68" i="4"/>
  <c r="X69" i="4"/>
  <c r="X71" i="4"/>
  <c r="X73" i="4"/>
  <c r="X75" i="4"/>
  <c r="X76" i="4"/>
  <c r="X78" i="4"/>
  <c r="X79" i="4"/>
  <c r="X80" i="4"/>
  <c r="X81" i="4"/>
  <c r="X82" i="4"/>
  <c r="X83" i="4"/>
  <c r="X85" i="4"/>
  <c r="X86" i="4"/>
  <c r="W13" i="4"/>
  <c r="X11" i="4"/>
  <c r="W41" i="15"/>
  <c r="BA1" i="3"/>
  <c r="A1" i="4" s="1"/>
  <c r="W1" i="5" s="1"/>
  <c r="A1" i="6" s="1"/>
  <c r="W1" i="10" s="1"/>
  <c r="A1" i="11" s="1"/>
  <c r="X1" i="12" s="1"/>
  <c r="A1" i="13" s="1"/>
  <c r="X1" i="14" s="1"/>
  <c r="A1" i="15" s="1"/>
  <c r="O1" i="16" s="1"/>
  <c r="A1" i="17" s="1"/>
  <c r="BA1" i="7" s="1"/>
  <c r="A1" i="8" s="1"/>
  <c r="BA1" i="9" s="1"/>
  <c r="A1" i="27" s="1"/>
  <c r="AW1" i="19" s="1"/>
  <c r="A1" i="20" s="1"/>
  <c r="BA1" i="21" s="1"/>
  <c r="A1" i="22" s="1"/>
  <c r="BA1" i="23" s="1"/>
  <c r="A1" i="24" s="1"/>
  <c r="BA1" i="25" s="1"/>
  <c r="A1" i="26" s="1"/>
  <c r="Y57" i="17"/>
  <c r="Y41" i="17"/>
  <c r="U40" i="17"/>
  <c r="Y40" i="17"/>
  <c r="Y11" i="17"/>
  <c r="X41" i="15"/>
  <c r="X42" i="15"/>
  <c r="X11" i="15"/>
</calcChain>
</file>

<file path=xl/sharedStrings.xml><?xml version="1.0" encoding="utf-8"?>
<sst xmlns="http://schemas.openxmlformats.org/spreadsheetml/2006/main" count="1590" uniqueCount="863">
  <si>
    <t>白　紙　ペ　ー　ジ</t>
    <rPh sb="0" eb="1">
      <t>シロ</t>
    </rPh>
    <rPh sb="2" eb="3">
      <t>カミ</t>
    </rPh>
    <phoneticPr fontId="4"/>
  </si>
  <si>
    <t>資料</t>
    <rPh sb="0" eb="2">
      <t>シリョウ</t>
    </rPh>
    <phoneticPr fontId="4"/>
  </si>
  <si>
    <t>：</t>
    <phoneticPr fontId="4"/>
  </si>
  <si>
    <t>企画部財政課</t>
    <rPh sb="0" eb="2">
      <t>キカク</t>
    </rPh>
    <rPh sb="2" eb="3">
      <t>ブ</t>
    </rPh>
    <rPh sb="3" eb="6">
      <t>ザイセイカ</t>
    </rPh>
    <phoneticPr fontId="4"/>
  </si>
  <si>
    <t>年度</t>
    <rPh sb="0" eb="2">
      <t>ネンド</t>
    </rPh>
    <phoneticPr fontId="4"/>
  </si>
  <si>
    <t>平成</t>
    <rPh sb="0" eb="2">
      <t>ヘイセイ</t>
    </rPh>
    <phoneticPr fontId="4"/>
  </si>
  <si>
    <t>総額</t>
    <rPh sb="0" eb="2">
      <t>ソウガク</t>
    </rPh>
    <phoneticPr fontId="4"/>
  </si>
  <si>
    <t>一般会計</t>
    <rPh sb="0" eb="2">
      <t>イッパン</t>
    </rPh>
    <rPh sb="2" eb="4">
      <t>カイケイ</t>
    </rPh>
    <phoneticPr fontId="4"/>
  </si>
  <si>
    <t>特別会計</t>
    <rPh sb="0" eb="2">
      <t>トクベツ</t>
    </rPh>
    <rPh sb="2" eb="4">
      <t>カイケイ</t>
    </rPh>
    <phoneticPr fontId="4"/>
  </si>
  <si>
    <t>国民健康</t>
    <rPh sb="0" eb="2">
      <t>コクミン</t>
    </rPh>
    <rPh sb="2" eb="4">
      <t>ケンコウ</t>
    </rPh>
    <phoneticPr fontId="4"/>
  </si>
  <si>
    <t>保険事業</t>
    <rPh sb="0" eb="2">
      <t>ホケン</t>
    </rPh>
    <rPh sb="2" eb="4">
      <t>ジギョウ</t>
    </rPh>
    <phoneticPr fontId="4"/>
  </si>
  <si>
    <t>会　　計</t>
    <rPh sb="0" eb="1">
      <t>カイ</t>
    </rPh>
    <rPh sb="3" eb="4">
      <t>ケイ</t>
    </rPh>
    <phoneticPr fontId="4"/>
  </si>
  <si>
    <t>介護保険
会　　計</t>
    <rPh sb="0" eb="2">
      <t>カイゴ</t>
    </rPh>
    <rPh sb="2" eb="4">
      <t>ホケン</t>
    </rPh>
    <rPh sb="5" eb="6">
      <t>カイ</t>
    </rPh>
    <rPh sb="8" eb="9">
      <t>ケイ</t>
    </rPh>
    <phoneticPr fontId="4"/>
  </si>
  <si>
    <t>後期高齢者
医 療 会 計</t>
    <rPh sb="0" eb="2">
      <t>コウキ</t>
    </rPh>
    <rPh sb="2" eb="5">
      <t>コウレイシャ</t>
    </rPh>
    <rPh sb="6" eb="7">
      <t>イ</t>
    </rPh>
    <rPh sb="8" eb="9">
      <t>イヤス</t>
    </rPh>
    <rPh sb="10" eb="11">
      <t>カイ</t>
    </rPh>
    <rPh sb="12" eb="13">
      <t>ケイ</t>
    </rPh>
    <phoneticPr fontId="4"/>
  </si>
  <si>
    <t>老人医療
会　　計</t>
    <rPh sb="0" eb="2">
      <t>ロウジン</t>
    </rPh>
    <rPh sb="2" eb="4">
      <t>イリョウ</t>
    </rPh>
    <rPh sb="5" eb="6">
      <t>カイ</t>
    </rPh>
    <rPh sb="8" eb="9">
      <t>ケイ</t>
    </rPh>
    <phoneticPr fontId="4"/>
  </si>
  <si>
    <t>公　　共</t>
    <rPh sb="0" eb="1">
      <t>コウ</t>
    </rPh>
    <rPh sb="3" eb="4">
      <t>トモ</t>
    </rPh>
    <phoneticPr fontId="4"/>
  </si>
  <si>
    <t>駐 車 場</t>
    <rPh sb="0" eb="1">
      <t>チュウ</t>
    </rPh>
    <rPh sb="2" eb="3">
      <t>クルマ</t>
    </rPh>
    <rPh sb="4" eb="5">
      <t>バ</t>
    </rPh>
    <phoneticPr fontId="4"/>
  </si>
  <si>
    <t>学校給食
会　　計</t>
    <rPh sb="0" eb="2">
      <t>ガッコウ</t>
    </rPh>
    <rPh sb="2" eb="4">
      <t>キュウショク</t>
    </rPh>
    <rPh sb="5" eb="6">
      <t>カイ</t>
    </rPh>
    <rPh sb="8" eb="9">
      <t>ケイ</t>
    </rPh>
    <phoneticPr fontId="4"/>
  </si>
  <si>
    <t>(各年度末現在)</t>
    <rPh sb="1" eb="2">
      <t>カク</t>
    </rPh>
    <rPh sb="2" eb="5">
      <t>ネンドマツ</t>
    </rPh>
    <rPh sb="5" eb="7">
      <t>ゲンザイ</t>
    </rPh>
    <phoneticPr fontId="4"/>
  </si>
  <si>
    <t>注</t>
    <rPh sb="0" eb="1">
      <t>チュウ</t>
    </rPh>
    <phoneticPr fontId="4"/>
  </si>
  <si>
    <t>公有財産は、行政財産、普通財産を合計した数値である。</t>
    <rPh sb="0" eb="2">
      <t>コウユウ</t>
    </rPh>
    <rPh sb="2" eb="4">
      <t>ザイサン</t>
    </rPh>
    <rPh sb="6" eb="8">
      <t>ギョウセイ</t>
    </rPh>
    <rPh sb="8" eb="10">
      <t>ザイサン</t>
    </rPh>
    <rPh sb="11" eb="13">
      <t>フツウ</t>
    </rPh>
    <rPh sb="13" eb="15">
      <t>ザイサン</t>
    </rPh>
    <rPh sb="16" eb="18">
      <t>ゴウケイ</t>
    </rPh>
    <rPh sb="20" eb="22">
      <t>スウチ</t>
    </rPh>
    <phoneticPr fontId="4"/>
  </si>
  <si>
    <t>物品は、特別整理備品の取得金額の合計である。</t>
    <rPh sb="0" eb="2">
      <t>ブッピン</t>
    </rPh>
    <rPh sb="4" eb="6">
      <t>トクベツ</t>
    </rPh>
    <rPh sb="6" eb="8">
      <t>セイリ</t>
    </rPh>
    <rPh sb="8" eb="10">
      <t>ビヒン</t>
    </rPh>
    <rPh sb="11" eb="13">
      <t>シュトク</t>
    </rPh>
    <rPh sb="13" eb="15">
      <t>キンガク</t>
    </rPh>
    <rPh sb="16" eb="18">
      <t>ゴウケイ</t>
    </rPh>
    <phoneticPr fontId="4"/>
  </si>
  <si>
    <t>総務部経理用地課、会計管理室</t>
    <rPh sb="0" eb="2">
      <t>ソウム</t>
    </rPh>
    <rPh sb="2" eb="3">
      <t>ブ</t>
    </rPh>
    <rPh sb="3" eb="5">
      <t>ケイリ</t>
    </rPh>
    <rPh sb="5" eb="8">
      <t>ヨウチカ</t>
    </rPh>
    <rPh sb="9" eb="11">
      <t>カイケイ</t>
    </rPh>
    <rPh sb="11" eb="13">
      <t>カンリ</t>
    </rPh>
    <rPh sb="13" eb="14">
      <t>シツ</t>
    </rPh>
    <phoneticPr fontId="4"/>
  </si>
  <si>
    <t>公有財産</t>
    <rPh sb="0" eb="2">
      <t>コウユウ</t>
    </rPh>
    <rPh sb="2" eb="4">
      <t>ザイサン</t>
    </rPh>
    <phoneticPr fontId="4"/>
  </si>
  <si>
    <t>有価証券</t>
    <rPh sb="0" eb="2">
      <t>ユウカ</t>
    </rPh>
    <rPh sb="2" eb="4">
      <t>ショウケン</t>
    </rPh>
    <phoneticPr fontId="4"/>
  </si>
  <si>
    <t>物品</t>
    <rPh sb="0" eb="2">
      <t>ブッピン</t>
    </rPh>
    <phoneticPr fontId="4"/>
  </si>
  <si>
    <t>債権</t>
    <rPh sb="0" eb="2">
      <t>サイケン</t>
    </rPh>
    <phoneticPr fontId="4"/>
  </si>
  <si>
    <t>基金</t>
    <rPh sb="0" eb="2">
      <t>キキン</t>
    </rPh>
    <phoneticPr fontId="4"/>
  </si>
  <si>
    <t>計</t>
    <rPh sb="0" eb="1">
      <t>ケイ</t>
    </rPh>
    <phoneticPr fontId="4"/>
  </si>
  <si>
    <t>土地</t>
    <rPh sb="0" eb="2">
      <t>トチ</t>
    </rPh>
    <phoneticPr fontId="4"/>
  </si>
  <si>
    <t>建物</t>
    <rPh sb="0" eb="2">
      <t>タテモノ</t>
    </rPh>
    <phoneticPr fontId="4"/>
  </si>
  <si>
    <t>価格</t>
    <rPh sb="0" eb="2">
      <t>カカク</t>
    </rPh>
    <phoneticPr fontId="4"/>
  </si>
  <si>
    <t>面積</t>
    <rPh sb="0" eb="2">
      <t>メンセキ</t>
    </rPh>
    <phoneticPr fontId="4"/>
  </si>
  <si>
    <t>科　　　目</t>
    <rPh sb="0" eb="1">
      <t>カ</t>
    </rPh>
    <rPh sb="4" eb="5">
      <t>メ</t>
    </rPh>
    <phoneticPr fontId="6"/>
  </si>
  <si>
    <t>歳入</t>
    <rPh sb="0" eb="2">
      <t>サイニュウ</t>
    </rPh>
    <phoneticPr fontId="6"/>
  </si>
  <si>
    <t>予算額</t>
    <rPh sb="0" eb="3">
      <t>ヨサンガク</t>
    </rPh>
    <phoneticPr fontId="6"/>
  </si>
  <si>
    <t>構成比</t>
    <rPh sb="0" eb="3">
      <t>コウセイヒ</t>
    </rPh>
    <phoneticPr fontId="6"/>
  </si>
  <si>
    <t>対前年度比増加率</t>
    <rPh sb="0" eb="1">
      <t>タイ</t>
    </rPh>
    <rPh sb="1" eb="4">
      <t>ゼンネンド</t>
    </rPh>
    <rPh sb="4" eb="5">
      <t>ヒ</t>
    </rPh>
    <rPh sb="5" eb="7">
      <t>ゾウカ</t>
    </rPh>
    <rPh sb="7" eb="8">
      <t>リツ</t>
    </rPh>
    <phoneticPr fontId="6"/>
  </si>
  <si>
    <t xml:space="preserve">千円 </t>
    <rPh sb="0" eb="2">
      <t>センエン</t>
    </rPh>
    <phoneticPr fontId="6"/>
  </si>
  <si>
    <t>％　</t>
    <phoneticPr fontId="6"/>
  </si>
  <si>
    <t>％　</t>
    <phoneticPr fontId="6"/>
  </si>
  <si>
    <t>総額</t>
    <rPh sb="0" eb="2">
      <t>ソウガク</t>
    </rPh>
    <phoneticPr fontId="6"/>
  </si>
  <si>
    <t>増加率算出用↓</t>
    <rPh sb="0" eb="2">
      <t>ゾウカ</t>
    </rPh>
    <rPh sb="2" eb="3">
      <t>リツ</t>
    </rPh>
    <rPh sb="3" eb="5">
      <t>サンシュツ</t>
    </rPh>
    <rPh sb="5" eb="6">
      <t>ヨウ</t>
    </rPh>
    <phoneticPr fontId="6"/>
  </si>
  <si>
    <t>特別区税</t>
    <rPh sb="0" eb="3">
      <t>トクベツク</t>
    </rPh>
    <rPh sb="3" eb="4">
      <t>ゼイ</t>
    </rPh>
    <phoneticPr fontId="6"/>
  </si>
  <si>
    <t>特別区民税</t>
    <rPh sb="0" eb="3">
      <t>トクベツク</t>
    </rPh>
    <rPh sb="3" eb="4">
      <t>ミン</t>
    </rPh>
    <rPh sb="4" eb="5">
      <t>ゼイ</t>
    </rPh>
    <phoneticPr fontId="6"/>
  </si>
  <si>
    <t>軽自動車税</t>
    <rPh sb="0" eb="1">
      <t>ケイ</t>
    </rPh>
    <rPh sb="1" eb="4">
      <t>ジドウシャ</t>
    </rPh>
    <rPh sb="4" eb="5">
      <t>ゼイ</t>
    </rPh>
    <phoneticPr fontId="6"/>
  </si>
  <si>
    <t>特別区たばこ税</t>
    <rPh sb="0" eb="3">
      <t>トクベツク</t>
    </rPh>
    <rPh sb="6" eb="7">
      <t>ゼイ</t>
    </rPh>
    <phoneticPr fontId="6"/>
  </si>
  <si>
    <t>入湯税</t>
    <rPh sb="0" eb="2">
      <t>ニュウトウ</t>
    </rPh>
    <rPh sb="2" eb="3">
      <t>ゼイ</t>
    </rPh>
    <phoneticPr fontId="6"/>
  </si>
  <si>
    <t>地方譲与税</t>
    <rPh sb="0" eb="2">
      <t>チホウ</t>
    </rPh>
    <rPh sb="2" eb="4">
      <t>ジョウヨ</t>
    </rPh>
    <rPh sb="4" eb="5">
      <t>ゼイ</t>
    </rPh>
    <phoneticPr fontId="6"/>
  </si>
  <si>
    <t>自動車重量譲与税</t>
    <rPh sb="0" eb="3">
      <t>ジドウシャ</t>
    </rPh>
    <rPh sb="3" eb="5">
      <t>ジュウリョウ</t>
    </rPh>
    <rPh sb="5" eb="7">
      <t>ジョウヨ</t>
    </rPh>
    <rPh sb="7" eb="8">
      <t>ゼイ</t>
    </rPh>
    <phoneticPr fontId="6"/>
  </si>
  <si>
    <t>地方揮発油譲与税</t>
    <rPh sb="0" eb="2">
      <t>チホウ</t>
    </rPh>
    <rPh sb="2" eb="5">
      <t>キハツユ</t>
    </rPh>
    <rPh sb="5" eb="7">
      <t>ジョウヨ</t>
    </rPh>
    <rPh sb="7" eb="8">
      <t>ゼイ</t>
    </rPh>
    <phoneticPr fontId="6"/>
  </si>
  <si>
    <t>利子割交付金</t>
    <rPh sb="0" eb="2">
      <t>リシ</t>
    </rPh>
    <rPh sb="2" eb="3">
      <t>ワリ</t>
    </rPh>
    <rPh sb="3" eb="6">
      <t>コウフキン</t>
    </rPh>
    <phoneticPr fontId="6"/>
  </si>
  <si>
    <t>配当割交付金</t>
    <rPh sb="0" eb="2">
      <t>ハイトウ</t>
    </rPh>
    <rPh sb="2" eb="3">
      <t>ワリ</t>
    </rPh>
    <rPh sb="3" eb="6">
      <t>コウフキン</t>
    </rPh>
    <phoneticPr fontId="6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</si>
  <si>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6"/>
  </si>
  <si>
    <t>地方消費税交付金</t>
    <rPh sb="0" eb="2">
      <t>チホウ</t>
    </rPh>
    <rPh sb="2" eb="5">
      <t>ショウヒゼイ</t>
    </rPh>
    <rPh sb="5" eb="8">
      <t>コウフキン</t>
    </rPh>
    <phoneticPr fontId="6"/>
  </si>
  <si>
    <t>地方特例交付金</t>
    <rPh sb="0" eb="2">
      <t>チホウ</t>
    </rPh>
    <rPh sb="2" eb="4">
      <t>トクレイ</t>
    </rPh>
    <rPh sb="4" eb="7">
      <t>コウフキン</t>
    </rPh>
    <phoneticPr fontId="6"/>
  </si>
  <si>
    <t>特別区交付金</t>
    <rPh sb="0" eb="3">
      <t>トクベツク</t>
    </rPh>
    <rPh sb="3" eb="6">
      <t>コウフキン</t>
    </rPh>
    <phoneticPr fontId="6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</si>
  <si>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6"/>
  </si>
  <si>
    <t>分担金及び負担金</t>
    <rPh sb="0" eb="3">
      <t>ブンタンキン</t>
    </rPh>
    <rPh sb="3" eb="4">
      <t>オヨ</t>
    </rPh>
    <rPh sb="5" eb="8">
      <t>フタンキン</t>
    </rPh>
    <phoneticPr fontId="6"/>
  </si>
  <si>
    <t>負担金</t>
    <rPh sb="0" eb="3">
      <t>フタンキン</t>
    </rPh>
    <phoneticPr fontId="6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</si>
  <si>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6"/>
  </si>
  <si>
    <t>使用料</t>
    <rPh sb="0" eb="3">
      <t>シヨウリョウ</t>
    </rPh>
    <phoneticPr fontId="6"/>
  </si>
  <si>
    <t>手数料</t>
    <rPh sb="0" eb="3">
      <t>テスウリョウ</t>
    </rPh>
    <phoneticPr fontId="6"/>
  </si>
  <si>
    <t>国庫支出金</t>
    <rPh sb="0" eb="2">
      <t>コッコ</t>
    </rPh>
    <rPh sb="2" eb="5">
      <t>シシュツキン</t>
    </rPh>
    <phoneticPr fontId="6"/>
  </si>
  <si>
    <t>国庫負担金</t>
    <rPh sb="0" eb="2">
      <t>コッコ</t>
    </rPh>
    <rPh sb="2" eb="5">
      <t>フタンキン</t>
    </rPh>
    <phoneticPr fontId="6"/>
  </si>
  <si>
    <t>国庫補助金</t>
    <rPh sb="0" eb="2">
      <t>コッコ</t>
    </rPh>
    <rPh sb="2" eb="5">
      <t>ホジョキン</t>
    </rPh>
    <phoneticPr fontId="6"/>
  </si>
  <si>
    <t>国庫委託金</t>
    <rPh sb="0" eb="2">
      <t>コッコ</t>
    </rPh>
    <rPh sb="2" eb="4">
      <t>イタク</t>
    </rPh>
    <rPh sb="4" eb="5">
      <t>キン</t>
    </rPh>
    <phoneticPr fontId="6"/>
  </si>
  <si>
    <t>都支出金</t>
    <rPh sb="0" eb="1">
      <t>ト</t>
    </rPh>
    <rPh sb="1" eb="4">
      <t>シシュツキン</t>
    </rPh>
    <phoneticPr fontId="6"/>
  </si>
  <si>
    <t>都負担金</t>
    <rPh sb="0" eb="1">
      <t>ト</t>
    </rPh>
    <rPh sb="1" eb="4">
      <t>フタンキン</t>
    </rPh>
    <phoneticPr fontId="6"/>
  </si>
  <si>
    <t>都補助金</t>
    <rPh sb="0" eb="1">
      <t>ト</t>
    </rPh>
    <rPh sb="1" eb="4">
      <t>ホジョキン</t>
    </rPh>
    <phoneticPr fontId="6"/>
  </si>
  <si>
    <t>都委託金</t>
    <rPh sb="0" eb="1">
      <t>ト</t>
    </rPh>
    <rPh sb="1" eb="3">
      <t>イタク</t>
    </rPh>
    <rPh sb="3" eb="4">
      <t>キン</t>
    </rPh>
    <phoneticPr fontId="6"/>
  </si>
  <si>
    <t>財産収入</t>
    <rPh sb="0" eb="2">
      <t>ザイサン</t>
    </rPh>
    <rPh sb="2" eb="4">
      <t>シュウニュウ</t>
    </rPh>
    <phoneticPr fontId="6"/>
  </si>
  <si>
    <t>財産運用収入</t>
    <rPh sb="0" eb="2">
      <t>ザイサン</t>
    </rPh>
    <rPh sb="2" eb="4">
      <t>ウンヨウ</t>
    </rPh>
    <rPh sb="4" eb="6">
      <t>シュウニュウ</t>
    </rPh>
    <phoneticPr fontId="6"/>
  </si>
  <si>
    <t>財産売払収入</t>
    <rPh sb="0" eb="2">
      <t>ザイサン</t>
    </rPh>
    <rPh sb="2" eb="4">
      <t>ウリハラ</t>
    </rPh>
    <rPh sb="4" eb="6">
      <t>シュウニュウ</t>
    </rPh>
    <phoneticPr fontId="6"/>
  </si>
  <si>
    <t>寄付金</t>
    <rPh sb="0" eb="3">
      <t>キフキン</t>
    </rPh>
    <phoneticPr fontId="6"/>
  </si>
  <si>
    <t>繰入金</t>
    <rPh sb="0" eb="2">
      <t>クリイレ</t>
    </rPh>
    <rPh sb="2" eb="3">
      <t>キン</t>
    </rPh>
    <phoneticPr fontId="6"/>
  </si>
  <si>
    <t>基金繰入金</t>
    <rPh sb="0" eb="2">
      <t>キキン</t>
    </rPh>
    <rPh sb="2" eb="4">
      <t>クリイレ</t>
    </rPh>
    <rPh sb="4" eb="5">
      <t>キン</t>
    </rPh>
    <phoneticPr fontId="6"/>
  </si>
  <si>
    <t>繰越金</t>
    <rPh sb="0" eb="2">
      <t>クリコシ</t>
    </rPh>
    <rPh sb="2" eb="3">
      <t>キン</t>
    </rPh>
    <phoneticPr fontId="6"/>
  </si>
  <si>
    <t>資料</t>
    <rPh sb="0" eb="2">
      <t>シリョウ</t>
    </rPh>
    <phoneticPr fontId="6"/>
  </si>
  <si>
    <t>：</t>
    <phoneticPr fontId="6"/>
  </si>
  <si>
    <t>企画部財政課</t>
    <rPh sb="0" eb="2">
      <t>キカク</t>
    </rPh>
    <rPh sb="2" eb="3">
      <t>ブ</t>
    </rPh>
    <rPh sb="3" eb="6">
      <t>ザイセイカ</t>
    </rPh>
    <phoneticPr fontId="6"/>
  </si>
  <si>
    <t>諸収入</t>
    <rPh sb="0" eb="1">
      <t>ショ</t>
    </rPh>
    <rPh sb="1" eb="3">
      <t>シュウニュウ</t>
    </rPh>
    <phoneticPr fontId="6"/>
  </si>
  <si>
    <t>延滞金加算金及び過料</t>
    <rPh sb="0" eb="3">
      <t>エンタイキン</t>
    </rPh>
    <rPh sb="3" eb="6">
      <t>カサンキン</t>
    </rPh>
    <rPh sb="6" eb="7">
      <t>オヨ</t>
    </rPh>
    <rPh sb="8" eb="10">
      <t>カリョウ</t>
    </rPh>
    <phoneticPr fontId="6"/>
  </si>
  <si>
    <t>特別区預金利子</t>
    <rPh sb="0" eb="3">
      <t>トクベツク</t>
    </rPh>
    <rPh sb="3" eb="5">
      <t>ヨキン</t>
    </rPh>
    <rPh sb="5" eb="7">
      <t>リシ</t>
    </rPh>
    <phoneticPr fontId="6"/>
  </si>
  <si>
    <t>貸付金元利収入</t>
    <rPh sb="0" eb="2">
      <t>カシツケ</t>
    </rPh>
    <rPh sb="2" eb="3">
      <t>キン</t>
    </rPh>
    <rPh sb="3" eb="5">
      <t>ガンリ</t>
    </rPh>
    <rPh sb="5" eb="7">
      <t>シュウニュウ</t>
    </rPh>
    <phoneticPr fontId="6"/>
  </si>
  <si>
    <t>受託事業収入</t>
    <rPh sb="0" eb="2">
      <t>ジュタク</t>
    </rPh>
    <rPh sb="2" eb="4">
      <t>ジギョウ</t>
    </rPh>
    <rPh sb="4" eb="6">
      <t>シュウニュウ</t>
    </rPh>
    <phoneticPr fontId="6"/>
  </si>
  <si>
    <t>雑入</t>
    <rPh sb="0" eb="2">
      <t>ザツニュウ</t>
    </rPh>
    <phoneticPr fontId="6"/>
  </si>
  <si>
    <t>特別区債</t>
    <rPh sb="0" eb="3">
      <t>トクベツク</t>
    </rPh>
    <rPh sb="3" eb="4">
      <t>サイ</t>
    </rPh>
    <phoneticPr fontId="6"/>
  </si>
  <si>
    <t>　会　計　予　算　額　(当　初)</t>
    <rPh sb="1" eb="2">
      <t>カイ</t>
    </rPh>
    <rPh sb="3" eb="4">
      <t>ケイ</t>
    </rPh>
    <rPh sb="5" eb="6">
      <t>ヨ</t>
    </rPh>
    <rPh sb="7" eb="8">
      <t>サン</t>
    </rPh>
    <rPh sb="9" eb="10">
      <t>ガク</t>
    </rPh>
    <rPh sb="12" eb="13">
      <t>トウ</t>
    </rPh>
    <rPh sb="14" eb="15">
      <t>ハツ</t>
    </rPh>
    <phoneticPr fontId="7"/>
  </si>
  <si>
    <t>科　　　目</t>
    <rPh sb="0" eb="1">
      <t>カ</t>
    </rPh>
    <rPh sb="4" eb="5">
      <t>メ</t>
    </rPh>
    <phoneticPr fontId="7"/>
  </si>
  <si>
    <t>歳出</t>
    <rPh sb="0" eb="2">
      <t>サイシュツ</t>
    </rPh>
    <phoneticPr fontId="7"/>
  </si>
  <si>
    <t>予算額</t>
    <rPh sb="0" eb="3">
      <t>ヨサンガク</t>
    </rPh>
    <phoneticPr fontId="7"/>
  </si>
  <si>
    <t>構成比</t>
    <rPh sb="0" eb="3">
      <t>コウセイヒ</t>
    </rPh>
    <phoneticPr fontId="7"/>
  </si>
  <si>
    <t>対前年度比増加率</t>
    <rPh sb="0" eb="1">
      <t>タイ</t>
    </rPh>
    <rPh sb="1" eb="4">
      <t>ゼンネンド</t>
    </rPh>
    <rPh sb="4" eb="5">
      <t>ヒ</t>
    </rPh>
    <rPh sb="5" eb="7">
      <t>ゾウカ</t>
    </rPh>
    <rPh sb="7" eb="8">
      <t>リツ</t>
    </rPh>
    <phoneticPr fontId="7"/>
  </si>
  <si>
    <t>増加率算出用↓</t>
    <rPh sb="0" eb="2">
      <t>ゾウカ</t>
    </rPh>
    <rPh sb="2" eb="3">
      <t>リツ</t>
    </rPh>
    <rPh sb="3" eb="5">
      <t>サンシュツ</t>
    </rPh>
    <rPh sb="5" eb="6">
      <t>ヨウ</t>
    </rPh>
    <phoneticPr fontId="7"/>
  </si>
  <si>
    <t>千円　</t>
    <rPh sb="0" eb="2">
      <t>センエン</t>
    </rPh>
    <phoneticPr fontId="7"/>
  </si>
  <si>
    <t>％　</t>
    <phoneticPr fontId="7"/>
  </si>
  <si>
    <t>％　</t>
    <phoneticPr fontId="7"/>
  </si>
  <si>
    <t>総額</t>
    <rPh sb="0" eb="2">
      <t>ソウガク</t>
    </rPh>
    <phoneticPr fontId="7"/>
  </si>
  <si>
    <t>議会費</t>
    <rPh sb="0" eb="2">
      <t>ギカイ</t>
    </rPh>
    <rPh sb="2" eb="3">
      <t>ヒ</t>
    </rPh>
    <phoneticPr fontId="7"/>
  </si>
  <si>
    <t>総務費</t>
    <rPh sb="0" eb="3">
      <t>ソウムヒ</t>
    </rPh>
    <phoneticPr fontId="7"/>
  </si>
  <si>
    <t>総務管理費</t>
    <rPh sb="0" eb="2">
      <t>ソウム</t>
    </rPh>
    <rPh sb="2" eb="4">
      <t>カンリ</t>
    </rPh>
    <rPh sb="4" eb="5">
      <t>ヒ</t>
    </rPh>
    <phoneticPr fontId="7"/>
  </si>
  <si>
    <t>選挙費</t>
    <rPh sb="0" eb="2">
      <t>センキョ</t>
    </rPh>
    <rPh sb="2" eb="3">
      <t>ヒ</t>
    </rPh>
    <phoneticPr fontId="7"/>
  </si>
  <si>
    <t>統計調査費</t>
    <rPh sb="0" eb="2">
      <t>トウケイ</t>
    </rPh>
    <rPh sb="2" eb="4">
      <t>チョウサ</t>
    </rPh>
    <rPh sb="4" eb="5">
      <t>ヒ</t>
    </rPh>
    <phoneticPr fontId="7"/>
  </si>
  <si>
    <t>監査委員費</t>
    <rPh sb="0" eb="2">
      <t>カンサ</t>
    </rPh>
    <rPh sb="2" eb="4">
      <t>イイン</t>
    </rPh>
    <rPh sb="4" eb="5">
      <t>ヒ</t>
    </rPh>
    <phoneticPr fontId="7"/>
  </si>
  <si>
    <t>区民費</t>
    <rPh sb="0" eb="2">
      <t>クミン</t>
    </rPh>
    <rPh sb="2" eb="3">
      <t>ヒ</t>
    </rPh>
    <phoneticPr fontId="7"/>
  </si>
  <si>
    <t>税務費</t>
    <rPh sb="0" eb="2">
      <t>ゼイム</t>
    </rPh>
    <rPh sb="2" eb="3">
      <t>ヒ</t>
    </rPh>
    <phoneticPr fontId="7"/>
  </si>
  <si>
    <t>国民年金費</t>
    <rPh sb="0" eb="2">
      <t>コクミン</t>
    </rPh>
    <rPh sb="2" eb="4">
      <t>ネンキン</t>
    </rPh>
    <rPh sb="4" eb="5">
      <t>ヒ</t>
    </rPh>
    <phoneticPr fontId="7"/>
  </si>
  <si>
    <t>産業経済費</t>
    <rPh sb="0" eb="2">
      <t>サンギョウ</t>
    </rPh>
    <rPh sb="2" eb="4">
      <t>ケイザイ</t>
    </rPh>
    <rPh sb="4" eb="5">
      <t>ヒ</t>
    </rPh>
    <phoneticPr fontId="7"/>
  </si>
  <si>
    <t>商工生活経済費</t>
    <rPh sb="0" eb="2">
      <t>ショウコウ</t>
    </rPh>
    <rPh sb="2" eb="4">
      <t>セイカツ</t>
    </rPh>
    <rPh sb="4" eb="6">
      <t>ケイザイ</t>
    </rPh>
    <rPh sb="6" eb="7">
      <t>ヒ</t>
    </rPh>
    <phoneticPr fontId="7"/>
  </si>
  <si>
    <t>農業費</t>
    <rPh sb="0" eb="2">
      <t>ノウギョウ</t>
    </rPh>
    <rPh sb="2" eb="3">
      <t>ヒ</t>
    </rPh>
    <phoneticPr fontId="7"/>
  </si>
  <si>
    <t>地域文化費</t>
    <rPh sb="0" eb="2">
      <t>チイキ</t>
    </rPh>
    <rPh sb="2" eb="4">
      <t>ブンカ</t>
    </rPh>
    <rPh sb="4" eb="5">
      <t>ヒ</t>
    </rPh>
    <phoneticPr fontId="7"/>
  </si>
  <si>
    <t>地域振興費</t>
    <rPh sb="0" eb="2">
      <t>チイキ</t>
    </rPh>
    <rPh sb="2" eb="4">
      <t>シンコウ</t>
    </rPh>
    <rPh sb="4" eb="5">
      <t>ヒ</t>
    </rPh>
    <phoneticPr fontId="7"/>
  </si>
  <si>
    <t>文化・生涯学習費</t>
    <rPh sb="0" eb="2">
      <t>ブンカ</t>
    </rPh>
    <rPh sb="3" eb="5">
      <t>ショウガイ</t>
    </rPh>
    <rPh sb="5" eb="7">
      <t>ガクシュウ</t>
    </rPh>
    <rPh sb="7" eb="8">
      <t>ヒ</t>
    </rPh>
    <phoneticPr fontId="7"/>
  </si>
  <si>
    <t>スポーツ振興費</t>
    <rPh sb="4" eb="6">
      <t>シンコウ</t>
    </rPh>
    <rPh sb="6" eb="7">
      <t>ヒ</t>
    </rPh>
    <phoneticPr fontId="7"/>
  </si>
  <si>
    <t>保健福祉費</t>
    <rPh sb="0" eb="2">
      <t>ホケン</t>
    </rPh>
    <rPh sb="2" eb="4">
      <t>フクシ</t>
    </rPh>
    <rPh sb="4" eb="5">
      <t>ヒ</t>
    </rPh>
    <phoneticPr fontId="7"/>
  </si>
  <si>
    <t>生活保護費</t>
    <rPh sb="0" eb="2">
      <t>セイカツ</t>
    </rPh>
    <rPh sb="2" eb="4">
      <t>ホゴ</t>
    </rPh>
    <rPh sb="4" eb="5">
      <t>ヒ</t>
    </rPh>
    <phoneticPr fontId="7"/>
  </si>
  <si>
    <t>保健衛生費</t>
    <rPh sb="0" eb="2">
      <t>ホケン</t>
    </rPh>
    <rPh sb="2" eb="4">
      <t>エイセイ</t>
    </rPh>
    <rPh sb="4" eb="5">
      <t>ヒ</t>
    </rPh>
    <phoneticPr fontId="7"/>
  </si>
  <si>
    <t>環境費</t>
    <rPh sb="0" eb="2">
      <t>カンキョウ</t>
    </rPh>
    <rPh sb="2" eb="3">
      <t>ヒ</t>
    </rPh>
    <phoneticPr fontId="7"/>
  </si>
  <si>
    <t>清掃リサイクル費</t>
    <rPh sb="0" eb="2">
      <t>セイソウ</t>
    </rPh>
    <rPh sb="7" eb="8">
      <t>ヒ</t>
    </rPh>
    <phoneticPr fontId="7"/>
  </si>
  <si>
    <t>都市整備費</t>
    <rPh sb="0" eb="2">
      <t>トシ</t>
    </rPh>
    <rPh sb="2" eb="4">
      <t>セイビ</t>
    </rPh>
    <rPh sb="4" eb="5">
      <t>ヒ</t>
    </rPh>
    <phoneticPr fontId="7"/>
  </si>
  <si>
    <t>土木費</t>
    <rPh sb="0" eb="2">
      <t>ドボク</t>
    </rPh>
    <rPh sb="2" eb="3">
      <t>ヒ</t>
    </rPh>
    <phoneticPr fontId="7"/>
  </si>
  <si>
    <t>土木管理費</t>
    <rPh sb="0" eb="2">
      <t>ドボク</t>
    </rPh>
    <rPh sb="2" eb="4">
      <t>カンリ</t>
    </rPh>
    <rPh sb="4" eb="5">
      <t>ヒ</t>
    </rPh>
    <phoneticPr fontId="7"/>
  </si>
  <si>
    <t>道路橋梁費</t>
    <rPh sb="0" eb="2">
      <t>ドウロ</t>
    </rPh>
    <rPh sb="2" eb="4">
      <t>キョウリョウ</t>
    </rPh>
    <rPh sb="4" eb="5">
      <t>ヒ</t>
    </rPh>
    <phoneticPr fontId="7"/>
  </si>
  <si>
    <t>公園費</t>
    <rPh sb="0" eb="2">
      <t>コウエン</t>
    </rPh>
    <rPh sb="2" eb="3">
      <t>ヒ</t>
    </rPh>
    <phoneticPr fontId="7"/>
  </si>
  <si>
    <t>河川費</t>
    <rPh sb="0" eb="2">
      <t>カセン</t>
    </rPh>
    <rPh sb="2" eb="3">
      <t>ヒ</t>
    </rPh>
    <phoneticPr fontId="7"/>
  </si>
  <si>
    <t>交通対策費</t>
    <rPh sb="0" eb="2">
      <t>コウツウ</t>
    </rPh>
    <rPh sb="2" eb="4">
      <t>タイサク</t>
    </rPh>
    <rPh sb="4" eb="5">
      <t>ヒ</t>
    </rPh>
    <phoneticPr fontId="7"/>
  </si>
  <si>
    <t>教育費</t>
    <rPh sb="0" eb="3">
      <t>キョウイクヒ</t>
    </rPh>
    <phoneticPr fontId="7"/>
  </si>
  <si>
    <t>教育総務費</t>
    <rPh sb="0" eb="2">
      <t>キョウイク</t>
    </rPh>
    <rPh sb="2" eb="4">
      <t>ソウム</t>
    </rPh>
    <rPh sb="4" eb="5">
      <t>ヒ</t>
    </rPh>
    <phoneticPr fontId="7"/>
  </si>
  <si>
    <t>小学校費</t>
    <rPh sb="0" eb="3">
      <t>ショウガッコウ</t>
    </rPh>
    <rPh sb="3" eb="4">
      <t>ヒ</t>
    </rPh>
    <phoneticPr fontId="7"/>
  </si>
  <si>
    <t>中学校費</t>
    <rPh sb="0" eb="3">
      <t>チュウガッコウ</t>
    </rPh>
    <rPh sb="3" eb="4">
      <t>ヒ</t>
    </rPh>
    <phoneticPr fontId="7"/>
  </si>
  <si>
    <t>幼稚園費</t>
    <rPh sb="0" eb="3">
      <t>ヨウチエン</t>
    </rPh>
    <rPh sb="3" eb="4">
      <t>ヒ</t>
    </rPh>
    <phoneticPr fontId="7"/>
  </si>
  <si>
    <t>こども家庭費</t>
    <rPh sb="3" eb="5">
      <t>カテイ</t>
    </rPh>
    <rPh sb="5" eb="6">
      <t>ヒ</t>
    </rPh>
    <phoneticPr fontId="7"/>
  </si>
  <si>
    <t>公債費</t>
    <rPh sb="0" eb="2">
      <t>コウサイ</t>
    </rPh>
    <rPh sb="2" eb="3">
      <t>ヒ</t>
    </rPh>
    <phoneticPr fontId="7"/>
  </si>
  <si>
    <t>諸支出金</t>
    <rPh sb="0" eb="1">
      <t>ショ</t>
    </rPh>
    <rPh sb="1" eb="4">
      <t>シシュツキン</t>
    </rPh>
    <phoneticPr fontId="7"/>
  </si>
  <si>
    <t>普通財産取得費</t>
    <rPh sb="0" eb="2">
      <t>フツウ</t>
    </rPh>
    <rPh sb="2" eb="4">
      <t>ザイサン</t>
    </rPh>
    <rPh sb="4" eb="6">
      <t>シュトク</t>
    </rPh>
    <rPh sb="6" eb="7">
      <t>ヒ</t>
    </rPh>
    <phoneticPr fontId="7"/>
  </si>
  <si>
    <t>財政積立金</t>
    <rPh sb="0" eb="2">
      <t>ザイセイ</t>
    </rPh>
    <rPh sb="2" eb="4">
      <t>ツミタテ</t>
    </rPh>
    <rPh sb="4" eb="5">
      <t>キン</t>
    </rPh>
    <phoneticPr fontId="7"/>
  </si>
  <si>
    <t>予備費</t>
    <rPh sb="0" eb="3">
      <t>ヨビヒ</t>
    </rPh>
    <phoneticPr fontId="7"/>
  </si>
  <si>
    <t>歳入</t>
    <rPh sb="0" eb="2">
      <t>サイニュウ</t>
    </rPh>
    <phoneticPr fontId="8"/>
  </si>
  <si>
    <t>予算額</t>
    <rPh sb="0" eb="3">
      <t>ヨサンガク</t>
    </rPh>
    <phoneticPr fontId="8"/>
  </si>
  <si>
    <t>構成比</t>
    <rPh sb="0" eb="3">
      <t>コウセイヒ</t>
    </rPh>
    <phoneticPr fontId="8"/>
  </si>
  <si>
    <t>対前年度比増加率</t>
    <rPh sb="0" eb="1">
      <t>タイ</t>
    </rPh>
    <rPh sb="1" eb="4">
      <t>ゼンネンド</t>
    </rPh>
    <rPh sb="4" eb="5">
      <t>ヒ</t>
    </rPh>
    <rPh sb="5" eb="7">
      <t>ゾウカ</t>
    </rPh>
    <rPh sb="7" eb="8">
      <t>リツ</t>
    </rPh>
    <phoneticPr fontId="8"/>
  </si>
  <si>
    <t>科　　　目</t>
    <rPh sb="0" eb="1">
      <t>カ</t>
    </rPh>
    <rPh sb="4" eb="5">
      <t>メ</t>
    </rPh>
    <phoneticPr fontId="8"/>
  </si>
  <si>
    <t>千円　</t>
    <rPh sb="0" eb="2">
      <t>センエン</t>
    </rPh>
    <phoneticPr fontId="8"/>
  </si>
  <si>
    <t>％　</t>
    <phoneticPr fontId="8"/>
  </si>
  <si>
    <t>増加率算出用↓</t>
    <rPh sb="0" eb="2">
      <t>ゾウカ</t>
    </rPh>
    <rPh sb="2" eb="3">
      <t>リツ</t>
    </rPh>
    <rPh sb="3" eb="5">
      <t>サンシュツ</t>
    </rPh>
    <rPh sb="5" eb="6">
      <t>ヨウ</t>
    </rPh>
    <phoneticPr fontId="8"/>
  </si>
  <si>
    <t>国民健康保険事業会計</t>
    <rPh sb="0" eb="2">
      <t>コクミン</t>
    </rPh>
    <rPh sb="2" eb="4">
      <t>ケンコウ</t>
    </rPh>
    <rPh sb="4" eb="6">
      <t>ホケン</t>
    </rPh>
    <rPh sb="6" eb="8">
      <t>ジギョウ</t>
    </rPh>
    <rPh sb="8" eb="10">
      <t>カイケイ</t>
    </rPh>
    <phoneticPr fontId="8"/>
  </si>
  <si>
    <t>国民健康保険料</t>
    <rPh sb="0" eb="2">
      <t>コクミン</t>
    </rPh>
    <rPh sb="2" eb="4">
      <t>ケンコウ</t>
    </rPh>
    <rPh sb="4" eb="7">
      <t>ホケンリョウ</t>
    </rPh>
    <phoneticPr fontId="8"/>
  </si>
  <si>
    <t>一部負担金</t>
    <rPh sb="0" eb="2">
      <t>イチブ</t>
    </rPh>
    <rPh sb="2" eb="5">
      <t>フタンキン</t>
    </rPh>
    <phoneticPr fontId="8"/>
  </si>
  <si>
    <t>使用料及び手数料</t>
    <rPh sb="0" eb="3">
      <t>シヨウリョウ</t>
    </rPh>
    <rPh sb="3" eb="4">
      <t>オヨ</t>
    </rPh>
    <rPh sb="5" eb="8">
      <t>テスウリョウ</t>
    </rPh>
    <phoneticPr fontId="8"/>
  </si>
  <si>
    <t>手数料</t>
    <rPh sb="0" eb="3">
      <t>テスウリョウ</t>
    </rPh>
    <phoneticPr fontId="8"/>
  </si>
  <si>
    <t>国庫支出金</t>
    <rPh sb="0" eb="2">
      <t>コッコ</t>
    </rPh>
    <rPh sb="2" eb="5">
      <t>シシュツキン</t>
    </rPh>
    <phoneticPr fontId="8"/>
  </si>
  <si>
    <t>国庫負担金</t>
    <rPh sb="0" eb="2">
      <t>コッコ</t>
    </rPh>
    <rPh sb="2" eb="5">
      <t>フタンキン</t>
    </rPh>
    <phoneticPr fontId="8"/>
  </si>
  <si>
    <t>国庫補助金</t>
    <rPh sb="0" eb="2">
      <t>コッコ</t>
    </rPh>
    <rPh sb="2" eb="5">
      <t>ホジョキン</t>
    </rPh>
    <phoneticPr fontId="8"/>
  </si>
  <si>
    <t>療養給付費交付金</t>
    <rPh sb="0" eb="2">
      <t>リョウヨウ</t>
    </rPh>
    <rPh sb="2" eb="4">
      <t>キュウフ</t>
    </rPh>
    <rPh sb="4" eb="5">
      <t>ヒ</t>
    </rPh>
    <rPh sb="5" eb="8">
      <t>コウフキン</t>
    </rPh>
    <phoneticPr fontId="8"/>
  </si>
  <si>
    <t>前期高齢者交付金</t>
    <rPh sb="0" eb="2">
      <t>ゼンキ</t>
    </rPh>
    <rPh sb="2" eb="5">
      <t>コウレイシャ</t>
    </rPh>
    <rPh sb="5" eb="8">
      <t>コウフキン</t>
    </rPh>
    <phoneticPr fontId="8"/>
  </si>
  <si>
    <t>都支出金</t>
    <rPh sb="0" eb="1">
      <t>ト</t>
    </rPh>
    <rPh sb="1" eb="4">
      <t>シシュツキン</t>
    </rPh>
    <phoneticPr fontId="8"/>
  </si>
  <si>
    <t>都負担金</t>
    <rPh sb="0" eb="1">
      <t>ト</t>
    </rPh>
    <rPh sb="1" eb="4">
      <t>フタンキン</t>
    </rPh>
    <phoneticPr fontId="8"/>
  </si>
  <si>
    <t>都補助金</t>
    <rPh sb="0" eb="1">
      <t>ト</t>
    </rPh>
    <rPh sb="1" eb="4">
      <t>ホジョキン</t>
    </rPh>
    <phoneticPr fontId="8"/>
  </si>
  <si>
    <t>共同事業交付金</t>
    <rPh sb="0" eb="2">
      <t>キョウドウ</t>
    </rPh>
    <rPh sb="2" eb="4">
      <t>ジギョウ</t>
    </rPh>
    <rPh sb="4" eb="7">
      <t>コウフキン</t>
    </rPh>
    <phoneticPr fontId="8"/>
  </si>
  <si>
    <t>財産収入</t>
    <rPh sb="0" eb="2">
      <t>ザイサン</t>
    </rPh>
    <rPh sb="2" eb="4">
      <t>シュウニュウ</t>
    </rPh>
    <phoneticPr fontId="8"/>
  </si>
  <si>
    <t>財産売払収入</t>
    <rPh sb="0" eb="2">
      <t>ザイサン</t>
    </rPh>
    <rPh sb="2" eb="4">
      <t>ウリハラ</t>
    </rPh>
    <rPh sb="4" eb="6">
      <t>シュウニュウ</t>
    </rPh>
    <phoneticPr fontId="8"/>
  </si>
  <si>
    <t>繰入金</t>
    <rPh sb="0" eb="2">
      <t>クリイレ</t>
    </rPh>
    <rPh sb="2" eb="3">
      <t>キン</t>
    </rPh>
    <phoneticPr fontId="8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</si>
  <si>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8"/>
  </si>
  <si>
    <t>繰越金</t>
    <rPh sb="0" eb="2">
      <t>クリコシ</t>
    </rPh>
    <rPh sb="2" eb="3">
      <t>キン</t>
    </rPh>
    <phoneticPr fontId="8"/>
  </si>
  <si>
    <t>諸収入</t>
    <rPh sb="0" eb="1">
      <t>ショ</t>
    </rPh>
    <rPh sb="1" eb="3">
      <t>シュウニュウ</t>
    </rPh>
    <phoneticPr fontId="8"/>
  </si>
  <si>
    <t>延滞金加算金及び過料</t>
    <rPh sb="0" eb="3">
      <t>エンタイキン</t>
    </rPh>
    <rPh sb="3" eb="6">
      <t>カサンキン</t>
    </rPh>
    <rPh sb="6" eb="7">
      <t>オヨ</t>
    </rPh>
    <rPh sb="8" eb="10">
      <t>カリョウ</t>
    </rPh>
    <phoneticPr fontId="8"/>
  </si>
  <si>
    <t>預金利子</t>
    <rPh sb="0" eb="2">
      <t>ヨキン</t>
    </rPh>
    <rPh sb="2" eb="4">
      <t>リシ</t>
    </rPh>
    <phoneticPr fontId="8"/>
  </si>
  <si>
    <t>雑入</t>
    <rPh sb="0" eb="2">
      <t>ザツニュウ</t>
    </rPh>
    <phoneticPr fontId="8"/>
  </si>
  <si>
    <t>介護保険会計</t>
    <rPh sb="0" eb="2">
      <t>カイゴ</t>
    </rPh>
    <rPh sb="2" eb="4">
      <t>ホケン</t>
    </rPh>
    <rPh sb="4" eb="6">
      <t>カイケイ</t>
    </rPh>
    <phoneticPr fontId="8"/>
  </si>
  <si>
    <t>保険事業勘定</t>
    <rPh sb="0" eb="2">
      <t>ホケン</t>
    </rPh>
    <rPh sb="2" eb="4">
      <t>ジギョウ</t>
    </rPh>
    <rPh sb="4" eb="6">
      <t>カンジョウ</t>
    </rPh>
    <phoneticPr fontId="8"/>
  </si>
  <si>
    <t>介護保険料</t>
    <rPh sb="0" eb="2">
      <t>カイゴ</t>
    </rPh>
    <rPh sb="2" eb="5">
      <t>ホケンリョウ</t>
    </rPh>
    <phoneticPr fontId="8"/>
  </si>
  <si>
    <t>支払基金交付金</t>
    <rPh sb="0" eb="2">
      <t>シハライ</t>
    </rPh>
    <rPh sb="2" eb="4">
      <t>キキン</t>
    </rPh>
    <rPh sb="4" eb="7">
      <t>コウフキン</t>
    </rPh>
    <phoneticPr fontId="8"/>
  </si>
  <si>
    <t>財産運用収入</t>
    <rPh sb="0" eb="2">
      <t>ザイサン</t>
    </rPh>
    <rPh sb="2" eb="4">
      <t>ウンヨウ</t>
    </rPh>
    <rPh sb="4" eb="6">
      <t>シュウニュウ</t>
    </rPh>
    <phoneticPr fontId="8"/>
  </si>
  <si>
    <t>一般会計繰入金</t>
    <rPh sb="0" eb="2">
      <t>イッパン</t>
    </rPh>
    <rPh sb="2" eb="4">
      <t>カイケイ</t>
    </rPh>
    <rPh sb="4" eb="6">
      <t>クリイレ</t>
    </rPh>
    <rPh sb="6" eb="7">
      <t>キン</t>
    </rPh>
    <phoneticPr fontId="8"/>
  </si>
  <si>
    <t>延滞金及び過料</t>
    <rPh sb="0" eb="3">
      <t>エンタイキン</t>
    </rPh>
    <rPh sb="3" eb="4">
      <t>オヨ</t>
    </rPh>
    <rPh sb="5" eb="7">
      <t>カリョウ</t>
    </rPh>
    <phoneticPr fontId="8"/>
  </si>
  <si>
    <t>財政安定化基金支出金</t>
    <rPh sb="0" eb="2">
      <t>ザイセイ</t>
    </rPh>
    <rPh sb="2" eb="4">
      <t>アンテイ</t>
    </rPh>
    <rPh sb="4" eb="5">
      <t>カ</t>
    </rPh>
    <rPh sb="5" eb="7">
      <t>キキン</t>
    </rPh>
    <rPh sb="7" eb="10">
      <t>シシュツキン</t>
    </rPh>
    <phoneticPr fontId="8"/>
  </si>
  <si>
    <t>土地、建物、工作物の価格は、推定金額である。</t>
    <rPh sb="0" eb="2">
      <t>トチ</t>
    </rPh>
    <rPh sb="3" eb="5">
      <t>タテモノ</t>
    </rPh>
    <rPh sb="6" eb="9">
      <t>コウサクブツ</t>
    </rPh>
    <rPh sb="10" eb="12">
      <t>カカク</t>
    </rPh>
    <rPh sb="14" eb="16">
      <t>スイテイ</t>
    </rPh>
    <rPh sb="16" eb="18">
      <t>キンガク</t>
    </rPh>
    <phoneticPr fontId="4"/>
  </si>
  <si>
    <t>出資による
権　　　　　利</t>
    <rPh sb="0" eb="2">
      <t>シュッシ</t>
    </rPh>
    <rPh sb="6" eb="7">
      <t>ケン</t>
    </rPh>
    <rPh sb="12" eb="13">
      <t>リ</t>
    </rPh>
    <phoneticPr fontId="4"/>
  </si>
  <si>
    <t>科目</t>
    <rPh sb="0" eb="2">
      <t>カモク</t>
    </rPh>
    <phoneticPr fontId="9"/>
  </si>
  <si>
    <t>歳出</t>
    <rPh sb="0" eb="2">
      <t>サイシュツ</t>
    </rPh>
    <phoneticPr fontId="9"/>
  </si>
  <si>
    <t>支出済額</t>
    <rPh sb="0" eb="2">
      <t>シシュツ</t>
    </rPh>
    <rPh sb="2" eb="3">
      <t>ズ</t>
    </rPh>
    <rPh sb="3" eb="4">
      <t>ガク</t>
    </rPh>
    <phoneticPr fontId="9"/>
  </si>
  <si>
    <t>翌年度繰越額</t>
    <rPh sb="0" eb="3">
      <t>ヨクネンド</t>
    </rPh>
    <rPh sb="3" eb="5">
      <t>クリコシ</t>
    </rPh>
    <rPh sb="5" eb="6">
      <t>ガク</t>
    </rPh>
    <phoneticPr fontId="9"/>
  </si>
  <si>
    <t>不用額</t>
    <rPh sb="0" eb="2">
      <t>フヨウ</t>
    </rPh>
    <rPh sb="2" eb="3">
      <t>ガク</t>
    </rPh>
    <phoneticPr fontId="9"/>
  </si>
  <si>
    <t>執行率</t>
    <rPh sb="0" eb="2">
      <t>シッコウ</t>
    </rPh>
    <rPh sb="2" eb="3">
      <t>リツ</t>
    </rPh>
    <phoneticPr fontId="9"/>
  </si>
  <si>
    <t>％</t>
    <phoneticPr fontId="9"/>
  </si>
  <si>
    <t>円</t>
    <rPh sb="0" eb="1">
      <t>エン</t>
    </rPh>
    <phoneticPr fontId="9"/>
  </si>
  <si>
    <t>公共駐車場会計</t>
    <rPh sb="0" eb="2">
      <t>コウキョウ</t>
    </rPh>
    <rPh sb="2" eb="5">
      <t>チュウシャジョウ</t>
    </rPh>
    <rPh sb="5" eb="7">
      <t>カイケイ</t>
    </rPh>
    <phoneticPr fontId="9"/>
  </si>
  <si>
    <t>公共駐車場事業費</t>
    <rPh sb="0" eb="2">
      <t>コウキョウ</t>
    </rPh>
    <rPh sb="2" eb="5">
      <t>チュウシャジョウ</t>
    </rPh>
    <rPh sb="5" eb="8">
      <t>ジギョウヒ</t>
    </rPh>
    <phoneticPr fontId="9"/>
  </si>
  <si>
    <t>公債費</t>
    <rPh sb="0" eb="2">
      <t>コウサイ</t>
    </rPh>
    <rPh sb="2" eb="3">
      <t>ヒ</t>
    </rPh>
    <phoneticPr fontId="9"/>
  </si>
  <si>
    <t>諸支出金</t>
    <rPh sb="0" eb="1">
      <t>ショ</t>
    </rPh>
    <rPh sb="1" eb="4">
      <t>シシュツキン</t>
    </rPh>
    <phoneticPr fontId="9"/>
  </si>
  <si>
    <t>他会計繰出金</t>
    <rPh sb="0" eb="1">
      <t>タ</t>
    </rPh>
    <rPh sb="1" eb="3">
      <t>カイケイ</t>
    </rPh>
    <rPh sb="3" eb="5">
      <t>クリダ</t>
    </rPh>
    <rPh sb="5" eb="6">
      <t>キン</t>
    </rPh>
    <phoneticPr fontId="9"/>
  </si>
  <si>
    <t>予備費</t>
    <rPh sb="0" eb="3">
      <t>ヨビヒ</t>
    </rPh>
    <phoneticPr fontId="9"/>
  </si>
  <si>
    <t>年度</t>
    <rPh sb="0" eb="2">
      <t>ネンド</t>
    </rPh>
    <phoneticPr fontId="9"/>
  </si>
  <si>
    <t>予算現額</t>
    <rPh sb="0" eb="2">
      <t>ヨサン</t>
    </rPh>
    <rPh sb="2" eb="4">
      <t>ゲンガク</t>
    </rPh>
    <phoneticPr fontId="9"/>
  </si>
  <si>
    <t>調定額</t>
    <rPh sb="0" eb="3">
      <t>チョウテイガク</t>
    </rPh>
    <phoneticPr fontId="9"/>
  </si>
  <si>
    <t>収入額</t>
    <rPh sb="0" eb="2">
      <t>シュウニュウ</t>
    </rPh>
    <rPh sb="2" eb="3">
      <t>ガク</t>
    </rPh>
    <phoneticPr fontId="9"/>
  </si>
  <si>
    <t>不納欠損額</t>
    <rPh sb="0" eb="1">
      <t>フ</t>
    </rPh>
    <rPh sb="1" eb="2">
      <t>ノウ</t>
    </rPh>
    <rPh sb="2" eb="4">
      <t>ケッソン</t>
    </rPh>
    <rPh sb="4" eb="5">
      <t>ガク</t>
    </rPh>
    <phoneticPr fontId="9"/>
  </si>
  <si>
    <t>未収入額</t>
    <rPh sb="0" eb="3">
      <t>ミシュウニュウ</t>
    </rPh>
    <rPh sb="3" eb="4">
      <t>ガク</t>
    </rPh>
    <phoneticPr fontId="9"/>
  </si>
  <si>
    <t>平成</t>
    <rPh sb="0" eb="2">
      <t>ヘイセイ</t>
    </rPh>
    <phoneticPr fontId="9"/>
  </si>
  <si>
    <t>資料</t>
    <rPh sb="0" eb="2">
      <t>シリョウ</t>
    </rPh>
    <phoneticPr fontId="9"/>
  </si>
  <si>
    <t>：</t>
    <phoneticPr fontId="9"/>
  </si>
  <si>
    <t>区民部税務課</t>
    <rPh sb="0" eb="2">
      <t>クミン</t>
    </rPh>
    <rPh sb="2" eb="3">
      <t>ブ</t>
    </rPh>
    <rPh sb="3" eb="6">
      <t>ゼイムカ</t>
    </rPh>
    <phoneticPr fontId="9"/>
  </si>
  <si>
    <t>税目</t>
    <rPh sb="0" eb="2">
      <t>ゼイモク</t>
    </rPh>
    <phoneticPr fontId="10"/>
  </si>
  <si>
    <t>調定額</t>
    <rPh sb="0" eb="3">
      <t>チョウテイガク</t>
    </rPh>
    <phoneticPr fontId="10"/>
  </si>
  <si>
    <t>収入額</t>
    <rPh sb="0" eb="2">
      <t>シュウニュウ</t>
    </rPh>
    <rPh sb="2" eb="3">
      <t>ガク</t>
    </rPh>
    <phoneticPr fontId="10"/>
  </si>
  <si>
    <t>平成23年度</t>
    <rPh sb="0" eb="2">
      <t>ヘイセイ</t>
    </rPh>
    <rPh sb="4" eb="6">
      <t>ネンド</t>
    </rPh>
    <phoneticPr fontId="10"/>
  </si>
  <si>
    <t>資料</t>
    <rPh sb="0" eb="2">
      <t>シリョウ</t>
    </rPh>
    <phoneticPr fontId="10"/>
  </si>
  <si>
    <t>：</t>
    <phoneticPr fontId="10"/>
  </si>
  <si>
    <t>区民部税務課</t>
    <rPh sb="0" eb="2">
      <t>クミン</t>
    </rPh>
    <rPh sb="2" eb="3">
      <t>ブ</t>
    </rPh>
    <rPh sb="3" eb="5">
      <t>ゼイム</t>
    </rPh>
    <rPh sb="5" eb="6">
      <t>カ</t>
    </rPh>
    <phoneticPr fontId="10"/>
  </si>
  <si>
    <t>総額</t>
    <rPh sb="0" eb="2">
      <t>ソウガク</t>
    </rPh>
    <phoneticPr fontId="10"/>
  </si>
  <si>
    <t>特別区民税</t>
    <rPh sb="0" eb="2">
      <t>トクベツ</t>
    </rPh>
    <rPh sb="2" eb="4">
      <t>クミン</t>
    </rPh>
    <rPh sb="4" eb="5">
      <t>ゼイ</t>
    </rPh>
    <phoneticPr fontId="10"/>
  </si>
  <si>
    <t>現年課税分</t>
    <rPh sb="0" eb="2">
      <t>ゲンネン</t>
    </rPh>
    <rPh sb="2" eb="3">
      <t>カ</t>
    </rPh>
    <rPh sb="3" eb="4">
      <t>ゼイ</t>
    </rPh>
    <rPh sb="4" eb="5">
      <t>ブン</t>
    </rPh>
    <phoneticPr fontId="10"/>
  </si>
  <si>
    <t>滞納繰越分</t>
    <rPh sb="0" eb="2">
      <t>タイノウ</t>
    </rPh>
    <rPh sb="2" eb="4">
      <t>クリコシ</t>
    </rPh>
    <rPh sb="4" eb="5">
      <t>ブン</t>
    </rPh>
    <phoneticPr fontId="10"/>
  </si>
  <si>
    <t>軽自動車税</t>
    <rPh sb="0" eb="4">
      <t>ケイジドウシャ</t>
    </rPh>
    <rPh sb="4" eb="5">
      <t>ゼイ</t>
    </rPh>
    <phoneticPr fontId="10"/>
  </si>
  <si>
    <t>現年課税分</t>
    <rPh sb="0" eb="2">
      <t>ゲンネン</t>
    </rPh>
    <rPh sb="2" eb="4">
      <t>カゼイ</t>
    </rPh>
    <rPh sb="4" eb="5">
      <t>ブン</t>
    </rPh>
    <phoneticPr fontId="10"/>
  </si>
  <si>
    <t>特別区たばこ税</t>
    <rPh sb="0" eb="3">
      <t>トクベツク</t>
    </rPh>
    <rPh sb="6" eb="7">
      <t>ゼイ</t>
    </rPh>
    <phoneticPr fontId="10"/>
  </si>
  <si>
    <t>入湯税</t>
    <rPh sb="0" eb="2">
      <t>ニュウトウ</t>
    </rPh>
    <rPh sb="2" eb="3">
      <t>ゼイ</t>
    </rPh>
    <phoneticPr fontId="10"/>
  </si>
  <si>
    <t>総所得(Ａ)に対する
課 税 標 準 額 の 段階</t>
    <rPh sb="0" eb="3">
      <t>ソウショトク</t>
    </rPh>
    <rPh sb="7" eb="8">
      <t>タイ</t>
    </rPh>
    <rPh sb="11" eb="12">
      <t>カ</t>
    </rPh>
    <rPh sb="13" eb="14">
      <t>ゼイ</t>
    </rPh>
    <rPh sb="15" eb="16">
      <t>シルベ</t>
    </rPh>
    <rPh sb="17" eb="18">
      <t>ジュン</t>
    </rPh>
    <rPh sb="19" eb="20">
      <t>ガク</t>
    </rPh>
    <rPh sb="23" eb="24">
      <t>ダン</t>
    </rPh>
    <rPh sb="24" eb="25">
      <t>カイ</t>
    </rPh>
    <phoneticPr fontId="10"/>
  </si>
  <si>
    <t>納税義務者数</t>
    <rPh sb="0" eb="2">
      <t>ノウゼイ</t>
    </rPh>
    <rPh sb="2" eb="5">
      <t>ギムシャ</t>
    </rPh>
    <rPh sb="5" eb="6">
      <t>スウ</t>
    </rPh>
    <phoneticPr fontId="10"/>
  </si>
  <si>
    <t>所得金額</t>
    <rPh sb="0" eb="2">
      <t>ショトク</t>
    </rPh>
    <rPh sb="2" eb="4">
      <t>キンガク</t>
    </rPh>
    <phoneticPr fontId="10"/>
  </si>
  <si>
    <t>所得割額</t>
    <rPh sb="0" eb="2">
      <t>ショトク</t>
    </rPh>
    <rPh sb="2" eb="3">
      <t>ワリ</t>
    </rPh>
    <rPh sb="3" eb="4">
      <t>ガク</t>
    </rPh>
    <phoneticPr fontId="10"/>
  </si>
  <si>
    <t>総　　額
（Ａ＋Ｂ）</t>
    <rPh sb="0" eb="1">
      <t>ソウ</t>
    </rPh>
    <rPh sb="3" eb="4">
      <t>ガク</t>
    </rPh>
    <phoneticPr fontId="10"/>
  </si>
  <si>
    <t>総所得
（Ａ）</t>
    <rPh sb="0" eb="3">
      <t>ソウショトク</t>
    </rPh>
    <phoneticPr fontId="10"/>
  </si>
  <si>
    <t>分 離 課 税
所得（Ｂ）</t>
    <rPh sb="0" eb="1">
      <t>ブン</t>
    </rPh>
    <rPh sb="2" eb="3">
      <t>ハナレ</t>
    </rPh>
    <rPh sb="4" eb="5">
      <t>カ</t>
    </rPh>
    <rPh sb="6" eb="7">
      <t>ゼイ</t>
    </rPh>
    <rPh sb="8" eb="10">
      <t>ショトク</t>
    </rPh>
    <phoneticPr fontId="10"/>
  </si>
  <si>
    <t>千円</t>
    <rPh sb="0" eb="2">
      <t>センエン</t>
    </rPh>
    <phoneticPr fontId="10"/>
  </si>
  <si>
    <t>万円を</t>
    <rPh sb="0" eb="2">
      <t>マンエン</t>
    </rPh>
    <phoneticPr fontId="10"/>
  </si>
  <si>
    <t>超え</t>
    <rPh sb="0" eb="1">
      <t>コ</t>
    </rPh>
    <phoneticPr fontId="10"/>
  </si>
  <si>
    <t>万円</t>
    <rPh sb="0" eb="2">
      <t>マンエン</t>
    </rPh>
    <phoneticPr fontId="10"/>
  </si>
  <si>
    <t>以下</t>
    <rPh sb="0" eb="2">
      <t>イカ</t>
    </rPh>
    <phoneticPr fontId="10"/>
  </si>
  <si>
    <t>〃</t>
    <phoneticPr fontId="10"/>
  </si>
  <si>
    <t>万円を超える金額</t>
    <rPh sb="0" eb="2">
      <t>マンエン</t>
    </rPh>
    <rPh sb="3" eb="4">
      <t>コ</t>
    </rPh>
    <rPh sb="6" eb="8">
      <t>キンガク</t>
    </rPh>
    <phoneticPr fontId="10"/>
  </si>
  <si>
    <t>万円以下の金額</t>
    <rPh sb="0" eb="2">
      <t>マンエン</t>
    </rPh>
    <rPh sb="2" eb="4">
      <t>イカ</t>
    </rPh>
    <rPh sb="5" eb="7">
      <t>キンガク</t>
    </rPh>
    <phoneticPr fontId="10"/>
  </si>
  <si>
    <t>注</t>
    <rPh sb="0" eb="1">
      <t>チュウ</t>
    </rPh>
    <phoneticPr fontId="10"/>
  </si>
  <si>
    <t>総所得(A)の内訳は、「総所得」「山林所得」「退職所得(総合課税分)」である。</t>
    <rPh sb="0" eb="3">
      <t>ソウショトク</t>
    </rPh>
    <rPh sb="7" eb="9">
      <t>ウチワケ</t>
    </rPh>
    <rPh sb="12" eb="15">
      <t>ソウショトク</t>
    </rPh>
    <rPh sb="17" eb="19">
      <t>サンリン</t>
    </rPh>
    <rPh sb="19" eb="21">
      <t>ショトク</t>
    </rPh>
    <rPh sb="23" eb="25">
      <t>タイショク</t>
    </rPh>
    <rPh sb="25" eb="27">
      <t>ショトク</t>
    </rPh>
    <rPh sb="28" eb="30">
      <t>ソウゴウ</t>
    </rPh>
    <rPh sb="30" eb="32">
      <t>カゼイ</t>
    </rPh>
    <rPh sb="32" eb="33">
      <t>ブン</t>
    </rPh>
    <phoneticPr fontId="10"/>
  </si>
  <si>
    <t>分離課税所得(B)の内訳は、「土地・建物等の長・短期譲渡所得」「株式等の譲渡所得等」「上場株式等の配当所得」</t>
    <rPh sb="0" eb="2">
      <t>ブンリ</t>
    </rPh>
    <rPh sb="2" eb="4">
      <t>カゼイ</t>
    </rPh>
    <rPh sb="4" eb="6">
      <t>ショトク</t>
    </rPh>
    <rPh sb="10" eb="12">
      <t>ウチワケ</t>
    </rPh>
    <rPh sb="15" eb="17">
      <t>トチ</t>
    </rPh>
    <rPh sb="18" eb="20">
      <t>タテモノ</t>
    </rPh>
    <rPh sb="20" eb="21">
      <t>トウ</t>
    </rPh>
    <rPh sb="22" eb="23">
      <t>チョウ</t>
    </rPh>
    <rPh sb="24" eb="25">
      <t>タン</t>
    </rPh>
    <rPh sb="25" eb="26">
      <t>キ</t>
    </rPh>
    <rPh sb="26" eb="28">
      <t>ジョウト</t>
    </rPh>
    <rPh sb="28" eb="30">
      <t>ショトク</t>
    </rPh>
    <rPh sb="32" eb="34">
      <t>カブシキ</t>
    </rPh>
    <rPh sb="34" eb="35">
      <t>トウ</t>
    </rPh>
    <rPh sb="36" eb="38">
      <t>ジョウト</t>
    </rPh>
    <rPh sb="38" eb="40">
      <t>ショトク</t>
    </rPh>
    <rPh sb="40" eb="41">
      <t>トウ</t>
    </rPh>
    <rPh sb="43" eb="45">
      <t>ジョウジョウ</t>
    </rPh>
    <rPh sb="45" eb="47">
      <t>カブシキ</t>
    </rPh>
    <rPh sb="47" eb="48">
      <t>トウ</t>
    </rPh>
    <rPh sb="49" eb="51">
      <t>ハイトウ</t>
    </rPh>
    <rPh sb="51" eb="53">
      <t>ショトク</t>
    </rPh>
    <phoneticPr fontId="10"/>
  </si>
  <si>
    <t>「先物取引の雑所得」である。</t>
    <rPh sb="1" eb="3">
      <t>サキモノ</t>
    </rPh>
    <rPh sb="3" eb="5">
      <t>トリヒキ</t>
    </rPh>
    <rPh sb="6" eb="9">
      <t>ザツショトク</t>
    </rPh>
    <phoneticPr fontId="10"/>
  </si>
  <si>
    <t>区民部税務課</t>
    <rPh sb="0" eb="2">
      <t>クミン</t>
    </rPh>
    <rPh sb="2" eb="3">
      <t>ブ</t>
    </rPh>
    <rPh sb="3" eb="6">
      <t>ゼイムカ</t>
    </rPh>
    <phoneticPr fontId="10"/>
  </si>
  <si>
    <t>税目</t>
    <rPh sb="0" eb="2">
      <t>ゼイモク</t>
    </rPh>
    <phoneticPr fontId="12"/>
  </si>
  <si>
    <t>調定額</t>
    <rPh sb="0" eb="3">
      <t>チョウテイガク</t>
    </rPh>
    <phoneticPr fontId="12"/>
  </si>
  <si>
    <t>収入額</t>
    <rPh sb="0" eb="2">
      <t>シュウニュウ</t>
    </rPh>
    <rPh sb="2" eb="3">
      <t>ガク</t>
    </rPh>
    <phoneticPr fontId="12"/>
  </si>
  <si>
    <t>平成22年度</t>
    <rPh sb="0" eb="2">
      <t>ヘイセイ</t>
    </rPh>
    <rPh sb="4" eb="6">
      <t>ネンド</t>
    </rPh>
    <phoneticPr fontId="12"/>
  </si>
  <si>
    <t>平成23年度</t>
    <rPh sb="0" eb="2">
      <t>ヘイセイ</t>
    </rPh>
    <rPh sb="4" eb="6">
      <t>ネンド</t>
    </rPh>
    <phoneticPr fontId="12"/>
  </si>
  <si>
    <t>注</t>
    <rPh sb="0" eb="1">
      <t>チュウ</t>
    </rPh>
    <phoneticPr fontId="12"/>
  </si>
  <si>
    <t>：</t>
    <phoneticPr fontId="12"/>
  </si>
  <si>
    <t>数値は、練馬都税事務所扱いの都税に限る。</t>
    <rPh sb="0" eb="2">
      <t>スウチ</t>
    </rPh>
    <rPh sb="4" eb="6">
      <t>ネリマ</t>
    </rPh>
    <rPh sb="6" eb="11">
      <t>トゼイジムショ</t>
    </rPh>
    <rPh sb="11" eb="12">
      <t>アツカ</t>
    </rPh>
    <rPh sb="14" eb="16">
      <t>トゼイ</t>
    </rPh>
    <rPh sb="17" eb="18">
      <t>カギ</t>
    </rPh>
    <phoneticPr fontId="12"/>
  </si>
  <si>
    <t>資料</t>
    <rPh sb="0" eb="2">
      <t>シリョウ</t>
    </rPh>
    <phoneticPr fontId="12"/>
  </si>
  <si>
    <t>：</t>
    <phoneticPr fontId="12"/>
  </si>
  <si>
    <t>練馬都税事務所</t>
    <rPh sb="0" eb="2">
      <t>ネリマ</t>
    </rPh>
    <rPh sb="2" eb="7">
      <t>トゼイジムショ</t>
    </rPh>
    <phoneticPr fontId="12"/>
  </si>
  <si>
    <t>都民税(個人)</t>
    <rPh sb="0" eb="2">
      <t>トミン</t>
    </rPh>
    <rPh sb="2" eb="3">
      <t>ゼイ</t>
    </rPh>
    <rPh sb="4" eb="6">
      <t>コジン</t>
    </rPh>
    <phoneticPr fontId="12"/>
  </si>
  <si>
    <t xml:space="preserve"> 　〃　 　(法人)</t>
    <rPh sb="7" eb="9">
      <t>ホウジン</t>
    </rPh>
    <phoneticPr fontId="12"/>
  </si>
  <si>
    <t>事業税(個人)</t>
    <rPh sb="0" eb="2">
      <t>ジギョウ</t>
    </rPh>
    <rPh sb="2" eb="3">
      <t>ゼイ</t>
    </rPh>
    <rPh sb="4" eb="6">
      <t>コジン</t>
    </rPh>
    <phoneticPr fontId="12"/>
  </si>
  <si>
    <t>不動産取得税</t>
    <rPh sb="0" eb="3">
      <t>フドウサン</t>
    </rPh>
    <rPh sb="3" eb="5">
      <t>シュトク</t>
    </rPh>
    <rPh sb="5" eb="6">
      <t>ゼイ</t>
    </rPh>
    <phoneticPr fontId="12"/>
  </si>
  <si>
    <t>特別地方消費税</t>
    <rPh sb="0" eb="2">
      <t>トクベツ</t>
    </rPh>
    <rPh sb="2" eb="4">
      <t>チホウ</t>
    </rPh>
    <rPh sb="4" eb="7">
      <t>ショウヒゼイ</t>
    </rPh>
    <phoneticPr fontId="12"/>
  </si>
  <si>
    <t>自動車税</t>
    <rPh sb="0" eb="3">
      <t>ジドウシャ</t>
    </rPh>
    <rPh sb="3" eb="4">
      <t>ゼイ</t>
    </rPh>
    <phoneticPr fontId="12"/>
  </si>
  <si>
    <t>固定資産税(土地・家屋)</t>
    <rPh sb="0" eb="2">
      <t>コテイ</t>
    </rPh>
    <rPh sb="2" eb="5">
      <t>シサンゼイ</t>
    </rPh>
    <rPh sb="6" eb="8">
      <t>トチ</t>
    </rPh>
    <rPh sb="9" eb="11">
      <t>カオク</t>
    </rPh>
    <phoneticPr fontId="12"/>
  </si>
  <si>
    <t>固定資産税( 償却資産 )</t>
    <rPh sb="0" eb="2">
      <t>コテイ</t>
    </rPh>
    <rPh sb="2" eb="5">
      <t>シサンゼイ</t>
    </rPh>
    <rPh sb="7" eb="9">
      <t>ショウキャク</t>
    </rPh>
    <rPh sb="9" eb="11">
      <t>シサン</t>
    </rPh>
    <phoneticPr fontId="12"/>
  </si>
  <si>
    <t>特別土地保有税</t>
    <rPh sb="0" eb="2">
      <t>トクベツ</t>
    </rPh>
    <rPh sb="2" eb="4">
      <t>トチ</t>
    </rPh>
    <rPh sb="4" eb="6">
      <t>ホユウ</t>
    </rPh>
    <rPh sb="6" eb="7">
      <t>ゼイ</t>
    </rPh>
    <phoneticPr fontId="12"/>
  </si>
  <si>
    <t>自動車取得税</t>
    <rPh sb="0" eb="3">
      <t>ジドウシャ</t>
    </rPh>
    <rPh sb="3" eb="5">
      <t>シュトク</t>
    </rPh>
    <rPh sb="5" eb="6">
      <t>ゼイ</t>
    </rPh>
    <phoneticPr fontId="12"/>
  </si>
  <si>
    <t>軽油引取税</t>
    <rPh sb="0" eb="2">
      <t>ケイユ</t>
    </rPh>
    <rPh sb="2" eb="4">
      <t>ヒキトリ</t>
    </rPh>
    <rPh sb="4" eb="5">
      <t>ゼイ</t>
    </rPh>
    <phoneticPr fontId="12"/>
  </si>
  <si>
    <t>事業所税</t>
    <rPh sb="0" eb="3">
      <t>ジギョウショ</t>
    </rPh>
    <rPh sb="3" eb="4">
      <t>ゼイ</t>
    </rPh>
    <phoneticPr fontId="12"/>
  </si>
  <si>
    <t>都市計画税</t>
    <rPh sb="0" eb="2">
      <t>トシ</t>
    </rPh>
    <rPh sb="2" eb="4">
      <t>ケイカク</t>
    </rPh>
    <rPh sb="4" eb="5">
      <t>ゼイ</t>
    </rPh>
    <phoneticPr fontId="12"/>
  </si>
  <si>
    <t>滞納繰越分</t>
    <rPh sb="0" eb="2">
      <t>タイノウ</t>
    </rPh>
    <rPh sb="2" eb="4">
      <t>クリコシ</t>
    </rPh>
    <rPh sb="4" eb="5">
      <t>ブン</t>
    </rPh>
    <phoneticPr fontId="12"/>
  </si>
  <si>
    <t>徴収決定済額</t>
    <rPh sb="0" eb="2">
      <t>チョウシュウ</t>
    </rPh>
    <rPh sb="2" eb="4">
      <t>ケッテイ</t>
    </rPh>
    <rPh sb="4" eb="5">
      <t>ズ</t>
    </rPh>
    <rPh sb="5" eb="6">
      <t>ガク</t>
    </rPh>
    <phoneticPr fontId="12"/>
  </si>
  <si>
    <t>収納済額</t>
    <rPh sb="0" eb="2">
      <t>シュウノウ</t>
    </rPh>
    <rPh sb="2" eb="3">
      <t>ズ</t>
    </rPh>
    <rPh sb="3" eb="4">
      <t>ガク</t>
    </rPh>
    <phoneticPr fontId="12"/>
  </si>
  <si>
    <t>源泉所得税</t>
    <rPh sb="0" eb="2">
      <t>ゲンセン</t>
    </rPh>
    <rPh sb="2" eb="5">
      <t>ショトクゼイ</t>
    </rPh>
    <phoneticPr fontId="12"/>
  </si>
  <si>
    <t>申告所得税</t>
    <rPh sb="0" eb="2">
      <t>シンコク</t>
    </rPh>
    <rPh sb="2" eb="5">
      <t>ショトクゼイ</t>
    </rPh>
    <phoneticPr fontId="12"/>
  </si>
  <si>
    <t>法人税</t>
    <rPh sb="0" eb="3">
      <t>ホウジンゼイ</t>
    </rPh>
    <phoneticPr fontId="12"/>
  </si>
  <si>
    <t>相続税</t>
    <rPh sb="0" eb="2">
      <t>ソウゾク</t>
    </rPh>
    <rPh sb="2" eb="3">
      <t>ゼイ</t>
    </rPh>
    <phoneticPr fontId="12"/>
  </si>
  <si>
    <t>消費税(旧消費税　３％)</t>
    <rPh sb="0" eb="3">
      <t>ショウヒゼイ</t>
    </rPh>
    <rPh sb="4" eb="5">
      <t>キュウ</t>
    </rPh>
    <rPh sb="5" eb="8">
      <t>ショウヒゼイ</t>
    </rPh>
    <phoneticPr fontId="12"/>
  </si>
  <si>
    <t>消費税および地方消費税</t>
    <rPh sb="0" eb="3">
      <t>ショウヒゼイ</t>
    </rPh>
    <rPh sb="6" eb="8">
      <t>チホウ</t>
    </rPh>
    <rPh sb="8" eb="11">
      <t>ショウヒゼイ</t>
    </rPh>
    <phoneticPr fontId="12"/>
  </si>
  <si>
    <t>酒税</t>
    <rPh sb="0" eb="2">
      <t>シュゼイ</t>
    </rPh>
    <phoneticPr fontId="12"/>
  </si>
  <si>
    <t>その他</t>
    <rPh sb="2" eb="3">
      <t>タ</t>
    </rPh>
    <phoneticPr fontId="12"/>
  </si>
  <si>
    <t>東京国税局</t>
    <rPh sb="0" eb="2">
      <t>トウキョウ</t>
    </rPh>
    <rPh sb="2" eb="5">
      <t>コクゼイキョク</t>
    </rPh>
    <phoneticPr fontId="12"/>
  </si>
  <si>
    <t>サービス事業勘定</t>
    <rPh sb="4" eb="6">
      <t>ジギョウ</t>
    </rPh>
    <rPh sb="6" eb="8">
      <t>カンジョウ</t>
    </rPh>
    <phoneticPr fontId="8"/>
  </si>
  <si>
    <t>サービス収入</t>
    <rPh sb="4" eb="6">
      <t>シュウニュウ</t>
    </rPh>
    <phoneticPr fontId="8"/>
  </si>
  <si>
    <t>保険給付費収入</t>
    <rPh sb="0" eb="2">
      <t>ホケン</t>
    </rPh>
    <rPh sb="2" eb="4">
      <t>キュウフ</t>
    </rPh>
    <rPh sb="4" eb="5">
      <t>ヒ</t>
    </rPh>
    <rPh sb="5" eb="7">
      <t>シュウニュウ</t>
    </rPh>
    <phoneticPr fontId="8"/>
  </si>
  <si>
    <t>　会　計　予　算　額　（当　初）</t>
    <rPh sb="1" eb="2">
      <t>カイ</t>
    </rPh>
    <rPh sb="3" eb="4">
      <t>ケイ</t>
    </rPh>
    <rPh sb="5" eb="6">
      <t>ヨ</t>
    </rPh>
    <rPh sb="7" eb="8">
      <t>サン</t>
    </rPh>
    <rPh sb="9" eb="10">
      <t>ガク</t>
    </rPh>
    <rPh sb="12" eb="13">
      <t>トウ</t>
    </rPh>
    <rPh sb="14" eb="15">
      <t>ハツ</t>
    </rPh>
    <phoneticPr fontId="13"/>
  </si>
  <si>
    <t>科目</t>
    <rPh sb="0" eb="2">
      <t>カモク</t>
    </rPh>
    <phoneticPr fontId="13"/>
  </si>
  <si>
    <t>歳入</t>
    <rPh sb="0" eb="2">
      <t>サイニュウ</t>
    </rPh>
    <phoneticPr fontId="13"/>
  </si>
  <si>
    <t>予算額</t>
    <rPh sb="0" eb="3">
      <t>ヨサンガク</t>
    </rPh>
    <phoneticPr fontId="13"/>
  </si>
  <si>
    <t>構成比</t>
    <rPh sb="0" eb="3">
      <t>コウセイヒ</t>
    </rPh>
    <phoneticPr fontId="13"/>
  </si>
  <si>
    <t>対前年度比増加率</t>
    <rPh sb="0" eb="1">
      <t>タイ</t>
    </rPh>
    <rPh sb="1" eb="4">
      <t>ゼンネンド</t>
    </rPh>
    <rPh sb="4" eb="5">
      <t>ヒ</t>
    </rPh>
    <rPh sb="5" eb="7">
      <t>ゾウカ</t>
    </rPh>
    <rPh sb="7" eb="8">
      <t>リツ</t>
    </rPh>
    <phoneticPr fontId="13"/>
  </si>
  <si>
    <t>千円　</t>
    <rPh sb="0" eb="2">
      <t>センエン</t>
    </rPh>
    <phoneticPr fontId="13"/>
  </si>
  <si>
    <t>％　</t>
    <phoneticPr fontId="13"/>
  </si>
  <si>
    <t>後期高齢者医療会計</t>
    <rPh sb="0" eb="2">
      <t>コウキ</t>
    </rPh>
    <rPh sb="2" eb="5">
      <t>コウレイシャ</t>
    </rPh>
    <rPh sb="5" eb="7">
      <t>イリョウ</t>
    </rPh>
    <rPh sb="7" eb="9">
      <t>カイケイ</t>
    </rPh>
    <phoneticPr fontId="13"/>
  </si>
  <si>
    <t>後期高齢者医療保険料</t>
    <rPh sb="0" eb="2">
      <t>コウキ</t>
    </rPh>
    <rPh sb="2" eb="5">
      <t>コウレイシャ</t>
    </rPh>
    <rPh sb="5" eb="7">
      <t>イリョウ</t>
    </rPh>
    <rPh sb="7" eb="10">
      <t>ホケンリョウ</t>
    </rPh>
    <phoneticPr fontId="13"/>
  </si>
  <si>
    <t>使用料及び手数料</t>
    <rPh sb="0" eb="3">
      <t>シヨウリョウ</t>
    </rPh>
    <rPh sb="3" eb="4">
      <t>オヨ</t>
    </rPh>
    <rPh sb="5" eb="8">
      <t>テスウリョウ</t>
    </rPh>
    <phoneticPr fontId="13"/>
  </si>
  <si>
    <t>手数料</t>
    <rPh sb="0" eb="3">
      <t>テスウリョウ</t>
    </rPh>
    <phoneticPr fontId="13"/>
  </si>
  <si>
    <t>広域連合支出金</t>
    <rPh sb="0" eb="2">
      <t>コウイキ</t>
    </rPh>
    <rPh sb="2" eb="4">
      <t>レンゴウ</t>
    </rPh>
    <rPh sb="4" eb="7">
      <t>シシュツキン</t>
    </rPh>
    <phoneticPr fontId="13"/>
  </si>
  <si>
    <t>広域連合委託金</t>
    <rPh sb="0" eb="2">
      <t>コウイキ</t>
    </rPh>
    <rPh sb="2" eb="4">
      <t>レンゴウ</t>
    </rPh>
    <rPh sb="4" eb="6">
      <t>イタク</t>
    </rPh>
    <rPh sb="6" eb="7">
      <t>キン</t>
    </rPh>
    <phoneticPr fontId="13"/>
  </si>
  <si>
    <t>繰入金</t>
    <rPh sb="0" eb="2">
      <t>クリイレ</t>
    </rPh>
    <rPh sb="2" eb="3">
      <t>キン</t>
    </rPh>
    <phoneticPr fontId="13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</si>
  <si>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13"/>
  </si>
  <si>
    <t>繰越金</t>
    <rPh sb="0" eb="2">
      <t>クリコシ</t>
    </rPh>
    <rPh sb="2" eb="3">
      <t>キン</t>
    </rPh>
    <phoneticPr fontId="13"/>
  </si>
  <si>
    <t>諸収入</t>
    <rPh sb="0" eb="1">
      <t>ショ</t>
    </rPh>
    <rPh sb="1" eb="3">
      <t>シュウニュウ</t>
    </rPh>
    <phoneticPr fontId="13"/>
  </si>
  <si>
    <t>延滞金及び過料</t>
    <rPh sb="0" eb="3">
      <t>エンタイキン</t>
    </rPh>
    <rPh sb="3" eb="4">
      <t>オヨ</t>
    </rPh>
    <rPh sb="5" eb="7">
      <t>カリョウ</t>
    </rPh>
    <phoneticPr fontId="13"/>
  </si>
  <si>
    <t>償還金及び還付加算金</t>
    <rPh sb="0" eb="3">
      <t>ショウカンキン</t>
    </rPh>
    <rPh sb="3" eb="4">
      <t>オヨ</t>
    </rPh>
    <rPh sb="5" eb="7">
      <t>カンプ</t>
    </rPh>
    <rPh sb="7" eb="10">
      <t>カサンキン</t>
    </rPh>
    <phoneticPr fontId="13"/>
  </si>
  <si>
    <t>預金利子</t>
    <rPh sb="0" eb="2">
      <t>ヨキン</t>
    </rPh>
    <rPh sb="2" eb="4">
      <t>リシ</t>
    </rPh>
    <phoneticPr fontId="13"/>
  </si>
  <si>
    <t>雑入</t>
    <rPh sb="0" eb="2">
      <t>ザツニュウ</t>
    </rPh>
    <phoneticPr fontId="13"/>
  </si>
  <si>
    <t>公共駐車場会計</t>
    <rPh sb="0" eb="2">
      <t>コウキョウ</t>
    </rPh>
    <rPh sb="2" eb="5">
      <t>チュウシャジョウ</t>
    </rPh>
    <rPh sb="5" eb="7">
      <t>カイケイ</t>
    </rPh>
    <phoneticPr fontId="13"/>
  </si>
  <si>
    <t>歳出</t>
    <rPh sb="0" eb="2">
      <t>サイシュツ</t>
    </rPh>
    <phoneticPr fontId="13"/>
  </si>
  <si>
    <t>対前年度比増加率</t>
    <rPh sb="0" eb="1">
      <t>タイ</t>
    </rPh>
    <rPh sb="1" eb="5">
      <t>ゼンネンドヒ</t>
    </rPh>
    <rPh sb="5" eb="7">
      <t>ゾウカ</t>
    </rPh>
    <rPh sb="7" eb="8">
      <t>リツ</t>
    </rPh>
    <phoneticPr fontId="13"/>
  </si>
  <si>
    <t>％　</t>
    <phoneticPr fontId="13"/>
  </si>
  <si>
    <t>国民健康保険事業会計</t>
    <rPh sb="0" eb="2">
      <t>コクミン</t>
    </rPh>
    <rPh sb="2" eb="4">
      <t>ケンコウ</t>
    </rPh>
    <rPh sb="4" eb="6">
      <t>ホケン</t>
    </rPh>
    <rPh sb="6" eb="8">
      <t>ジギョウ</t>
    </rPh>
    <rPh sb="8" eb="10">
      <t>カイケイ</t>
    </rPh>
    <phoneticPr fontId="13"/>
  </si>
  <si>
    <t>総務費</t>
    <rPh sb="0" eb="3">
      <t>ソウムヒ</t>
    </rPh>
    <phoneticPr fontId="13"/>
  </si>
  <si>
    <t>総務管理費</t>
    <rPh sb="0" eb="2">
      <t>ソウム</t>
    </rPh>
    <rPh sb="2" eb="4">
      <t>カンリ</t>
    </rPh>
    <rPh sb="4" eb="5">
      <t>ヒ</t>
    </rPh>
    <phoneticPr fontId="13"/>
  </si>
  <si>
    <t>保険給付費</t>
    <rPh sb="0" eb="2">
      <t>ホケン</t>
    </rPh>
    <rPh sb="2" eb="4">
      <t>キュウフ</t>
    </rPh>
    <rPh sb="4" eb="5">
      <t>ヒ</t>
    </rPh>
    <phoneticPr fontId="13"/>
  </si>
  <si>
    <t>療養諸費</t>
    <rPh sb="0" eb="2">
      <t>リョウヨウ</t>
    </rPh>
    <rPh sb="2" eb="4">
      <t>ショヒ</t>
    </rPh>
    <phoneticPr fontId="13"/>
  </si>
  <si>
    <t>高額療養費</t>
    <rPh sb="0" eb="2">
      <t>コウガク</t>
    </rPh>
    <rPh sb="2" eb="5">
      <t>リョウヨウヒ</t>
    </rPh>
    <phoneticPr fontId="13"/>
  </si>
  <si>
    <t>移送費</t>
    <rPh sb="0" eb="2">
      <t>イソウ</t>
    </rPh>
    <rPh sb="2" eb="3">
      <t>ヒ</t>
    </rPh>
    <phoneticPr fontId="13"/>
  </si>
  <si>
    <t>出産育児諸費</t>
    <rPh sb="0" eb="2">
      <t>シュッサン</t>
    </rPh>
    <rPh sb="2" eb="4">
      <t>イクジ</t>
    </rPh>
    <rPh sb="4" eb="6">
      <t>ショヒ</t>
    </rPh>
    <phoneticPr fontId="13"/>
  </si>
  <si>
    <t>葬祭費</t>
    <rPh sb="0" eb="2">
      <t>ソウサイ</t>
    </rPh>
    <rPh sb="2" eb="3">
      <t>ヒ</t>
    </rPh>
    <phoneticPr fontId="13"/>
  </si>
  <si>
    <t>結核・精神医療給付金</t>
    <rPh sb="0" eb="2">
      <t>ケッカク</t>
    </rPh>
    <rPh sb="3" eb="5">
      <t>セイシン</t>
    </rPh>
    <rPh sb="5" eb="7">
      <t>イリョウ</t>
    </rPh>
    <rPh sb="7" eb="10">
      <t>キュウフキン</t>
    </rPh>
    <phoneticPr fontId="13"/>
  </si>
  <si>
    <t>後期高齢者支援金等</t>
    <rPh sb="0" eb="2">
      <t>コウキ</t>
    </rPh>
    <rPh sb="2" eb="5">
      <t>コウレイシャ</t>
    </rPh>
    <rPh sb="5" eb="7">
      <t>シエン</t>
    </rPh>
    <rPh sb="7" eb="8">
      <t>キン</t>
    </rPh>
    <rPh sb="8" eb="9">
      <t>トウ</t>
    </rPh>
    <phoneticPr fontId="13"/>
  </si>
  <si>
    <t>前期高齢者納付金等</t>
    <rPh sb="0" eb="2">
      <t>ゼンキ</t>
    </rPh>
    <rPh sb="2" eb="5">
      <t>コウレイシャ</t>
    </rPh>
    <rPh sb="5" eb="8">
      <t>ノウフキン</t>
    </rPh>
    <rPh sb="8" eb="9">
      <t>トウ</t>
    </rPh>
    <phoneticPr fontId="13"/>
  </si>
  <si>
    <t>老人保健拠出金</t>
    <rPh sb="0" eb="2">
      <t>ロウジン</t>
    </rPh>
    <rPh sb="2" eb="4">
      <t>ホケン</t>
    </rPh>
    <rPh sb="4" eb="7">
      <t>キョシュツキン</t>
    </rPh>
    <phoneticPr fontId="13"/>
  </si>
  <si>
    <t>介護納付金</t>
    <rPh sb="0" eb="2">
      <t>カイゴ</t>
    </rPh>
    <rPh sb="2" eb="5">
      <t>ノウフキン</t>
    </rPh>
    <phoneticPr fontId="13"/>
  </si>
  <si>
    <t>共同事業拠出金</t>
    <rPh sb="0" eb="2">
      <t>キョウドウ</t>
    </rPh>
    <rPh sb="2" eb="4">
      <t>ジギョウ</t>
    </rPh>
    <rPh sb="4" eb="7">
      <t>キョシュツキン</t>
    </rPh>
    <phoneticPr fontId="13"/>
  </si>
  <si>
    <t>保健事業費</t>
    <rPh sb="0" eb="2">
      <t>ホケン</t>
    </rPh>
    <rPh sb="2" eb="5">
      <t>ジギョウヒ</t>
    </rPh>
    <phoneticPr fontId="13"/>
  </si>
  <si>
    <t>特定健康診査等事業費</t>
    <rPh sb="0" eb="2">
      <t>トクテイ</t>
    </rPh>
    <rPh sb="2" eb="4">
      <t>ケンコウ</t>
    </rPh>
    <rPh sb="4" eb="6">
      <t>シンサ</t>
    </rPh>
    <rPh sb="6" eb="7">
      <t>トウ</t>
    </rPh>
    <rPh sb="7" eb="10">
      <t>ジギョウヒ</t>
    </rPh>
    <phoneticPr fontId="13"/>
  </si>
  <si>
    <t>諸支出金</t>
    <rPh sb="0" eb="1">
      <t>ショ</t>
    </rPh>
    <rPh sb="1" eb="4">
      <t>シシュツキン</t>
    </rPh>
    <phoneticPr fontId="13"/>
  </si>
  <si>
    <t>償還金及び還付金</t>
    <rPh sb="0" eb="3">
      <t>ショウカンキン</t>
    </rPh>
    <rPh sb="3" eb="4">
      <t>オヨ</t>
    </rPh>
    <rPh sb="5" eb="8">
      <t>カンプキン</t>
    </rPh>
    <phoneticPr fontId="13"/>
  </si>
  <si>
    <t>公債費</t>
    <rPh sb="0" eb="2">
      <t>コウサイ</t>
    </rPh>
    <rPh sb="2" eb="3">
      <t>ヒ</t>
    </rPh>
    <phoneticPr fontId="13"/>
  </si>
  <si>
    <t>予備費</t>
    <rPh sb="0" eb="3">
      <t>ヨビヒ</t>
    </rPh>
    <phoneticPr fontId="13"/>
  </si>
  <si>
    <t>介護保険会計</t>
    <rPh sb="0" eb="2">
      <t>カイゴ</t>
    </rPh>
    <rPh sb="2" eb="4">
      <t>ホケン</t>
    </rPh>
    <rPh sb="4" eb="6">
      <t>カイケイ</t>
    </rPh>
    <phoneticPr fontId="13"/>
  </si>
  <si>
    <t>財政安定化基金拠出金</t>
    <rPh sb="0" eb="2">
      <t>ザイセイ</t>
    </rPh>
    <rPh sb="2" eb="5">
      <t>アンテイカ</t>
    </rPh>
    <rPh sb="5" eb="7">
      <t>キキン</t>
    </rPh>
    <rPh sb="7" eb="10">
      <t>キョシュツキン</t>
    </rPh>
    <phoneticPr fontId="13"/>
  </si>
  <si>
    <t>地域支援事業費</t>
    <rPh sb="0" eb="2">
      <t>チイキ</t>
    </rPh>
    <rPh sb="2" eb="4">
      <t>シエン</t>
    </rPh>
    <rPh sb="4" eb="7">
      <t>ジギョウヒ</t>
    </rPh>
    <phoneticPr fontId="13"/>
  </si>
  <si>
    <t>基金積立金</t>
    <rPh sb="0" eb="2">
      <t>キキン</t>
    </rPh>
    <rPh sb="2" eb="4">
      <t>ツミタテ</t>
    </rPh>
    <rPh sb="4" eb="5">
      <t>キン</t>
    </rPh>
    <phoneticPr fontId="13"/>
  </si>
  <si>
    <t>サービス事業勘定</t>
    <rPh sb="4" eb="6">
      <t>ジギョウ</t>
    </rPh>
    <rPh sb="6" eb="8">
      <t>カンジョウ</t>
    </rPh>
    <phoneticPr fontId="13"/>
  </si>
  <si>
    <t>サービス事業費</t>
    <rPh sb="4" eb="7">
      <t>ジギョウヒ</t>
    </rPh>
    <phoneticPr fontId="13"/>
  </si>
  <si>
    <t>広域連合拠出金</t>
    <rPh sb="0" eb="2">
      <t>コウイキ</t>
    </rPh>
    <rPh sb="2" eb="4">
      <t>レンゴウ</t>
    </rPh>
    <rPh sb="4" eb="7">
      <t>キョシュツキン</t>
    </rPh>
    <phoneticPr fontId="13"/>
  </si>
  <si>
    <t>　会　計　予　算　額（当　初）（つづき）</t>
    <rPh sb="1" eb="2">
      <t>カイ</t>
    </rPh>
    <rPh sb="3" eb="4">
      <t>ケイ</t>
    </rPh>
    <rPh sb="5" eb="6">
      <t>ヨ</t>
    </rPh>
    <rPh sb="7" eb="8">
      <t>サン</t>
    </rPh>
    <rPh sb="9" eb="10">
      <t>ガク</t>
    </rPh>
    <rPh sb="11" eb="12">
      <t>トウ</t>
    </rPh>
    <rPh sb="13" eb="14">
      <t>ハツ</t>
    </rPh>
    <phoneticPr fontId="14"/>
  </si>
  <si>
    <t>科目</t>
    <rPh sb="0" eb="2">
      <t>カモク</t>
    </rPh>
    <phoneticPr fontId="14"/>
  </si>
  <si>
    <t>歳出</t>
    <rPh sb="0" eb="2">
      <t>サイシュツ</t>
    </rPh>
    <phoneticPr fontId="14"/>
  </si>
  <si>
    <t>予算額</t>
    <rPh sb="0" eb="3">
      <t>ヨサンガク</t>
    </rPh>
    <phoneticPr fontId="14"/>
  </si>
  <si>
    <t>構成比</t>
    <rPh sb="0" eb="3">
      <t>コウセイヒ</t>
    </rPh>
    <phoneticPr fontId="14"/>
  </si>
  <si>
    <t>対前年度比増加率</t>
    <rPh sb="0" eb="1">
      <t>タイ</t>
    </rPh>
    <rPh sb="1" eb="4">
      <t>ゼンネンド</t>
    </rPh>
    <rPh sb="4" eb="5">
      <t>ヒ</t>
    </rPh>
    <rPh sb="5" eb="7">
      <t>ゾウカ</t>
    </rPh>
    <rPh sb="7" eb="8">
      <t>リツ</t>
    </rPh>
    <phoneticPr fontId="14"/>
  </si>
  <si>
    <t>％　</t>
    <phoneticPr fontId="14"/>
  </si>
  <si>
    <t>千円　</t>
    <rPh sb="0" eb="2">
      <t>センエン</t>
    </rPh>
    <phoneticPr fontId="14"/>
  </si>
  <si>
    <t>％　</t>
    <phoneticPr fontId="14"/>
  </si>
  <si>
    <t>公共駐車場会計</t>
    <rPh sb="0" eb="2">
      <t>コウキョウ</t>
    </rPh>
    <rPh sb="2" eb="5">
      <t>チュウシャジョウ</t>
    </rPh>
    <rPh sb="5" eb="7">
      <t>カイケイ</t>
    </rPh>
    <phoneticPr fontId="14"/>
  </si>
  <si>
    <t>公共駐車場事業費</t>
    <rPh sb="0" eb="2">
      <t>コウキョウ</t>
    </rPh>
    <rPh sb="2" eb="5">
      <t>チュウシャジョウ</t>
    </rPh>
    <rPh sb="5" eb="8">
      <t>ジギョウヒ</t>
    </rPh>
    <phoneticPr fontId="14"/>
  </si>
  <si>
    <t>公債費</t>
    <rPh sb="0" eb="2">
      <t>コウサイ</t>
    </rPh>
    <rPh sb="2" eb="3">
      <t>ヒ</t>
    </rPh>
    <phoneticPr fontId="14"/>
  </si>
  <si>
    <t>予備費</t>
    <rPh sb="0" eb="3">
      <t>ヨビヒ</t>
    </rPh>
    <phoneticPr fontId="14"/>
  </si>
  <si>
    <t>歳入</t>
    <rPh sb="0" eb="2">
      <t>サイニュウ</t>
    </rPh>
    <phoneticPr fontId="14"/>
  </si>
  <si>
    <t>予算現額</t>
    <rPh sb="0" eb="2">
      <t>ヨサン</t>
    </rPh>
    <rPh sb="2" eb="4">
      <t>ゲンガク</t>
    </rPh>
    <phoneticPr fontId="14"/>
  </si>
  <si>
    <t>調定額</t>
    <rPh sb="0" eb="3">
      <t>チョウテイガク</t>
    </rPh>
    <phoneticPr fontId="14"/>
  </si>
  <si>
    <t>収入済額</t>
    <rPh sb="0" eb="2">
      <t>シュウニュウ</t>
    </rPh>
    <rPh sb="2" eb="3">
      <t>ズミ</t>
    </rPh>
    <rPh sb="3" eb="4">
      <t>ガク</t>
    </rPh>
    <phoneticPr fontId="14"/>
  </si>
  <si>
    <t>収入率</t>
    <rPh sb="0" eb="2">
      <t>シュウニュウ</t>
    </rPh>
    <rPh sb="2" eb="3">
      <t>リツ</t>
    </rPh>
    <phoneticPr fontId="14"/>
  </si>
  <si>
    <t>％　</t>
    <phoneticPr fontId="14"/>
  </si>
  <si>
    <t>円　</t>
    <rPh sb="0" eb="1">
      <t>エン</t>
    </rPh>
    <phoneticPr fontId="14"/>
  </si>
  <si>
    <t>会計管理室</t>
    <rPh sb="0" eb="2">
      <t>カイケイ</t>
    </rPh>
    <rPh sb="2" eb="4">
      <t>カンリ</t>
    </rPh>
    <rPh sb="4" eb="5">
      <t>シツ</t>
    </rPh>
    <phoneticPr fontId="4"/>
  </si>
  <si>
    <t>特別区税</t>
    <rPh sb="0" eb="2">
      <t>トクベツ</t>
    </rPh>
    <rPh sb="2" eb="3">
      <t>ク</t>
    </rPh>
    <rPh sb="3" eb="4">
      <t>ゼイ</t>
    </rPh>
    <phoneticPr fontId="14"/>
  </si>
  <si>
    <t>特別区民税</t>
    <rPh sb="0" eb="3">
      <t>トクベツク</t>
    </rPh>
    <rPh sb="3" eb="4">
      <t>ミン</t>
    </rPh>
    <rPh sb="4" eb="5">
      <t>ゼイ</t>
    </rPh>
    <phoneticPr fontId="14"/>
  </si>
  <si>
    <t>軽自動車税</t>
    <rPh sb="0" eb="4">
      <t>ケイジドウシャ</t>
    </rPh>
    <rPh sb="4" eb="5">
      <t>ゼイ</t>
    </rPh>
    <phoneticPr fontId="14"/>
  </si>
  <si>
    <t>特別区たばこ税</t>
    <rPh sb="0" eb="3">
      <t>トクベツク</t>
    </rPh>
    <rPh sb="6" eb="7">
      <t>ゼイ</t>
    </rPh>
    <phoneticPr fontId="14"/>
  </si>
  <si>
    <t>入湯税</t>
    <rPh sb="0" eb="2">
      <t>ニュウトウ</t>
    </rPh>
    <rPh sb="2" eb="3">
      <t>ゼイ</t>
    </rPh>
    <phoneticPr fontId="14"/>
  </si>
  <si>
    <t>地方譲与税</t>
    <rPh sb="0" eb="2">
      <t>チホウ</t>
    </rPh>
    <rPh sb="2" eb="4">
      <t>ジョウヨ</t>
    </rPh>
    <rPh sb="4" eb="5">
      <t>ゼイ</t>
    </rPh>
    <phoneticPr fontId="14"/>
  </si>
  <si>
    <t>自動車重量譲与税</t>
    <rPh sb="0" eb="3">
      <t>ジドウシャ</t>
    </rPh>
    <rPh sb="3" eb="5">
      <t>ジュウリョウ</t>
    </rPh>
    <rPh sb="5" eb="7">
      <t>ジョウヨ</t>
    </rPh>
    <rPh sb="7" eb="8">
      <t>ゼイ</t>
    </rPh>
    <phoneticPr fontId="14"/>
  </si>
  <si>
    <t>地方揮発油譲与税</t>
    <rPh sb="0" eb="2">
      <t>チホウ</t>
    </rPh>
    <rPh sb="2" eb="5">
      <t>キハツユ</t>
    </rPh>
    <rPh sb="5" eb="7">
      <t>ジョウヨ</t>
    </rPh>
    <rPh sb="7" eb="8">
      <t>ゼイ</t>
    </rPh>
    <phoneticPr fontId="14"/>
  </si>
  <si>
    <t>地方道路譲与税</t>
    <rPh sb="0" eb="2">
      <t>チホウ</t>
    </rPh>
    <rPh sb="2" eb="4">
      <t>ドウロ</t>
    </rPh>
    <rPh sb="4" eb="6">
      <t>ジョウヨ</t>
    </rPh>
    <rPh sb="6" eb="7">
      <t>ゼイ</t>
    </rPh>
    <phoneticPr fontId="14"/>
  </si>
  <si>
    <t>利子割交付金</t>
    <rPh sb="0" eb="2">
      <t>リシ</t>
    </rPh>
    <rPh sb="2" eb="3">
      <t>ワリ</t>
    </rPh>
    <rPh sb="3" eb="6">
      <t>コウフキン</t>
    </rPh>
    <phoneticPr fontId="14"/>
  </si>
  <si>
    <t>配当割交付金</t>
    <rPh sb="0" eb="2">
      <t>ハイトウ</t>
    </rPh>
    <rPh sb="2" eb="3">
      <t>ワリ</t>
    </rPh>
    <rPh sb="3" eb="6">
      <t>コウフキン</t>
    </rPh>
    <phoneticPr fontId="14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</si>
  <si>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14"/>
  </si>
  <si>
    <t>地方消費税交付金</t>
    <rPh sb="0" eb="2">
      <t>チホウ</t>
    </rPh>
    <rPh sb="2" eb="5">
      <t>ショウヒゼイ</t>
    </rPh>
    <rPh sb="5" eb="8">
      <t>コウフキン</t>
    </rPh>
    <phoneticPr fontId="14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</si>
  <si>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14"/>
  </si>
  <si>
    <t>地方特例交付金</t>
    <rPh sb="0" eb="2">
      <t>チホウ</t>
    </rPh>
    <rPh sb="2" eb="4">
      <t>トクレイ</t>
    </rPh>
    <rPh sb="4" eb="7">
      <t>コウフキン</t>
    </rPh>
    <phoneticPr fontId="14"/>
  </si>
  <si>
    <t>特別区交付金</t>
    <rPh sb="0" eb="3">
      <t>トクベツク</t>
    </rPh>
    <rPh sb="3" eb="6">
      <t>コウフキン</t>
    </rPh>
    <phoneticPr fontId="14"/>
  </si>
  <si>
    <t>特別区財政調整交付金</t>
    <rPh sb="0" eb="3">
      <t>トクベツク</t>
    </rPh>
    <rPh sb="3" eb="5">
      <t>ザイセイ</t>
    </rPh>
    <rPh sb="5" eb="7">
      <t>チョウセイ</t>
    </rPh>
    <rPh sb="7" eb="10">
      <t>コウフキン</t>
    </rPh>
    <phoneticPr fontId="14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</si>
  <si>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14"/>
  </si>
  <si>
    <t>分担金及び負担金</t>
    <rPh sb="0" eb="2">
      <t>ブンタン</t>
    </rPh>
    <rPh sb="2" eb="3">
      <t>キン</t>
    </rPh>
    <rPh sb="3" eb="4">
      <t>オヨ</t>
    </rPh>
    <rPh sb="5" eb="8">
      <t>フタンキン</t>
    </rPh>
    <phoneticPr fontId="14"/>
  </si>
  <si>
    <t>負担金</t>
    <rPh sb="0" eb="3">
      <t>フタンキン</t>
    </rPh>
    <phoneticPr fontId="14"/>
  </si>
  <si>
    <t>使用料及び手数料</t>
    <rPh sb="0" eb="3">
      <t>シヨウリョウ</t>
    </rPh>
    <rPh sb="3" eb="4">
      <t>オヨ</t>
    </rPh>
    <rPh sb="5" eb="8">
      <t>テスウリョウ</t>
    </rPh>
    <phoneticPr fontId="14"/>
  </si>
  <si>
    <t>使用料</t>
    <rPh sb="0" eb="3">
      <t>シヨウリョウ</t>
    </rPh>
    <phoneticPr fontId="14"/>
  </si>
  <si>
    <t>手数料</t>
    <rPh sb="0" eb="3">
      <t>テスウリョウ</t>
    </rPh>
    <phoneticPr fontId="14"/>
  </si>
  <si>
    <t>国庫支出金</t>
    <rPh sb="0" eb="2">
      <t>コッコ</t>
    </rPh>
    <rPh sb="2" eb="5">
      <t>シシュツキン</t>
    </rPh>
    <phoneticPr fontId="14"/>
  </si>
  <si>
    <t>国庫負担金</t>
    <rPh sb="0" eb="2">
      <t>コッコ</t>
    </rPh>
    <rPh sb="2" eb="5">
      <t>フタンキン</t>
    </rPh>
    <phoneticPr fontId="14"/>
  </si>
  <si>
    <t>国庫補助金</t>
    <rPh sb="0" eb="2">
      <t>コッコ</t>
    </rPh>
    <rPh sb="2" eb="5">
      <t>ホジョキン</t>
    </rPh>
    <phoneticPr fontId="14"/>
  </si>
  <si>
    <t>国庫委託金</t>
    <rPh sb="0" eb="2">
      <t>コッコ</t>
    </rPh>
    <rPh sb="2" eb="4">
      <t>イタク</t>
    </rPh>
    <rPh sb="4" eb="5">
      <t>キン</t>
    </rPh>
    <phoneticPr fontId="14"/>
  </si>
  <si>
    <t>都支出金</t>
    <rPh sb="0" eb="1">
      <t>ト</t>
    </rPh>
    <rPh sb="1" eb="4">
      <t>シシュツキン</t>
    </rPh>
    <phoneticPr fontId="14"/>
  </si>
  <si>
    <t>都負担金</t>
    <rPh sb="0" eb="1">
      <t>ト</t>
    </rPh>
    <rPh sb="1" eb="4">
      <t>フタンキン</t>
    </rPh>
    <phoneticPr fontId="14"/>
  </si>
  <si>
    <t>都補助金</t>
    <rPh sb="0" eb="1">
      <t>ト</t>
    </rPh>
    <rPh sb="1" eb="4">
      <t>ホジョキン</t>
    </rPh>
    <phoneticPr fontId="14"/>
  </si>
  <si>
    <t>都委託金</t>
    <rPh sb="0" eb="1">
      <t>ト</t>
    </rPh>
    <rPh sb="1" eb="3">
      <t>イタク</t>
    </rPh>
    <rPh sb="3" eb="4">
      <t>キン</t>
    </rPh>
    <phoneticPr fontId="14"/>
  </si>
  <si>
    <t>財産収入</t>
    <rPh sb="0" eb="2">
      <t>ザイサン</t>
    </rPh>
    <rPh sb="2" eb="4">
      <t>シュウニュウ</t>
    </rPh>
    <phoneticPr fontId="14"/>
  </si>
  <si>
    <t>財産運用収入</t>
    <rPh sb="0" eb="2">
      <t>ザイサン</t>
    </rPh>
    <rPh sb="2" eb="4">
      <t>ウンヨウ</t>
    </rPh>
    <rPh sb="4" eb="6">
      <t>シュウニュウ</t>
    </rPh>
    <phoneticPr fontId="14"/>
  </si>
  <si>
    <t>財産売払収入</t>
    <rPh sb="0" eb="2">
      <t>ザイサン</t>
    </rPh>
    <rPh sb="2" eb="3">
      <t>ウ</t>
    </rPh>
    <rPh sb="3" eb="4">
      <t>ハラ</t>
    </rPh>
    <rPh sb="4" eb="6">
      <t>シュウニュウ</t>
    </rPh>
    <phoneticPr fontId="14"/>
  </si>
  <si>
    <t>寄付金</t>
    <rPh sb="0" eb="3">
      <t>キフキン</t>
    </rPh>
    <phoneticPr fontId="14"/>
  </si>
  <si>
    <t>繰入金</t>
    <rPh sb="0" eb="2">
      <t>クリイレ</t>
    </rPh>
    <rPh sb="2" eb="3">
      <t>キン</t>
    </rPh>
    <phoneticPr fontId="14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</si>
  <si>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14"/>
  </si>
  <si>
    <t>基金繰入金</t>
    <rPh sb="0" eb="2">
      <t>キキン</t>
    </rPh>
    <rPh sb="2" eb="4">
      <t>クリイレ</t>
    </rPh>
    <rPh sb="4" eb="5">
      <t>キン</t>
    </rPh>
    <phoneticPr fontId="14"/>
  </si>
  <si>
    <t>繰越金</t>
    <rPh sb="0" eb="2">
      <t>クリコシ</t>
    </rPh>
    <rPh sb="2" eb="3">
      <t>キン</t>
    </rPh>
    <phoneticPr fontId="14"/>
  </si>
  <si>
    <t>諸収入</t>
    <rPh sb="0" eb="1">
      <t>ショ</t>
    </rPh>
    <rPh sb="1" eb="3">
      <t>シュウニュウ</t>
    </rPh>
    <phoneticPr fontId="14"/>
  </si>
  <si>
    <t>延滞金加算金及び過料</t>
    <rPh sb="0" eb="3">
      <t>エンタイキン</t>
    </rPh>
    <rPh sb="3" eb="5">
      <t>カサン</t>
    </rPh>
    <rPh sb="5" eb="6">
      <t>キン</t>
    </rPh>
    <rPh sb="6" eb="7">
      <t>オヨ</t>
    </rPh>
    <rPh sb="8" eb="10">
      <t>カリョウ</t>
    </rPh>
    <phoneticPr fontId="14"/>
  </si>
  <si>
    <t>特別区預金利子</t>
    <rPh sb="0" eb="3">
      <t>トクベツク</t>
    </rPh>
    <rPh sb="3" eb="5">
      <t>ヨキン</t>
    </rPh>
    <rPh sb="5" eb="7">
      <t>リシ</t>
    </rPh>
    <phoneticPr fontId="14"/>
  </si>
  <si>
    <t>貸付金元利収入</t>
    <rPh sb="0" eb="2">
      <t>カシツケ</t>
    </rPh>
    <rPh sb="2" eb="3">
      <t>キン</t>
    </rPh>
    <rPh sb="3" eb="5">
      <t>ガンリ</t>
    </rPh>
    <rPh sb="5" eb="7">
      <t>シュウニュウ</t>
    </rPh>
    <phoneticPr fontId="14"/>
  </si>
  <si>
    <t>受託事業収入</t>
    <rPh sb="0" eb="2">
      <t>ジュタク</t>
    </rPh>
    <rPh sb="2" eb="4">
      <t>ジギョウ</t>
    </rPh>
    <rPh sb="4" eb="6">
      <t>シュウニュウ</t>
    </rPh>
    <phoneticPr fontId="14"/>
  </si>
  <si>
    <t>雑入</t>
    <rPh sb="0" eb="2">
      <t>ザツニュウ</t>
    </rPh>
    <phoneticPr fontId="14"/>
  </si>
  <si>
    <t>特別区債</t>
    <rPh sb="0" eb="2">
      <t>トクベツ</t>
    </rPh>
    <rPh sb="2" eb="3">
      <t>ク</t>
    </rPh>
    <rPh sb="3" eb="4">
      <t>サイ</t>
    </rPh>
    <phoneticPr fontId="14"/>
  </si>
  <si>
    <t>特別区債</t>
    <rPh sb="0" eb="3">
      <t>トクベツク</t>
    </rPh>
    <rPh sb="3" eb="4">
      <t>サイ</t>
    </rPh>
    <phoneticPr fontId="14"/>
  </si>
  <si>
    <t>　般　会　計　決　算　額</t>
    <rPh sb="1" eb="2">
      <t>ハン</t>
    </rPh>
    <rPh sb="3" eb="4">
      <t>カイ</t>
    </rPh>
    <rPh sb="5" eb="6">
      <t>ケイ</t>
    </rPh>
    <rPh sb="7" eb="8">
      <t>ケッ</t>
    </rPh>
    <rPh sb="9" eb="10">
      <t>サン</t>
    </rPh>
    <rPh sb="11" eb="12">
      <t>ガク</t>
    </rPh>
    <phoneticPr fontId="14"/>
  </si>
  <si>
    <t>工作物等</t>
    <rPh sb="0" eb="3">
      <t>コウサクブツ</t>
    </rPh>
    <rPh sb="3" eb="4">
      <t>トウ</t>
    </rPh>
    <phoneticPr fontId="4"/>
  </si>
  <si>
    <t>支出済額</t>
    <rPh sb="0" eb="2">
      <t>シシュツ</t>
    </rPh>
    <rPh sb="2" eb="3">
      <t>ズミ</t>
    </rPh>
    <rPh sb="3" eb="4">
      <t>ガク</t>
    </rPh>
    <phoneticPr fontId="14"/>
  </si>
  <si>
    <t>翌年度繰越額</t>
    <rPh sb="0" eb="3">
      <t>ヨクネンド</t>
    </rPh>
    <rPh sb="3" eb="5">
      <t>クリコシ</t>
    </rPh>
    <rPh sb="5" eb="6">
      <t>ガク</t>
    </rPh>
    <phoneticPr fontId="14"/>
  </si>
  <si>
    <t>不用額</t>
    <rPh sb="0" eb="2">
      <t>フヨウ</t>
    </rPh>
    <rPh sb="2" eb="3">
      <t>ガク</t>
    </rPh>
    <phoneticPr fontId="14"/>
  </si>
  <si>
    <t>執行率</t>
    <rPh sb="0" eb="2">
      <t>シッコウ</t>
    </rPh>
    <rPh sb="2" eb="3">
      <t>リツ</t>
    </rPh>
    <phoneticPr fontId="14"/>
  </si>
  <si>
    <t>％　</t>
    <phoneticPr fontId="14"/>
  </si>
  <si>
    <t>総額</t>
    <rPh sb="0" eb="2">
      <t>ソウガク</t>
    </rPh>
    <phoneticPr fontId="14"/>
  </si>
  <si>
    <t>議会費</t>
    <rPh sb="0" eb="2">
      <t>ギカイ</t>
    </rPh>
    <rPh sb="2" eb="3">
      <t>ヒ</t>
    </rPh>
    <phoneticPr fontId="14"/>
  </si>
  <si>
    <t>総務費</t>
    <rPh sb="0" eb="3">
      <t>ソウムヒ</t>
    </rPh>
    <phoneticPr fontId="14"/>
  </si>
  <si>
    <t>総務管理費</t>
    <rPh sb="0" eb="2">
      <t>ソウム</t>
    </rPh>
    <rPh sb="2" eb="4">
      <t>カンリ</t>
    </rPh>
    <rPh sb="4" eb="5">
      <t>ヒ</t>
    </rPh>
    <phoneticPr fontId="14"/>
  </si>
  <si>
    <t>選挙費</t>
    <rPh sb="0" eb="2">
      <t>センキョ</t>
    </rPh>
    <rPh sb="2" eb="3">
      <t>ヒ</t>
    </rPh>
    <phoneticPr fontId="14"/>
  </si>
  <si>
    <t>統計調査費</t>
    <rPh sb="0" eb="2">
      <t>トウケイ</t>
    </rPh>
    <rPh sb="2" eb="4">
      <t>チョウサ</t>
    </rPh>
    <rPh sb="4" eb="5">
      <t>ヒ</t>
    </rPh>
    <phoneticPr fontId="14"/>
  </si>
  <si>
    <t>監査委員費</t>
    <rPh sb="0" eb="2">
      <t>カンサ</t>
    </rPh>
    <rPh sb="2" eb="4">
      <t>イイン</t>
    </rPh>
    <rPh sb="4" eb="5">
      <t>ヒ</t>
    </rPh>
    <phoneticPr fontId="14"/>
  </si>
  <si>
    <t>区民費</t>
    <rPh sb="0" eb="2">
      <t>クミン</t>
    </rPh>
    <rPh sb="2" eb="3">
      <t>ヒ</t>
    </rPh>
    <phoneticPr fontId="14"/>
  </si>
  <si>
    <t>税務費</t>
    <rPh sb="0" eb="2">
      <t>ゼイム</t>
    </rPh>
    <rPh sb="2" eb="3">
      <t>ヒ</t>
    </rPh>
    <phoneticPr fontId="14"/>
  </si>
  <si>
    <t>国民年金費</t>
    <rPh sb="0" eb="2">
      <t>コクミン</t>
    </rPh>
    <rPh sb="2" eb="4">
      <t>ネンキン</t>
    </rPh>
    <rPh sb="4" eb="5">
      <t>ヒ</t>
    </rPh>
    <phoneticPr fontId="14"/>
  </si>
  <si>
    <t>商工生活経済費</t>
    <rPh sb="0" eb="2">
      <t>ショウコウ</t>
    </rPh>
    <rPh sb="2" eb="4">
      <t>セイカツ</t>
    </rPh>
    <rPh sb="4" eb="6">
      <t>ケイザイ</t>
    </rPh>
    <rPh sb="6" eb="7">
      <t>ヒ</t>
    </rPh>
    <phoneticPr fontId="14"/>
  </si>
  <si>
    <t>地域振興費</t>
    <rPh sb="0" eb="2">
      <t>チイキ</t>
    </rPh>
    <rPh sb="2" eb="4">
      <t>シンコウ</t>
    </rPh>
    <rPh sb="4" eb="5">
      <t>ヒ</t>
    </rPh>
    <phoneticPr fontId="14"/>
  </si>
  <si>
    <t>農業費</t>
    <rPh sb="0" eb="2">
      <t>ノウギョウ</t>
    </rPh>
    <rPh sb="2" eb="3">
      <t>ヒ</t>
    </rPh>
    <phoneticPr fontId="14"/>
  </si>
  <si>
    <t>保健福祉費</t>
    <rPh sb="0" eb="2">
      <t>ホケン</t>
    </rPh>
    <rPh sb="2" eb="4">
      <t>フクシ</t>
    </rPh>
    <rPh sb="4" eb="5">
      <t>ヒ</t>
    </rPh>
    <phoneticPr fontId="14"/>
  </si>
  <si>
    <t>生活保護費</t>
    <rPh sb="0" eb="2">
      <t>セイカツ</t>
    </rPh>
    <rPh sb="2" eb="4">
      <t>ホゴ</t>
    </rPh>
    <rPh sb="4" eb="5">
      <t>ヒ</t>
    </rPh>
    <phoneticPr fontId="14"/>
  </si>
  <si>
    <t>保健衛生費</t>
    <rPh sb="0" eb="2">
      <t>ホケン</t>
    </rPh>
    <rPh sb="2" eb="4">
      <t>エイセイ</t>
    </rPh>
    <rPh sb="4" eb="5">
      <t>ヒ</t>
    </rPh>
    <phoneticPr fontId="14"/>
  </si>
  <si>
    <t>児童青少年費</t>
    <rPh sb="0" eb="2">
      <t>ジドウ</t>
    </rPh>
    <rPh sb="2" eb="5">
      <t>セイショウネン</t>
    </rPh>
    <rPh sb="5" eb="6">
      <t>ヒ</t>
    </rPh>
    <phoneticPr fontId="14"/>
  </si>
  <si>
    <t>環境費</t>
    <rPh sb="0" eb="2">
      <t>カンキョウ</t>
    </rPh>
    <rPh sb="2" eb="3">
      <t>ヒ</t>
    </rPh>
    <phoneticPr fontId="14"/>
  </si>
  <si>
    <t>清掃リサイクル費</t>
    <rPh sb="0" eb="2">
      <t>セイソウ</t>
    </rPh>
    <rPh sb="7" eb="8">
      <t>ヒ</t>
    </rPh>
    <phoneticPr fontId="14"/>
  </si>
  <si>
    <t>都市整備費</t>
    <rPh sb="0" eb="2">
      <t>トシ</t>
    </rPh>
    <rPh sb="2" eb="4">
      <t>セイビ</t>
    </rPh>
    <rPh sb="4" eb="5">
      <t>ヒ</t>
    </rPh>
    <phoneticPr fontId="14"/>
  </si>
  <si>
    <t>土木費</t>
    <rPh sb="0" eb="2">
      <t>ドボク</t>
    </rPh>
    <rPh sb="2" eb="3">
      <t>ヒ</t>
    </rPh>
    <phoneticPr fontId="14"/>
  </si>
  <si>
    <t>土木管理費</t>
    <rPh sb="0" eb="2">
      <t>ドボク</t>
    </rPh>
    <rPh sb="2" eb="4">
      <t>カンリ</t>
    </rPh>
    <rPh sb="4" eb="5">
      <t>ヒ</t>
    </rPh>
    <phoneticPr fontId="14"/>
  </si>
  <si>
    <t>道路橋梁費</t>
    <rPh sb="0" eb="2">
      <t>ドウロ</t>
    </rPh>
    <rPh sb="2" eb="4">
      <t>キョウリョウ</t>
    </rPh>
    <rPh sb="4" eb="5">
      <t>ヒ</t>
    </rPh>
    <phoneticPr fontId="14"/>
  </si>
  <si>
    <t>公園費</t>
    <rPh sb="0" eb="2">
      <t>コウエン</t>
    </rPh>
    <rPh sb="2" eb="3">
      <t>ヒ</t>
    </rPh>
    <phoneticPr fontId="14"/>
  </si>
  <si>
    <t>河川費</t>
    <rPh sb="0" eb="2">
      <t>カセン</t>
    </rPh>
    <rPh sb="2" eb="3">
      <t>ヒ</t>
    </rPh>
    <phoneticPr fontId="14"/>
  </si>
  <si>
    <t>交通対策費</t>
    <rPh sb="0" eb="2">
      <t>コウツウ</t>
    </rPh>
    <rPh sb="2" eb="4">
      <t>タイサク</t>
    </rPh>
    <rPh sb="4" eb="5">
      <t>ヒ</t>
    </rPh>
    <phoneticPr fontId="14"/>
  </si>
  <si>
    <t>教育費</t>
    <rPh sb="0" eb="3">
      <t>キョウイクヒ</t>
    </rPh>
    <phoneticPr fontId="14"/>
  </si>
  <si>
    <t>教育総務費</t>
    <rPh sb="0" eb="2">
      <t>キョウイク</t>
    </rPh>
    <rPh sb="2" eb="4">
      <t>ソウム</t>
    </rPh>
    <rPh sb="4" eb="5">
      <t>ヒ</t>
    </rPh>
    <phoneticPr fontId="14"/>
  </si>
  <si>
    <t>小学校費</t>
    <rPh sb="0" eb="3">
      <t>ショウガッコウ</t>
    </rPh>
    <rPh sb="3" eb="4">
      <t>ヒ</t>
    </rPh>
    <phoneticPr fontId="14"/>
  </si>
  <si>
    <t>中学校費</t>
    <rPh sb="0" eb="3">
      <t>チュウガッコウ</t>
    </rPh>
    <rPh sb="3" eb="4">
      <t>ヒ</t>
    </rPh>
    <phoneticPr fontId="14"/>
  </si>
  <si>
    <t>幼稚園費</t>
    <rPh sb="0" eb="3">
      <t>ヨウチエン</t>
    </rPh>
    <rPh sb="3" eb="4">
      <t>ヒ</t>
    </rPh>
    <phoneticPr fontId="14"/>
  </si>
  <si>
    <t>スポーツ振興費</t>
    <rPh sb="4" eb="6">
      <t>シンコウ</t>
    </rPh>
    <rPh sb="6" eb="7">
      <t>ヒ</t>
    </rPh>
    <phoneticPr fontId="14"/>
  </si>
  <si>
    <t>普通財産取得費</t>
    <rPh sb="0" eb="2">
      <t>フツウ</t>
    </rPh>
    <rPh sb="2" eb="4">
      <t>ザイサン</t>
    </rPh>
    <rPh sb="4" eb="6">
      <t>シュトク</t>
    </rPh>
    <rPh sb="6" eb="7">
      <t>ヒ</t>
    </rPh>
    <phoneticPr fontId="14"/>
  </si>
  <si>
    <t>財政積立金</t>
    <rPh sb="0" eb="2">
      <t>ザイセイ</t>
    </rPh>
    <rPh sb="2" eb="4">
      <t>ツミタテ</t>
    </rPh>
    <rPh sb="4" eb="5">
      <t>キン</t>
    </rPh>
    <phoneticPr fontId="14"/>
  </si>
  <si>
    <t>科目</t>
    <rPh sb="0" eb="2">
      <t>カモク</t>
    </rPh>
    <phoneticPr fontId="15"/>
  </si>
  <si>
    <t>歳入</t>
    <rPh sb="0" eb="2">
      <t>サイニュウ</t>
    </rPh>
    <phoneticPr fontId="15"/>
  </si>
  <si>
    <t>予算現額</t>
    <rPh sb="0" eb="2">
      <t>ヨサン</t>
    </rPh>
    <rPh sb="2" eb="4">
      <t>ゲンガク</t>
    </rPh>
    <phoneticPr fontId="15"/>
  </si>
  <si>
    <t>調定額</t>
    <rPh sb="0" eb="3">
      <t>チョウテイガク</t>
    </rPh>
    <phoneticPr fontId="15"/>
  </si>
  <si>
    <t>収入済額</t>
    <rPh sb="0" eb="2">
      <t>シュウニュウ</t>
    </rPh>
    <rPh sb="2" eb="3">
      <t>ズミ</t>
    </rPh>
    <rPh sb="3" eb="4">
      <t>ガク</t>
    </rPh>
    <phoneticPr fontId="15"/>
  </si>
  <si>
    <t>収入率</t>
    <rPh sb="0" eb="2">
      <t>シュウニュウ</t>
    </rPh>
    <rPh sb="2" eb="3">
      <t>リツ</t>
    </rPh>
    <phoneticPr fontId="15"/>
  </si>
  <si>
    <t>円　</t>
    <rPh sb="0" eb="1">
      <t>エン</t>
    </rPh>
    <phoneticPr fontId="15"/>
  </si>
  <si>
    <t>％　</t>
    <phoneticPr fontId="15"/>
  </si>
  <si>
    <t>国民健康保険事業会計</t>
    <rPh sb="0" eb="2">
      <t>コクミン</t>
    </rPh>
    <rPh sb="2" eb="4">
      <t>ケンコウ</t>
    </rPh>
    <rPh sb="4" eb="6">
      <t>ホケン</t>
    </rPh>
    <rPh sb="6" eb="8">
      <t>ジギョウ</t>
    </rPh>
    <rPh sb="8" eb="10">
      <t>カイケイ</t>
    </rPh>
    <phoneticPr fontId="15"/>
  </si>
  <si>
    <t>国民健康保険料</t>
    <rPh sb="0" eb="2">
      <t>コクミン</t>
    </rPh>
    <rPh sb="2" eb="4">
      <t>ケンコウ</t>
    </rPh>
    <rPh sb="4" eb="7">
      <t>ホケンリョウ</t>
    </rPh>
    <phoneticPr fontId="15"/>
  </si>
  <si>
    <t>一部負担金</t>
    <rPh sb="0" eb="2">
      <t>イチブ</t>
    </rPh>
    <rPh sb="2" eb="5">
      <t>フタンキン</t>
    </rPh>
    <phoneticPr fontId="15"/>
  </si>
  <si>
    <t>使用料及び手数料</t>
    <rPh sb="0" eb="3">
      <t>シヨウリョウ</t>
    </rPh>
    <rPh sb="3" eb="4">
      <t>オヨ</t>
    </rPh>
    <rPh sb="5" eb="8">
      <t>テスウリョウ</t>
    </rPh>
    <phoneticPr fontId="15"/>
  </si>
  <si>
    <t>手数料</t>
    <rPh sb="0" eb="3">
      <t>テスウリョウ</t>
    </rPh>
    <phoneticPr fontId="15"/>
  </si>
  <si>
    <t>国庫支出金</t>
    <rPh sb="0" eb="2">
      <t>コッコ</t>
    </rPh>
    <rPh sb="2" eb="5">
      <t>シシュツキン</t>
    </rPh>
    <phoneticPr fontId="15"/>
  </si>
  <si>
    <t>国庫負担金</t>
    <rPh sb="0" eb="2">
      <t>コッコ</t>
    </rPh>
    <rPh sb="2" eb="5">
      <t>フタンキン</t>
    </rPh>
    <phoneticPr fontId="15"/>
  </si>
  <si>
    <t>国庫補助金</t>
    <rPh sb="0" eb="2">
      <t>コッコ</t>
    </rPh>
    <rPh sb="2" eb="5">
      <t>ホジョキン</t>
    </rPh>
    <phoneticPr fontId="15"/>
  </si>
  <si>
    <t>療養給付費交付金</t>
    <rPh sb="0" eb="2">
      <t>リョウヨウ</t>
    </rPh>
    <rPh sb="2" eb="4">
      <t>キュウフ</t>
    </rPh>
    <rPh sb="4" eb="5">
      <t>ヒ</t>
    </rPh>
    <rPh sb="5" eb="8">
      <t>コウフキン</t>
    </rPh>
    <phoneticPr fontId="15"/>
  </si>
  <si>
    <t>前期高齢者交付金</t>
    <rPh sb="0" eb="2">
      <t>ゼンキ</t>
    </rPh>
    <rPh sb="2" eb="5">
      <t>コウレイシャ</t>
    </rPh>
    <rPh sb="5" eb="8">
      <t>コウフキン</t>
    </rPh>
    <phoneticPr fontId="15"/>
  </si>
  <si>
    <t>都支出金</t>
    <rPh sb="0" eb="1">
      <t>ト</t>
    </rPh>
    <rPh sb="1" eb="4">
      <t>シシュツキン</t>
    </rPh>
    <phoneticPr fontId="15"/>
  </si>
  <si>
    <t>都負担金</t>
    <rPh sb="0" eb="1">
      <t>ト</t>
    </rPh>
    <rPh sb="1" eb="4">
      <t>フタンキン</t>
    </rPh>
    <phoneticPr fontId="15"/>
  </si>
  <si>
    <t>都補助金</t>
    <rPh sb="0" eb="1">
      <t>ト</t>
    </rPh>
    <rPh sb="1" eb="4">
      <t>ホジョキン</t>
    </rPh>
    <phoneticPr fontId="15"/>
  </si>
  <si>
    <t>共同事業交付金</t>
    <rPh sb="0" eb="2">
      <t>キョウドウ</t>
    </rPh>
    <rPh sb="2" eb="4">
      <t>ジギョウ</t>
    </rPh>
    <rPh sb="4" eb="7">
      <t>コウフキン</t>
    </rPh>
    <phoneticPr fontId="15"/>
  </si>
  <si>
    <t>財産収入</t>
    <rPh sb="0" eb="2">
      <t>ザイサン</t>
    </rPh>
    <rPh sb="2" eb="4">
      <t>シュウニュウ</t>
    </rPh>
    <phoneticPr fontId="15"/>
  </si>
  <si>
    <t>財産売払収入</t>
    <rPh sb="0" eb="2">
      <t>ザイサン</t>
    </rPh>
    <rPh sb="2" eb="4">
      <t>ウリハラ</t>
    </rPh>
    <rPh sb="4" eb="6">
      <t>シュウニュウ</t>
    </rPh>
    <phoneticPr fontId="15"/>
  </si>
  <si>
    <t>繰入金</t>
    <rPh sb="0" eb="2">
      <t>クリイレ</t>
    </rPh>
    <rPh sb="2" eb="3">
      <t>キン</t>
    </rPh>
    <phoneticPr fontId="15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</si>
  <si>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15"/>
  </si>
  <si>
    <t>繰越金</t>
    <rPh sb="0" eb="2">
      <t>クリコシ</t>
    </rPh>
    <rPh sb="2" eb="3">
      <t>キン</t>
    </rPh>
    <phoneticPr fontId="15"/>
  </si>
  <si>
    <t>諸収入</t>
    <rPh sb="0" eb="1">
      <t>ショ</t>
    </rPh>
    <rPh sb="1" eb="3">
      <t>シュウニュウ</t>
    </rPh>
    <phoneticPr fontId="15"/>
  </si>
  <si>
    <t>延滞金加算金及び過料</t>
    <rPh sb="0" eb="3">
      <t>エンタイキン</t>
    </rPh>
    <rPh sb="3" eb="6">
      <t>カサンキン</t>
    </rPh>
    <rPh sb="6" eb="7">
      <t>オヨ</t>
    </rPh>
    <rPh sb="8" eb="10">
      <t>カリョウ</t>
    </rPh>
    <phoneticPr fontId="15"/>
  </si>
  <si>
    <t>預金利子</t>
    <rPh sb="0" eb="2">
      <t>ヨキン</t>
    </rPh>
    <rPh sb="2" eb="4">
      <t>リシ</t>
    </rPh>
    <phoneticPr fontId="15"/>
  </si>
  <si>
    <t>雑入</t>
    <rPh sb="0" eb="2">
      <t>ザツニュウ</t>
    </rPh>
    <phoneticPr fontId="15"/>
  </si>
  <si>
    <t>介護保険会計</t>
    <rPh sb="0" eb="2">
      <t>カイゴ</t>
    </rPh>
    <rPh sb="2" eb="4">
      <t>ホケン</t>
    </rPh>
    <rPh sb="4" eb="6">
      <t>カイケイ</t>
    </rPh>
    <phoneticPr fontId="15"/>
  </si>
  <si>
    <t>保険事業勘定</t>
    <rPh sb="0" eb="2">
      <t>ホケン</t>
    </rPh>
    <rPh sb="2" eb="4">
      <t>ジギョウ</t>
    </rPh>
    <rPh sb="4" eb="6">
      <t>カンジョウ</t>
    </rPh>
    <phoneticPr fontId="15"/>
  </si>
  <si>
    <t>介護保険料</t>
    <rPh sb="0" eb="2">
      <t>カイゴ</t>
    </rPh>
    <rPh sb="2" eb="5">
      <t>ホケンリョウ</t>
    </rPh>
    <phoneticPr fontId="15"/>
  </si>
  <si>
    <t>支払基金交付金</t>
    <rPh sb="0" eb="2">
      <t>シハライ</t>
    </rPh>
    <rPh sb="2" eb="4">
      <t>キキン</t>
    </rPh>
    <rPh sb="4" eb="7">
      <t>コウフキン</t>
    </rPh>
    <phoneticPr fontId="15"/>
  </si>
  <si>
    <t>財産運用収入</t>
    <rPh sb="0" eb="2">
      <t>ザイサン</t>
    </rPh>
    <rPh sb="2" eb="4">
      <t>ウンヨウ</t>
    </rPh>
    <rPh sb="4" eb="6">
      <t>シュウニュウ</t>
    </rPh>
    <phoneticPr fontId="15"/>
  </si>
  <si>
    <t>一般会計繰入金</t>
    <rPh sb="0" eb="2">
      <t>イッパン</t>
    </rPh>
    <rPh sb="2" eb="4">
      <t>カイケイ</t>
    </rPh>
    <rPh sb="4" eb="6">
      <t>クリイレ</t>
    </rPh>
    <rPh sb="6" eb="7">
      <t>キン</t>
    </rPh>
    <phoneticPr fontId="15"/>
  </si>
  <si>
    <t>延滞金及び過料</t>
    <rPh sb="0" eb="3">
      <t>エンタイキン</t>
    </rPh>
    <rPh sb="3" eb="4">
      <t>オヨ</t>
    </rPh>
    <rPh sb="5" eb="7">
      <t>カリョウ</t>
    </rPh>
    <phoneticPr fontId="15"/>
  </si>
  <si>
    <t>サービス事業勘定</t>
    <rPh sb="4" eb="6">
      <t>ジギョウ</t>
    </rPh>
    <rPh sb="6" eb="8">
      <t>カンジョウ</t>
    </rPh>
    <phoneticPr fontId="15"/>
  </si>
  <si>
    <t>サービス収入</t>
    <rPh sb="4" eb="6">
      <t>シュウニュウ</t>
    </rPh>
    <phoneticPr fontId="15"/>
  </si>
  <si>
    <t>保険給付費収入</t>
    <rPh sb="0" eb="2">
      <t>ホケン</t>
    </rPh>
    <rPh sb="2" eb="4">
      <t>キュウフ</t>
    </rPh>
    <rPh sb="4" eb="5">
      <t>ヒ</t>
    </rPh>
    <rPh sb="5" eb="7">
      <t>シュウニュウ</t>
    </rPh>
    <phoneticPr fontId="15"/>
  </si>
  <si>
    <t>　別　会　計　決　算　額</t>
    <rPh sb="1" eb="2">
      <t>ベツ</t>
    </rPh>
    <rPh sb="3" eb="4">
      <t>カイ</t>
    </rPh>
    <rPh sb="5" eb="6">
      <t>ケイ</t>
    </rPh>
    <rPh sb="7" eb="8">
      <t>ケッ</t>
    </rPh>
    <rPh sb="9" eb="10">
      <t>サン</t>
    </rPh>
    <rPh sb="11" eb="12">
      <t>ガク</t>
    </rPh>
    <phoneticPr fontId="15"/>
  </si>
  <si>
    <t>％　</t>
    <phoneticPr fontId="15"/>
  </si>
  <si>
    <t>後期高齢者医療会計</t>
    <rPh sb="0" eb="2">
      <t>コウキ</t>
    </rPh>
    <rPh sb="2" eb="5">
      <t>コウレイシャ</t>
    </rPh>
    <rPh sb="5" eb="7">
      <t>イリョウ</t>
    </rPh>
    <rPh sb="7" eb="9">
      <t>カイケイ</t>
    </rPh>
    <phoneticPr fontId="15"/>
  </si>
  <si>
    <t>後期高齢者医療保険料</t>
    <rPh sb="0" eb="2">
      <t>コウキ</t>
    </rPh>
    <rPh sb="2" eb="5">
      <t>コウレイシャ</t>
    </rPh>
    <rPh sb="5" eb="7">
      <t>イリョウ</t>
    </rPh>
    <rPh sb="7" eb="10">
      <t>ホケンリョウ</t>
    </rPh>
    <phoneticPr fontId="15"/>
  </si>
  <si>
    <t>広域連合支出金</t>
    <rPh sb="0" eb="2">
      <t>コウイキ</t>
    </rPh>
    <rPh sb="2" eb="4">
      <t>レンゴウ</t>
    </rPh>
    <rPh sb="4" eb="7">
      <t>シシュツキン</t>
    </rPh>
    <phoneticPr fontId="15"/>
  </si>
  <si>
    <t>広域連合委託金</t>
    <rPh sb="0" eb="2">
      <t>コウイキ</t>
    </rPh>
    <rPh sb="2" eb="4">
      <t>レンゴウ</t>
    </rPh>
    <rPh sb="4" eb="6">
      <t>イタク</t>
    </rPh>
    <rPh sb="6" eb="7">
      <t>キン</t>
    </rPh>
    <phoneticPr fontId="15"/>
  </si>
  <si>
    <t>償還金及び還付加算金</t>
    <rPh sb="0" eb="3">
      <t>ショウカンキン</t>
    </rPh>
    <rPh sb="3" eb="4">
      <t>オヨ</t>
    </rPh>
    <rPh sb="5" eb="7">
      <t>カンプ</t>
    </rPh>
    <rPh sb="7" eb="10">
      <t>カサンキン</t>
    </rPh>
    <phoneticPr fontId="15"/>
  </si>
  <si>
    <t>公共駐車場会計</t>
    <rPh sb="0" eb="2">
      <t>コウキョウ</t>
    </rPh>
    <rPh sb="2" eb="5">
      <t>チュウシャジョウ</t>
    </rPh>
    <rPh sb="5" eb="7">
      <t>カイケイ</t>
    </rPh>
    <phoneticPr fontId="15"/>
  </si>
  <si>
    <t>科目</t>
    <rPh sb="0" eb="2">
      <t>カモク</t>
    </rPh>
    <phoneticPr fontId="16"/>
  </si>
  <si>
    <t>歳出</t>
    <rPh sb="0" eb="2">
      <t>サイシュツ</t>
    </rPh>
    <phoneticPr fontId="16"/>
  </si>
  <si>
    <t>予算現額</t>
    <rPh sb="0" eb="2">
      <t>ヨサン</t>
    </rPh>
    <rPh sb="2" eb="4">
      <t>ゲンガク</t>
    </rPh>
    <phoneticPr fontId="16"/>
  </si>
  <si>
    <t>支出済額</t>
    <rPh sb="0" eb="2">
      <t>シシュツ</t>
    </rPh>
    <rPh sb="2" eb="3">
      <t>ズミ</t>
    </rPh>
    <rPh sb="3" eb="4">
      <t>ガク</t>
    </rPh>
    <phoneticPr fontId="16"/>
  </si>
  <si>
    <t>翌年度繰越額</t>
    <rPh sb="0" eb="3">
      <t>ヨクネンド</t>
    </rPh>
    <rPh sb="3" eb="5">
      <t>クリコシ</t>
    </rPh>
    <rPh sb="5" eb="6">
      <t>ガク</t>
    </rPh>
    <phoneticPr fontId="16"/>
  </si>
  <si>
    <t>不用額</t>
    <rPh sb="0" eb="2">
      <t>フヨウ</t>
    </rPh>
    <rPh sb="2" eb="3">
      <t>ガク</t>
    </rPh>
    <phoneticPr fontId="16"/>
  </si>
  <si>
    <t>執行率</t>
    <rPh sb="0" eb="2">
      <t>シッコウ</t>
    </rPh>
    <rPh sb="2" eb="3">
      <t>リツ</t>
    </rPh>
    <phoneticPr fontId="16"/>
  </si>
  <si>
    <t>円　</t>
    <rPh sb="0" eb="1">
      <t>エン</t>
    </rPh>
    <phoneticPr fontId="16"/>
  </si>
  <si>
    <t>円</t>
    <rPh sb="0" eb="1">
      <t>エン</t>
    </rPh>
    <phoneticPr fontId="16"/>
  </si>
  <si>
    <t>％　</t>
    <phoneticPr fontId="16"/>
  </si>
  <si>
    <t>国民健康保険事業会計</t>
    <rPh sb="0" eb="2">
      <t>コクミン</t>
    </rPh>
    <rPh sb="2" eb="4">
      <t>ケンコウ</t>
    </rPh>
    <rPh sb="4" eb="6">
      <t>ホケン</t>
    </rPh>
    <rPh sb="6" eb="8">
      <t>ジギョウ</t>
    </rPh>
    <rPh sb="8" eb="10">
      <t>カイケイ</t>
    </rPh>
    <phoneticPr fontId="16"/>
  </si>
  <si>
    <t>総務費</t>
    <rPh sb="0" eb="3">
      <t>ソウムヒ</t>
    </rPh>
    <phoneticPr fontId="16"/>
  </si>
  <si>
    <t>総務管理費</t>
    <rPh sb="0" eb="2">
      <t>ソウム</t>
    </rPh>
    <rPh sb="2" eb="4">
      <t>カンリ</t>
    </rPh>
    <rPh sb="4" eb="5">
      <t>ヒ</t>
    </rPh>
    <phoneticPr fontId="16"/>
  </si>
  <si>
    <t>保険給付費</t>
    <rPh sb="0" eb="2">
      <t>ホケン</t>
    </rPh>
    <rPh sb="2" eb="4">
      <t>キュウフ</t>
    </rPh>
    <rPh sb="4" eb="5">
      <t>ヒ</t>
    </rPh>
    <phoneticPr fontId="16"/>
  </si>
  <si>
    <t>療養諸費</t>
    <rPh sb="0" eb="2">
      <t>リョウヨウ</t>
    </rPh>
    <rPh sb="2" eb="4">
      <t>ショヒ</t>
    </rPh>
    <phoneticPr fontId="16"/>
  </si>
  <si>
    <t>高額療養費</t>
    <rPh sb="0" eb="2">
      <t>コウガク</t>
    </rPh>
    <rPh sb="2" eb="5">
      <t>リョウヨウヒ</t>
    </rPh>
    <phoneticPr fontId="16"/>
  </si>
  <si>
    <t>移送費</t>
    <rPh sb="0" eb="2">
      <t>イソウ</t>
    </rPh>
    <rPh sb="2" eb="3">
      <t>ヒ</t>
    </rPh>
    <phoneticPr fontId="16"/>
  </si>
  <si>
    <t>出産育児諸費</t>
    <rPh sb="0" eb="2">
      <t>シュッサン</t>
    </rPh>
    <rPh sb="2" eb="4">
      <t>イクジ</t>
    </rPh>
    <rPh sb="4" eb="6">
      <t>ショヒ</t>
    </rPh>
    <phoneticPr fontId="16"/>
  </si>
  <si>
    <t>葬祭費</t>
    <rPh sb="0" eb="2">
      <t>ソウサイ</t>
    </rPh>
    <rPh sb="2" eb="3">
      <t>ヒ</t>
    </rPh>
    <phoneticPr fontId="16"/>
  </si>
  <si>
    <t>結核・精神医療給付金</t>
    <rPh sb="0" eb="2">
      <t>ケッカク</t>
    </rPh>
    <rPh sb="3" eb="5">
      <t>セイシン</t>
    </rPh>
    <rPh sb="5" eb="7">
      <t>イリョウ</t>
    </rPh>
    <rPh sb="7" eb="10">
      <t>キュウフキン</t>
    </rPh>
    <phoneticPr fontId="16"/>
  </si>
  <si>
    <t>後期高齢者支援金等</t>
    <rPh sb="0" eb="2">
      <t>コウキ</t>
    </rPh>
    <rPh sb="2" eb="5">
      <t>コウレイシャ</t>
    </rPh>
    <rPh sb="5" eb="7">
      <t>シエン</t>
    </rPh>
    <rPh sb="7" eb="8">
      <t>キン</t>
    </rPh>
    <rPh sb="8" eb="9">
      <t>トウ</t>
    </rPh>
    <phoneticPr fontId="16"/>
  </si>
  <si>
    <t>前期高齢者納付金等</t>
    <rPh sb="0" eb="2">
      <t>ゼンキ</t>
    </rPh>
    <rPh sb="2" eb="5">
      <t>コウレイシャ</t>
    </rPh>
    <rPh sb="5" eb="8">
      <t>ノウフキン</t>
    </rPh>
    <rPh sb="8" eb="9">
      <t>トウ</t>
    </rPh>
    <phoneticPr fontId="16"/>
  </si>
  <si>
    <t>老人保健拠出金</t>
    <rPh sb="0" eb="2">
      <t>ロウジン</t>
    </rPh>
    <rPh sb="2" eb="4">
      <t>ホケン</t>
    </rPh>
    <rPh sb="4" eb="7">
      <t>キョシュツキン</t>
    </rPh>
    <phoneticPr fontId="16"/>
  </si>
  <si>
    <t>介護納付金</t>
    <rPh sb="0" eb="2">
      <t>カイゴ</t>
    </rPh>
    <rPh sb="2" eb="5">
      <t>ノウフキン</t>
    </rPh>
    <phoneticPr fontId="16"/>
  </si>
  <si>
    <t>共同事業拠出金</t>
    <rPh sb="0" eb="2">
      <t>キョウドウ</t>
    </rPh>
    <rPh sb="2" eb="4">
      <t>ジギョウ</t>
    </rPh>
    <rPh sb="4" eb="7">
      <t>キョシュツキン</t>
    </rPh>
    <phoneticPr fontId="16"/>
  </si>
  <si>
    <t>保健事業費</t>
    <rPh sb="0" eb="2">
      <t>ホケン</t>
    </rPh>
    <rPh sb="2" eb="5">
      <t>ジギョウヒ</t>
    </rPh>
    <phoneticPr fontId="16"/>
  </si>
  <si>
    <t>特定健康診査等事業費</t>
    <rPh sb="0" eb="2">
      <t>トクテイ</t>
    </rPh>
    <rPh sb="2" eb="4">
      <t>ケンコウ</t>
    </rPh>
    <rPh sb="4" eb="6">
      <t>シンサ</t>
    </rPh>
    <rPh sb="6" eb="7">
      <t>トウ</t>
    </rPh>
    <rPh sb="7" eb="10">
      <t>ジギョウヒ</t>
    </rPh>
    <phoneticPr fontId="16"/>
  </si>
  <si>
    <t>諸支出金</t>
    <rPh sb="0" eb="1">
      <t>ショ</t>
    </rPh>
    <rPh sb="1" eb="4">
      <t>シシュツキン</t>
    </rPh>
    <phoneticPr fontId="16"/>
  </si>
  <si>
    <t>償還金及び還付金</t>
    <rPh sb="0" eb="3">
      <t>ショウカンキン</t>
    </rPh>
    <rPh sb="3" eb="4">
      <t>オヨ</t>
    </rPh>
    <rPh sb="5" eb="8">
      <t>カンプキン</t>
    </rPh>
    <phoneticPr fontId="16"/>
  </si>
  <si>
    <t>公債費</t>
    <rPh sb="0" eb="2">
      <t>コウサイ</t>
    </rPh>
    <rPh sb="2" eb="3">
      <t>ヒ</t>
    </rPh>
    <phoneticPr fontId="16"/>
  </si>
  <si>
    <t>予備費</t>
    <rPh sb="0" eb="3">
      <t>ヨビヒ</t>
    </rPh>
    <phoneticPr fontId="16"/>
  </si>
  <si>
    <t>介護保険会計</t>
    <rPh sb="0" eb="2">
      <t>カイゴ</t>
    </rPh>
    <rPh sb="2" eb="4">
      <t>ホケン</t>
    </rPh>
    <rPh sb="4" eb="6">
      <t>カイケイ</t>
    </rPh>
    <phoneticPr fontId="16"/>
  </si>
  <si>
    <t>財政安定化基金拠出金</t>
    <rPh sb="0" eb="2">
      <t>ザイセイ</t>
    </rPh>
    <rPh sb="2" eb="5">
      <t>アンテイカ</t>
    </rPh>
    <rPh sb="5" eb="7">
      <t>キキン</t>
    </rPh>
    <rPh sb="7" eb="10">
      <t>キョシュツキン</t>
    </rPh>
    <phoneticPr fontId="16"/>
  </si>
  <si>
    <t>地域支援事業費</t>
    <rPh sb="0" eb="2">
      <t>チイキ</t>
    </rPh>
    <rPh sb="2" eb="4">
      <t>シエン</t>
    </rPh>
    <rPh sb="4" eb="7">
      <t>ジギョウヒ</t>
    </rPh>
    <phoneticPr fontId="16"/>
  </si>
  <si>
    <t>基金積立金</t>
    <rPh sb="0" eb="2">
      <t>キキン</t>
    </rPh>
    <rPh sb="2" eb="4">
      <t>ツミタテ</t>
    </rPh>
    <rPh sb="4" eb="5">
      <t>キン</t>
    </rPh>
    <phoneticPr fontId="16"/>
  </si>
  <si>
    <t>臨時特例給付費</t>
    <rPh sb="0" eb="2">
      <t>リンジ</t>
    </rPh>
    <rPh sb="2" eb="4">
      <t>トクレイ</t>
    </rPh>
    <rPh sb="4" eb="6">
      <t>キュウフ</t>
    </rPh>
    <rPh sb="6" eb="7">
      <t>ヒ</t>
    </rPh>
    <phoneticPr fontId="16"/>
  </si>
  <si>
    <t>サービス事業勘定</t>
    <rPh sb="4" eb="6">
      <t>ジギョウ</t>
    </rPh>
    <rPh sb="6" eb="8">
      <t>カンジョウ</t>
    </rPh>
    <phoneticPr fontId="16"/>
  </si>
  <si>
    <t>サービス事業費</t>
    <rPh sb="4" eb="7">
      <t>ジギョウヒ</t>
    </rPh>
    <phoneticPr fontId="16"/>
  </si>
  <si>
    <t>後期高齢者医療会計</t>
    <rPh sb="0" eb="2">
      <t>コウキ</t>
    </rPh>
    <rPh sb="2" eb="5">
      <t>コウレイシャ</t>
    </rPh>
    <rPh sb="5" eb="7">
      <t>イリョウ</t>
    </rPh>
    <rPh sb="7" eb="9">
      <t>カイケイ</t>
    </rPh>
    <phoneticPr fontId="16"/>
  </si>
  <si>
    <t>広域連合拠出金</t>
    <rPh sb="0" eb="2">
      <t>コウイキ</t>
    </rPh>
    <rPh sb="2" eb="4">
      <t>レンゴウ</t>
    </rPh>
    <rPh sb="4" eb="7">
      <t>キョシュツキン</t>
    </rPh>
    <phoneticPr fontId="16"/>
  </si>
  <si>
    <t>他会計繰出金</t>
    <rPh sb="0" eb="1">
      <t>タ</t>
    </rPh>
    <rPh sb="1" eb="3">
      <t>カイケイ</t>
    </rPh>
    <rPh sb="3" eb="5">
      <t>クリダ</t>
    </rPh>
    <rPh sb="5" eb="6">
      <t>キン</t>
    </rPh>
    <phoneticPr fontId="16"/>
  </si>
  <si>
    <t>保険事業勘定</t>
    <rPh sb="0" eb="2">
      <t>ホケン</t>
    </rPh>
    <rPh sb="2" eb="4">
      <t>ジギョウ</t>
    </rPh>
    <rPh sb="4" eb="6">
      <t>カンジョウ</t>
    </rPh>
    <phoneticPr fontId="16"/>
  </si>
  <si>
    <t>諸支出金</t>
    <rPh sb="0" eb="1">
      <t>ショ</t>
    </rPh>
    <rPh sb="1" eb="3">
      <t>シシュツ</t>
    </rPh>
    <rPh sb="3" eb="4">
      <t>キン</t>
    </rPh>
    <phoneticPr fontId="14"/>
  </si>
  <si>
    <t>保険事業勘定</t>
    <rPh sb="0" eb="2">
      <t>ホケン</t>
    </rPh>
    <rPh sb="2" eb="4">
      <t>ジギョウ</t>
    </rPh>
    <rPh sb="4" eb="6">
      <t>カンジョウ</t>
    </rPh>
    <phoneticPr fontId="13"/>
  </si>
  <si>
    <t>特別区財政調整交付金</t>
    <rPh sb="0" eb="3">
      <t>トクベツク</t>
    </rPh>
    <rPh sb="3" eb="5">
      <t>ザイセイ</t>
    </rPh>
    <rPh sb="5" eb="7">
      <t>チョウセイ</t>
    </rPh>
    <rPh sb="7" eb="10">
      <t>コウフキン</t>
    </rPh>
    <phoneticPr fontId="6"/>
  </si>
  <si>
    <t>(平成24年度)</t>
    <rPh sb="1" eb="3">
      <t>ヘイセイ</t>
    </rPh>
    <rPh sb="5" eb="7">
      <t>ネンド</t>
    </rPh>
    <phoneticPr fontId="6"/>
  </si>
  <si>
    <t>(平成24年度)</t>
    <rPh sb="1" eb="3">
      <t>ヘイセイ</t>
    </rPh>
    <rPh sb="5" eb="7">
      <t>ネンド</t>
    </rPh>
    <phoneticPr fontId="7"/>
  </si>
  <si>
    <t>(平成24年度)</t>
    <rPh sb="1" eb="3">
      <t>ヘイセイ</t>
    </rPh>
    <rPh sb="5" eb="7">
      <t>ネンド</t>
    </rPh>
    <phoneticPr fontId="8"/>
  </si>
  <si>
    <t>平成24年度</t>
    <rPh sb="0" eb="2">
      <t>ヘイセイ</t>
    </rPh>
    <rPh sb="4" eb="6">
      <t>ネンド</t>
    </rPh>
    <phoneticPr fontId="10"/>
  </si>
  <si>
    <t>(平成25年７月１日現在)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10"/>
  </si>
  <si>
    <t>平成24年度</t>
    <rPh sb="0" eb="2">
      <t>ヘイセイ</t>
    </rPh>
    <rPh sb="4" eb="6">
      <t>ネンド</t>
    </rPh>
    <phoneticPr fontId="12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</si>
  <si>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6"/>
  </si>
  <si>
    <t>諸支出金</t>
    <rPh sb="0" eb="1">
      <t>ショ</t>
    </rPh>
    <rPh sb="1" eb="4">
      <t>シシュツキン</t>
    </rPh>
    <phoneticPr fontId="14"/>
  </si>
  <si>
    <t>他会計繰出金</t>
    <rPh sb="0" eb="1">
      <t>タ</t>
    </rPh>
    <rPh sb="1" eb="3">
      <t>カイケイ</t>
    </rPh>
    <rPh sb="3" eb="5">
      <t>クリダ</t>
    </rPh>
    <rPh sb="5" eb="6">
      <t>キン</t>
    </rPh>
    <phoneticPr fontId="14"/>
  </si>
  <si>
    <t>揮発油税および地方揮発油税</t>
    <rPh sb="0" eb="4">
      <t>キハツユゼイ</t>
    </rPh>
    <rPh sb="7" eb="9">
      <t>チホウ</t>
    </rPh>
    <rPh sb="9" eb="12">
      <t>キハツユ</t>
    </rPh>
    <rPh sb="12" eb="13">
      <t>ゼイ</t>
    </rPh>
    <phoneticPr fontId="12"/>
  </si>
  <si>
    <t>たばこ税およびたばこ特別税</t>
    <rPh sb="3" eb="4">
      <t>ゼイ</t>
    </rPh>
    <rPh sb="10" eb="12">
      <t>トクベツ</t>
    </rPh>
    <rPh sb="12" eb="13">
      <t>ゼイ</t>
    </rPh>
    <phoneticPr fontId="12"/>
  </si>
  <si>
    <t>千円</t>
    <rPh sb="0" eb="2">
      <t>センエン</t>
    </rPh>
    <phoneticPr fontId="4"/>
  </si>
  <si>
    <t>経常収支比率</t>
    <rPh sb="0" eb="2">
      <t>ケイジョウ</t>
    </rPh>
    <rPh sb="2" eb="4">
      <t>シュウシ</t>
    </rPh>
    <rPh sb="4" eb="6">
      <t>ヒリツ</t>
    </rPh>
    <phoneticPr fontId="4"/>
  </si>
  <si>
    <t>実質収支比率</t>
    <rPh sb="0" eb="2">
      <t>ジッシツ</t>
    </rPh>
    <rPh sb="2" eb="4">
      <t>シュウシ</t>
    </rPh>
    <rPh sb="4" eb="6">
      <t>ヒリツ</t>
    </rPh>
    <phoneticPr fontId="4"/>
  </si>
  <si>
    <t>公債費比率</t>
    <rPh sb="0" eb="3">
      <t>コウサイヒ</t>
    </rPh>
    <rPh sb="3" eb="5">
      <t>ヒリツ</t>
    </rPh>
    <phoneticPr fontId="4"/>
  </si>
  <si>
    <t>財政力指数</t>
    <rPh sb="0" eb="3">
      <t>ザイセイリョク</t>
    </rPh>
    <rPh sb="3" eb="5">
      <t>シスウ</t>
    </rPh>
    <phoneticPr fontId="4"/>
  </si>
  <si>
    <t>％</t>
    <phoneticPr fontId="17"/>
  </si>
  <si>
    <t>（1）</t>
    <phoneticPr fontId="17"/>
  </si>
  <si>
    <t>「経常収支比率」財政の弾力性（ゆとり）を示す指標。適正値は70～80％程度。</t>
    <rPh sb="1" eb="3">
      <t>ケイジョウ</t>
    </rPh>
    <rPh sb="3" eb="5">
      <t>シュウシ</t>
    </rPh>
    <rPh sb="5" eb="7">
      <t>ヒリツ</t>
    </rPh>
    <rPh sb="8" eb="10">
      <t>ザイセイ</t>
    </rPh>
    <rPh sb="11" eb="14">
      <t>ダンリョクセイ</t>
    </rPh>
    <rPh sb="20" eb="21">
      <t>シメ</t>
    </rPh>
    <rPh sb="22" eb="24">
      <t>シヒョウ</t>
    </rPh>
    <rPh sb="25" eb="27">
      <t>テキセイ</t>
    </rPh>
    <rPh sb="27" eb="28">
      <t>チ</t>
    </rPh>
    <rPh sb="35" eb="37">
      <t>テイド</t>
    </rPh>
    <phoneticPr fontId="4"/>
  </si>
  <si>
    <t>（2）</t>
  </si>
  <si>
    <t>「実質収支比率」純粋な収支のバランスを示す指標。適正値は3～5％程度。</t>
    <rPh sb="1" eb="3">
      <t>ジッシツ</t>
    </rPh>
    <rPh sb="3" eb="5">
      <t>シュウシ</t>
    </rPh>
    <rPh sb="5" eb="7">
      <t>ヒリツ</t>
    </rPh>
    <rPh sb="8" eb="10">
      <t>ジュンスイ</t>
    </rPh>
    <rPh sb="11" eb="13">
      <t>シュウシ</t>
    </rPh>
    <rPh sb="19" eb="20">
      <t>シメ</t>
    </rPh>
    <rPh sb="21" eb="23">
      <t>シヒョウ</t>
    </rPh>
    <rPh sb="24" eb="26">
      <t>テキセイ</t>
    </rPh>
    <rPh sb="26" eb="27">
      <t>チ</t>
    </rPh>
    <rPh sb="32" eb="34">
      <t>テイド</t>
    </rPh>
    <phoneticPr fontId="4"/>
  </si>
  <si>
    <t>（3）</t>
  </si>
  <si>
    <t>「公債費比率」財政の弾力性（ゆとり）と将来負担を示す指標。適正値は10％以下。</t>
    <rPh sb="1" eb="4">
      <t>コウサイヒ</t>
    </rPh>
    <rPh sb="4" eb="6">
      <t>ヒリツ</t>
    </rPh>
    <rPh sb="7" eb="9">
      <t>ザイセイ</t>
    </rPh>
    <rPh sb="10" eb="13">
      <t>ダンリョクセイ</t>
    </rPh>
    <rPh sb="19" eb="21">
      <t>ショウライ</t>
    </rPh>
    <rPh sb="21" eb="23">
      <t>フタン</t>
    </rPh>
    <rPh sb="24" eb="25">
      <t>シメ</t>
    </rPh>
    <rPh sb="26" eb="28">
      <t>シヒョウ</t>
    </rPh>
    <rPh sb="29" eb="31">
      <t>テキセイ</t>
    </rPh>
    <rPh sb="31" eb="32">
      <t>チ</t>
    </rPh>
    <rPh sb="36" eb="38">
      <t>イカ</t>
    </rPh>
    <phoneticPr fontId="4"/>
  </si>
  <si>
    <t>（4）</t>
  </si>
  <si>
    <t>「財政力指数」自治体の財政力を示す指標。１に近いほど財政力が高いことを示す。</t>
    <rPh sb="1" eb="4">
      <t>ザイセイリョク</t>
    </rPh>
    <rPh sb="4" eb="6">
      <t>シスウ</t>
    </rPh>
    <rPh sb="7" eb="9">
      <t>ジチ</t>
    </rPh>
    <rPh sb="9" eb="10">
      <t>タイ</t>
    </rPh>
    <rPh sb="11" eb="14">
      <t>ザイセイリョク</t>
    </rPh>
    <rPh sb="15" eb="16">
      <t>シメ</t>
    </rPh>
    <rPh sb="17" eb="19">
      <t>シヒョウ</t>
    </rPh>
    <rPh sb="22" eb="23">
      <t>チカ</t>
    </rPh>
    <rPh sb="26" eb="29">
      <t>ザイセイリョク</t>
    </rPh>
    <rPh sb="30" eb="31">
      <t>タカ</t>
    </rPh>
    <rPh sb="35" eb="36">
      <t>シメ</t>
    </rPh>
    <phoneticPr fontId="4"/>
  </si>
  <si>
    <t>収益事業収入</t>
    <rPh sb="0" eb="2">
      <t>シュウエキ</t>
    </rPh>
    <rPh sb="2" eb="4">
      <t>ジギョウ</t>
    </rPh>
    <rPh sb="4" eb="6">
      <t>シュウニュウ</t>
    </rPh>
    <phoneticPr fontId="14"/>
  </si>
  <si>
    <t>産業経済費</t>
    <rPh sb="0" eb="2">
      <t>サンギョウ</t>
    </rPh>
    <rPh sb="2" eb="4">
      <t>ケイザイ</t>
    </rPh>
    <rPh sb="4" eb="5">
      <t>ヒ</t>
    </rPh>
    <phoneticPr fontId="14"/>
  </si>
  <si>
    <t>地域文化費</t>
    <rPh sb="0" eb="2">
      <t>チイキ</t>
    </rPh>
    <rPh sb="2" eb="4">
      <t>ブンカ</t>
    </rPh>
    <rPh sb="4" eb="5">
      <t>ヒ</t>
    </rPh>
    <phoneticPr fontId="14"/>
  </si>
  <si>
    <t>文化・生涯学習費</t>
    <rPh sb="0" eb="2">
      <t>ブンカ</t>
    </rPh>
    <rPh sb="3" eb="5">
      <t>ショウガイ</t>
    </rPh>
    <rPh sb="5" eb="7">
      <t>ガクシュウ</t>
    </rPh>
    <rPh sb="7" eb="8">
      <t>ヒ</t>
    </rPh>
    <phoneticPr fontId="14"/>
  </si>
  <si>
    <t>こども家庭費</t>
    <rPh sb="3" eb="5">
      <t>カテイ</t>
    </rPh>
    <rPh sb="5" eb="6">
      <t>ヒ</t>
    </rPh>
    <phoneticPr fontId="14"/>
  </si>
  <si>
    <t>(各年９月２日現在)</t>
    <rPh sb="1" eb="3">
      <t>カクネン</t>
    </rPh>
    <rPh sb="4" eb="5">
      <t>ガツ</t>
    </rPh>
    <rPh sb="6" eb="7">
      <t>ニチ</t>
    </rPh>
    <rPh sb="7" eb="9">
      <t>ゲンザイ</t>
    </rPh>
    <phoneticPr fontId="4"/>
  </si>
  <si>
    <t>年</t>
    <rPh sb="0" eb="1">
      <t>トシ</t>
    </rPh>
    <phoneticPr fontId="4"/>
  </si>
  <si>
    <t>登録者数</t>
    <rPh sb="0" eb="2">
      <t>トウロク</t>
    </rPh>
    <rPh sb="2" eb="3">
      <t>シャ</t>
    </rPh>
    <rPh sb="3" eb="4">
      <t>スウ</t>
    </rPh>
    <phoneticPr fontId="4"/>
  </si>
  <si>
    <t>対前年比増加数</t>
    <rPh sb="0" eb="1">
      <t>タイ</t>
    </rPh>
    <rPh sb="1" eb="4">
      <t>ゼンネンヒ</t>
    </rPh>
    <rPh sb="4" eb="7">
      <t>ゾウカスウ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</si>
  <si>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</si>
  <si>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</si>
  <si>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年</t>
    <rPh sb="0" eb="1">
      <t>ネン</t>
    </rPh>
    <phoneticPr fontId="4"/>
  </si>
  <si>
    <t>選挙管理委員会事務局</t>
    <rPh sb="0" eb="2">
      <t>センキョ</t>
    </rPh>
    <rPh sb="2" eb="4">
      <t>カンリ</t>
    </rPh>
    <rPh sb="4" eb="7">
      <t>イインカイ</t>
    </rPh>
    <rPh sb="7" eb="10">
      <t>ジムキョク</t>
    </rPh>
    <phoneticPr fontId="4"/>
  </si>
  <si>
    <t>有効投票数</t>
    <rPh sb="0" eb="2">
      <t>ユウコウ</t>
    </rPh>
    <rPh sb="2" eb="4">
      <t>トウヒョウ</t>
    </rPh>
    <rPh sb="4" eb="5">
      <t>スウ</t>
    </rPh>
    <phoneticPr fontId="4"/>
  </si>
  <si>
    <t>得票率</t>
    <rPh sb="0" eb="2">
      <t>トクヒョウ</t>
    </rPh>
    <rPh sb="2" eb="3">
      <t>リツ</t>
    </rPh>
    <phoneticPr fontId="4"/>
  </si>
  <si>
    <r>
      <t>自</t>
    </r>
    <r>
      <rPr>
        <sz val="9"/>
        <color indexed="9"/>
        <rFont val="ＭＳ 明朝"/>
        <family val="1"/>
        <charset val="128"/>
      </rPr>
      <t>あ</t>
    </r>
    <r>
      <rPr>
        <sz val="9"/>
        <color indexed="8"/>
        <rFont val="ＭＳ 明朝"/>
        <family val="1"/>
        <charset val="128"/>
      </rPr>
      <t>由
民主党</t>
    </r>
    <rPh sb="0" eb="1">
      <t>ジ</t>
    </rPh>
    <rPh sb="2" eb="3">
      <t>ヨシ</t>
    </rPh>
    <rPh sb="4" eb="7">
      <t>ミンシュトウ</t>
    </rPh>
    <phoneticPr fontId="4"/>
  </si>
  <si>
    <t>公明党</t>
    <rPh sb="0" eb="3">
      <t>コウメイトウ</t>
    </rPh>
    <phoneticPr fontId="4"/>
  </si>
  <si>
    <t>民主党</t>
    <rPh sb="0" eb="3">
      <t>ミンシュトウ</t>
    </rPh>
    <phoneticPr fontId="4"/>
  </si>
  <si>
    <r>
      <t>日</t>
    </r>
    <r>
      <rPr>
        <sz val="9"/>
        <color indexed="9"/>
        <rFont val="ＭＳ 明朝"/>
        <family val="1"/>
        <charset val="128"/>
      </rPr>
      <t>あ</t>
    </r>
    <r>
      <rPr>
        <sz val="9"/>
        <color indexed="8"/>
        <rFont val="ＭＳ 明朝"/>
        <family val="1"/>
        <charset val="128"/>
      </rPr>
      <t>本
共産党</t>
    </r>
    <rPh sb="0" eb="1">
      <t>ヒ</t>
    </rPh>
    <rPh sb="2" eb="3">
      <t>ホン</t>
    </rPh>
    <rPh sb="4" eb="7">
      <t>キョウサントウ</t>
    </rPh>
    <phoneticPr fontId="4"/>
  </si>
  <si>
    <r>
      <t>社</t>
    </r>
    <r>
      <rPr>
        <sz val="9"/>
        <color indexed="9"/>
        <rFont val="ＭＳ 明朝"/>
        <family val="1"/>
        <charset val="128"/>
      </rPr>
      <t>あ</t>
    </r>
    <r>
      <rPr>
        <sz val="9"/>
        <color indexed="8"/>
        <rFont val="ＭＳ 明朝"/>
        <family val="1"/>
        <charset val="128"/>
      </rPr>
      <t>会
民主党</t>
    </r>
    <rPh sb="0" eb="1">
      <t>シャ</t>
    </rPh>
    <rPh sb="2" eb="3">
      <t>カイ</t>
    </rPh>
    <rPh sb="4" eb="7">
      <t>ミンシュトウ</t>
    </rPh>
    <phoneticPr fontId="4"/>
  </si>
  <si>
    <r>
      <t xml:space="preserve">生　活　者
</t>
    </r>
    <r>
      <rPr>
        <sz val="8"/>
        <color indexed="8"/>
        <rFont val="ＭＳ 明朝"/>
        <family val="1"/>
        <charset val="128"/>
      </rPr>
      <t>ネットワーク</t>
    </r>
    <rPh sb="0" eb="1">
      <t>ナマ</t>
    </rPh>
    <rPh sb="2" eb="3">
      <t>カツ</t>
    </rPh>
    <rPh sb="4" eb="5">
      <t>シャ</t>
    </rPh>
    <phoneticPr fontId="4"/>
  </si>
  <si>
    <t>みんなの党</t>
    <rPh sb="4" eb="5">
      <t>トウ</t>
    </rPh>
    <phoneticPr fontId="4"/>
  </si>
  <si>
    <t>無所属
その他</t>
    <rPh sb="0" eb="3">
      <t>ムショゾク</t>
    </rPh>
    <rPh sb="6" eb="7">
      <t>タ</t>
    </rPh>
    <phoneticPr fontId="4"/>
  </si>
  <si>
    <t>選挙名・執行年月日</t>
    <rPh sb="0" eb="2">
      <t>センキョ</t>
    </rPh>
    <rPh sb="2" eb="3">
      <t>メイ</t>
    </rPh>
    <rPh sb="4" eb="6">
      <t>シッコウ</t>
    </rPh>
    <rPh sb="6" eb="9">
      <t>ネンガッピ</t>
    </rPh>
    <phoneticPr fontId="4"/>
  </si>
  <si>
    <t>衆議院議員選挙</t>
    <rPh sb="0" eb="3">
      <t>シュウギイン</t>
    </rPh>
    <rPh sb="3" eb="5">
      <t>ギイン</t>
    </rPh>
    <rPh sb="5" eb="7">
      <t>センキョ</t>
    </rPh>
    <phoneticPr fontId="4"/>
  </si>
  <si>
    <t>平成21年８月30日</t>
    <rPh sb="0" eb="2">
      <t>ヘイセイ</t>
    </rPh>
    <rPh sb="4" eb="5">
      <t>ネン</t>
    </rPh>
    <rPh sb="6" eb="7">
      <t>ガツ</t>
    </rPh>
    <rPh sb="9" eb="10">
      <t>ニチ</t>
    </rPh>
    <phoneticPr fontId="4"/>
  </si>
  <si>
    <t>小選挙区選出・第９区</t>
    <rPh sb="0" eb="4">
      <t>ショウセンキョク</t>
    </rPh>
    <rPh sb="4" eb="6">
      <t>センシュツ</t>
    </rPh>
    <rPh sb="7" eb="8">
      <t>ダイ</t>
    </rPh>
    <rPh sb="9" eb="10">
      <t>ク</t>
    </rPh>
    <phoneticPr fontId="4"/>
  </si>
  <si>
    <t>小選挙区選出・第10区</t>
    <rPh sb="0" eb="4">
      <t>ショウセンキョク</t>
    </rPh>
    <rPh sb="4" eb="6">
      <t>センシュツ</t>
    </rPh>
    <rPh sb="7" eb="8">
      <t>ダイ</t>
    </rPh>
    <rPh sb="10" eb="11">
      <t>ク</t>
    </rPh>
    <phoneticPr fontId="4"/>
  </si>
  <si>
    <t>比例代表選出</t>
    <rPh sb="0" eb="2">
      <t>ヒレイ</t>
    </rPh>
    <rPh sb="2" eb="4">
      <t>ダイヒョウ</t>
    </rPh>
    <rPh sb="4" eb="6">
      <t>センシュツ</t>
    </rPh>
    <phoneticPr fontId="4"/>
  </si>
  <si>
    <t>平成24年12月16日</t>
    <rPh sb="0" eb="2">
      <t>ヘイセイ</t>
    </rPh>
    <rPh sb="4" eb="5">
      <t>ネン</t>
    </rPh>
    <rPh sb="7" eb="8">
      <t>ガツ</t>
    </rPh>
    <rPh sb="10" eb="11">
      <t>ニチ</t>
    </rPh>
    <phoneticPr fontId="4"/>
  </si>
  <si>
    <t>参議院議員選挙</t>
    <rPh sb="0" eb="3">
      <t>サンギイン</t>
    </rPh>
    <rPh sb="3" eb="5">
      <t>ギイン</t>
    </rPh>
    <rPh sb="5" eb="7">
      <t>センキョ</t>
    </rPh>
    <phoneticPr fontId="4"/>
  </si>
  <si>
    <t>平成22年７月11日</t>
    <rPh sb="0" eb="2">
      <t>ヘイセイ</t>
    </rPh>
    <rPh sb="4" eb="5">
      <t>ネン</t>
    </rPh>
    <rPh sb="6" eb="7">
      <t>ガツ</t>
    </rPh>
    <rPh sb="9" eb="10">
      <t>ニチ</t>
    </rPh>
    <phoneticPr fontId="4"/>
  </si>
  <si>
    <t>東京都選出</t>
    <rPh sb="0" eb="3">
      <t>トウキョウト</t>
    </rPh>
    <rPh sb="3" eb="5">
      <t>センシュツ</t>
    </rPh>
    <phoneticPr fontId="4"/>
  </si>
  <si>
    <t>平成25年７月21日</t>
    <rPh sb="0" eb="2">
      <t>ヘイセイ</t>
    </rPh>
    <rPh sb="4" eb="5">
      <t>ネン</t>
    </rPh>
    <rPh sb="6" eb="7">
      <t>ガツ</t>
    </rPh>
    <rPh sb="9" eb="10">
      <t>ニチ</t>
    </rPh>
    <phoneticPr fontId="4"/>
  </si>
  <si>
    <t>都議会議員選挙</t>
    <rPh sb="0" eb="3">
      <t>トギカイ</t>
    </rPh>
    <rPh sb="3" eb="5">
      <t>ギイン</t>
    </rPh>
    <rPh sb="5" eb="7">
      <t>センキョ</t>
    </rPh>
    <phoneticPr fontId="4"/>
  </si>
  <si>
    <t>平成21年７月12日</t>
    <rPh sb="0" eb="2">
      <t>ヘイセイ</t>
    </rPh>
    <rPh sb="4" eb="5">
      <t>ネン</t>
    </rPh>
    <rPh sb="6" eb="7">
      <t>ガツ</t>
    </rPh>
    <rPh sb="9" eb="10">
      <t>ニチ</t>
    </rPh>
    <phoneticPr fontId="4"/>
  </si>
  <si>
    <t>平成25年６月23日</t>
    <rPh sb="0" eb="2">
      <t>ヘイセイ</t>
    </rPh>
    <rPh sb="4" eb="5">
      <t>ネン</t>
    </rPh>
    <rPh sb="6" eb="7">
      <t>ガツ</t>
    </rPh>
    <rPh sb="9" eb="10">
      <t>ニチ</t>
    </rPh>
    <phoneticPr fontId="4"/>
  </si>
  <si>
    <t>区議会議員選挙</t>
    <rPh sb="0" eb="3">
      <t>クギカイ</t>
    </rPh>
    <rPh sb="3" eb="5">
      <t>ギイン</t>
    </rPh>
    <rPh sb="5" eb="7">
      <t>センキョ</t>
    </rPh>
    <phoneticPr fontId="4"/>
  </si>
  <si>
    <t>平成19年４月22日</t>
    <rPh sb="0" eb="2">
      <t>ヘイセイ</t>
    </rPh>
    <rPh sb="4" eb="5">
      <t>ネン</t>
    </rPh>
    <rPh sb="6" eb="7">
      <t>ガツ</t>
    </rPh>
    <rPh sb="9" eb="10">
      <t>ニチ</t>
    </rPh>
    <phoneticPr fontId="4"/>
  </si>
  <si>
    <t>平成23年４月24日</t>
    <rPh sb="0" eb="2">
      <t>ヘイセイ</t>
    </rPh>
    <rPh sb="4" eb="5">
      <t>ネン</t>
    </rPh>
    <rPh sb="6" eb="7">
      <t>ガツ</t>
    </rPh>
    <rPh sb="9" eb="10">
      <t>ニチ</t>
    </rPh>
    <phoneticPr fontId="4"/>
  </si>
  <si>
    <t>：</t>
    <phoneticPr fontId="4"/>
  </si>
  <si>
    <t>小数点以下第３位を四捨五入した。</t>
    <rPh sb="0" eb="3">
      <t>ショウスウテン</t>
    </rPh>
    <rPh sb="3" eb="5">
      <t>イカ</t>
    </rPh>
    <rPh sb="5" eb="6">
      <t>ダイ</t>
    </rPh>
    <rPh sb="7" eb="8">
      <t>イ</t>
    </rPh>
    <rPh sb="9" eb="13">
      <t>シシャゴニュウ</t>
    </rPh>
    <phoneticPr fontId="4"/>
  </si>
  <si>
    <t>(1)　衆　議　院　議　員　選　挙　(小　選　挙　区　選　出)</t>
    <rPh sb="4" eb="5">
      <t>シュウ</t>
    </rPh>
    <rPh sb="6" eb="7">
      <t>ギ</t>
    </rPh>
    <rPh sb="8" eb="9">
      <t>イン</t>
    </rPh>
    <rPh sb="10" eb="11">
      <t>ギ</t>
    </rPh>
    <rPh sb="12" eb="13">
      <t>イン</t>
    </rPh>
    <rPh sb="14" eb="15">
      <t>セン</t>
    </rPh>
    <rPh sb="16" eb="17">
      <t>コゾル</t>
    </rPh>
    <rPh sb="19" eb="20">
      <t>ショウ</t>
    </rPh>
    <rPh sb="21" eb="22">
      <t>セン</t>
    </rPh>
    <rPh sb="23" eb="24">
      <t>コゾル</t>
    </rPh>
    <rPh sb="25" eb="26">
      <t>ク</t>
    </rPh>
    <rPh sb="27" eb="28">
      <t>セン</t>
    </rPh>
    <rPh sb="29" eb="30">
      <t>デ</t>
    </rPh>
    <phoneticPr fontId="4"/>
  </si>
  <si>
    <t>執行年月日</t>
    <rPh sb="0" eb="2">
      <t>シッコウ</t>
    </rPh>
    <rPh sb="2" eb="5">
      <t>ネンガッピ</t>
    </rPh>
    <phoneticPr fontId="4"/>
  </si>
  <si>
    <t>有権者数</t>
    <rPh sb="0" eb="2">
      <t>ユウケン</t>
    </rPh>
    <rPh sb="2" eb="3">
      <t>シャ</t>
    </rPh>
    <rPh sb="3" eb="4">
      <t>スウ</t>
    </rPh>
    <phoneticPr fontId="4"/>
  </si>
  <si>
    <t>投票者数</t>
    <rPh sb="0" eb="2">
      <t>トウヒョウ</t>
    </rPh>
    <rPh sb="2" eb="3">
      <t>シャ</t>
    </rPh>
    <rPh sb="3" eb="4">
      <t>スウ</t>
    </rPh>
    <phoneticPr fontId="4"/>
  </si>
  <si>
    <t>投票率</t>
    <rPh sb="0" eb="2">
      <t>トウヒョウ</t>
    </rPh>
    <rPh sb="2" eb="3">
      <t>リツ</t>
    </rPh>
    <phoneticPr fontId="4"/>
  </si>
  <si>
    <t>平均</t>
    <rPh sb="0" eb="2">
      <t>ヘイキン</t>
    </rPh>
    <phoneticPr fontId="4"/>
  </si>
  <si>
    <t>％</t>
    <phoneticPr fontId="4"/>
  </si>
  <si>
    <t>第９区</t>
    <rPh sb="0" eb="1">
      <t>ダイ</t>
    </rPh>
    <rPh sb="2" eb="3">
      <t>ク</t>
    </rPh>
    <phoneticPr fontId="4"/>
  </si>
  <si>
    <t>第10区</t>
    <rPh sb="0" eb="1">
      <t>ダイ</t>
    </rPh>
    <rPh sb="3" eb="4">
      <t>ク</t>
    </rPh>
    <phoneticPr fontId="4"/>
  </si>
  <si>
    <t>開票結果</t>
    <rPh sb="0" eb="2">
      <t>カイヒョウ</t>
    </rPh>
    <rPh sb="2" eb="4">
      <t>ケッカ</t>
    </rPh>
    <phoneticPr fontId="4"/>
  </si>
  <si>
    <t>投票総数</t>
    <rPh sb="0" eb="2">
      <t>トウヒョウ</t>
    </rPh>
    <rPh sb="2" eb="4">
      <t>ソウスウ</t>
    </rPh>
    <phoneticPr fontId="4"/>
  </si>
  <si>
    <t>有効投票</t>
    <rPh sb="0" eb="2">
      <t>ユウコウ</t>
    </rPh>
    <rPh sb="2" eb="4">
      <t>トウヒョウ</t>
    </rPh>
    <phoneticPr fontId="4"/>
  </si>
  <si>
    <t>無効投票</t>
    <rPh sb="0" eb="2">
      <t>ムコウ</t>
    </rPh>
    <rPh sb="2" eb="4">
      <t>トウヒョウ</t>
    </rPh>
    <phoneticPr fontId="4"/>
  </si>
  <si>
    <t>無効投票率</t>
    <rPh sb="0" eb="2">
      <t>ムコウ</t>
    </rPh>
    <rPh sb="2" eb="4">
      <t>トウヒョウ</t>
    </rPh>
    <rPh sb="4" eb="5">
      <t>リツ</t>
    </rPh>
    <phoneticPr fontId="4"/>
  </si>
  <si>
    <t>(2)　衆　議　院　議　員　選　挙　(比　例　代　表　選　出)</t>
    <rPh sb="4" eb="5">
      <t>シュウ</t>
    </rPh>
    <rPh sb="6" eb="7">
      <t>ギ</t>
    </rPh>
    <rPh sb="8" eb="9">
      <t>イン</t>
    </rPh>
    <rPh sb="10" eb="11">
      <t>ギ</t>
    </rPh>
    <rPh sb="12" eb="13">
      <t>イン</t>
    </rPh>
    <rPh sb="14" eb="15">
      <t>セン</t>
    </rPh>
    <rPh sb="16" eb="17">
      <t>コゾル</t>
    </rPh>
    <rPh sb="19" eb="20">
      <t>ヒ</t>
    </rPh>
    <rPh sb="21" eb="22">
      <t>レイ</t>
    </rPh>
    <rPh sb="23" eb="24">
      <t>ダイ</t>
    </rPh>
    <rPh sb="25" eb="26">
      <t>ヒョウ</t>
    </rPh>
    <rPh sb="27" eb="28">
      <t>セン</t>
    </rPh>
    <rPh sb="29" eb="30">
      <t>デ</t>
    </rPh>
    <phoneticPr fontId="4"/>
  </si>
  <si>
    <t>(3)　参　議　院　議　員　選　挙　(東　京　都　選　出)</t>
    <rPh sb="4" eb="5">
      <t>サン</t>
    </rPh>
    <rPh sb="6" eb="7">
      <t>ギ</t>
    </rPh>
    <rPh sb="8" eb="9">
      <t>イン</t>
    </rPh>
    <rPh sb="10" eb="11">
      <t>ギ</t>
    </rPh>
    <rPh sb="12" eb="13">
      <t>イン</t>
    </rPh>
    <rPh sb="14" eb="15">
      <t>セン</t>
    </rPh>
    <rPh sb="16" eb="17">
      <t>コゾル</t>
    </rPh>
    <rPh sb="19" eb="20">
      <t>ヒガシ</t>
    </rPh>
    <rPh sb="21" eb="22">
      <t>キョウ</t>
    </rPh>
    <rPh sb="23" eb="24">
      <t>ト</t>
    </rPh>
    <rPh sb="25" eb="26">
      <t>セン</t>
    </rPh>
    <rPh sb="27" eb="28">
      <t>デ</t>
    </rPh>
    <phoneticPr fontId="4"/>
  </si>
  <si>
    <t>(4)　参　議　院　議　員　選　挙　(比　例　代　表　選　出)</t>
    <rPh sb="4" eb="5">
      <t>サン</t>
    </rPh>
    <rPh sb="6" eb="7">
      <t>ギ</t>
    </rPh>
    <rPh sb="8" eb="9">
      <t>イン</t>
    </rPh>
    <rPh sb="10" eb="11">
      <t>ギ</t>
    </rPh>
    <rPh sb="12" eb="13">
      <t>イン</t>
    </rPh>
    <rPh sb="14" eb="15">
      <t>セン</t>
    </rPh>
    <rPh sb="16" eb="17">
      <t>コゾル</t>
    </rPh>
    <rPh sb="19" eb="20">
      <t>ヒ</t>
    </rPh>
    <rPh sb="21" eb="22">
      <t>レイ</t>
    </rPh>
    <rPh sb="23" eb="24">
      <t>ダイ</t>
    </rPh>
    <rPh sb="25" eb="26">
      <t>ヒョウ</t>
    </rPh>
    <rPh sb="27" eb="28">
      <t>セン</t>
    </rPh>
    <rPh sb="29" eb="30">
      <t>デ</t>
    </rPh>
    <phoneticPr fontId="4"/>
  </si>
  <si>
    <t>期日前投票
・
不在者投票</t>
    <rPh sb="0" eb="2">
      <t>キジツ</t>
    </rPh>
    <rPh sb="2" eb="3">
      <t>マエ</t>
    </rPh>
    <rPh sb="3" eb="5">
      <t>トウヒョウ</t>
    </rPh>
    <rPh sb="8" eb="11">
      <t>フザイシャ</t>
    </rPh>
    <rPh sb="11" eb="13">
      <t>トウヒョウ</t>
    </rPh>
    <phoneticPr fontId="4"/>
  </si>
  <si>
    <t>(5)　都　知　事　選　挙</t>
    <rPh sb="4" eb="5">
      <t>ト</t>
    </rPh>
    <rPh sb="6" eb="7">
      <t>チ</t>
    </rPh>
    <rPh sb="8" eb="9">
      <t>ジ</t>
    </rPh>
    <rPh sb="10" eb="11">
      <t>セン</t>
    </rPh>
    <rPh sb="12" eb="13">
      <t>コゾル</t>
    </rPh>
    <phoneticPr fontId="4"/>
  </si>
  <si>
    <t>平成23年４月10日</t>
    <rPh sb="0" eb="2">
      <t>ヘイセイ</t>
    </rPh>
    <rPh sb="4" eb="5">
      <t>ネン</t>
    </rPh>
    <rPh sb="6" eb="7">
      <t>ガツ</t>
    </rPh>
    <rPh sb="9" eb="10">
      <t>ニチ</t>
    </rPh>
    <phoneticPr fontId="4"/>
  </si>
  <si>
    <t>(6)　都　議　会　議　員　選　挙</t>
    <rPh sb="4" eb="5">
      <t>ト</t>
    </rPh>
    <rPh sb="6" eb="7">
      <t>ギ</t>
    </rPh>
    <rPh sb="8" eb="9">
      <t>カイ</t>
    </rPh>
    <rPh sb="10" eb="11">
      <t>ギ</t>
    </rPh>
    <rPh sb="12" eb="13">
      <t>イン</t>
    </rPh>
    <rPh sb="14" eb="15">
      <t>セン</t>
    </rPh>
    <rPh sb="16" eb="17">
      <t>コゾル</t>
    </rPh>
    <phoneticPr fontId="4"/>
  </si>
  <si>
    <t>：</t>
    <phoneticPr fontId="4"/>
  </si>
  <si>
    <t>(7)　区　長　選　挙</t>
    <rPh sb="4" eb="5">
      <t>ク</t>
    </rPh>
    <rPh sb="6" eb="7">
      <t>ナガ</t>
    </rPh>
    <rPh sb="8" eb="9">
      <t>セン</t>
    </rPh>
    <rPh sb="10" eb="11">
      <t>コゾル</t>
    </rPh>
    <phoneticPr fontId="4"/>
  </si>
  <si>
    <t>(8)　区　議　会　議　員　選　挙</t>
    <rPh sb="4" eb="5">
      <t>ク</t>
    </rPh>
    <rPh sb="6" eb="7">
      <t>ギ</t>
    </rPh>
    <rPh sb="8" eb="9">
      <t>カイ</t>
    </rPh>
    <rPh sb="10" eb="11">
      <t>ギ</t>
    </rPh>
    <rPh sb="12" eb="13">
      <t>イン</t>
    </rPh>
    <rPh sb="14" eb="15">
      <t>セン</t>
    </rPh>
    <rPh sb="16" eb="17">
      <t>コゾル</t>
    </rPh>
    <phoneticPr fontId="4"/>
  </si>
  <si>
    <t>(1)　　議　　員　　数</t>
    <rPh sb="5" eb="6">
      <t>ギ</t>
    </rPh>
    <rPh sb="8" eb="9">
      <t>イン</t>
    </rPh>
    <rPh sb="11" eb="12">
      <t>スウ</t>
    </rPh>
    <phoneticPr fontId="4"/>
  </si>
  <si>
    <t>(平成25年８月１日現在)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4"/>
  </si>
  <si>
    <t>定数</t>
    <rPh sb="0" eb="2">
      <t>テイスウ</t>
    </rPh>
    <phoneticPr fontId="4"/>
  </si>
  <si>
    <t>在職議員数</t>
    <rPh sb="0" eb="2">
      <t>ザイショク</t>
    </rPh>
    <rPh sb="2" eb="5">
      <t>ギインスウ</t>
    </rPh>
    <phoneticPr fontId="4"/>
  </si>
  <si>
    <t>年齢別</t>
    <rPh sb="0" eb="2">
      <t>ネンレイ</t>
    </rPh>
    <rPh sb="2" eb="3">
      <t>ベツ</t>
    </rPh>
    <phoneticPr fontId="4"/>
  </si>
  <si>
    <t>40歳未満</t>
    <rPh sb="2" eb="3">
      <t>サイ</t>
    </rPh>
    <rPh sb="3" eb="5">
      <t>ミマン</t>
    </rPh>
    <phoneticPr fontId="4"/>
  </si>
  <si>
    <t>40～49歳</t>
    <rPh sb="5" eb="6">
      <t>サイ</t>
    </rPh>
    <phoneticPr fontId="4"/>
  </si>
  <si>
    <t>50～59歳</t>
    <rPh sb="5" eb="6">
      <t>サイ</t>
    </rPh>
    <phoneticPr fontId="4"/>
  </si>
  <si>
    <t>60歳以上</t>
    <rPh sb="2" eb="3">
      <t>サイ</t>
    </rPh>
    <rPh sb="3" eb="5">
      <t>イジョウ</t>
    </rPh>
    <phoneticPr fontId="4"/>
  </si>
  <si>
    <t>練馬区議会
自由民主党</t>
    <rPh sb="0" eb="3">
      <t>ネリマク</t>
    </rPh>
    <rPh sb="3" eb="5">
      <t>ギカイ</t>
    </rPh>
    <rPh sb="6" eb="8">
      <t>ジユウ</t>
    </rPh>
    <rPh sb="8" eb="11">
      <t>ミンシュトウ</t>
    </rPh>
    <phoneticPr fontId="4"/>
  </si>
  <si>
    <t>練馬区議会
公　明　党</t>
    <rPh sb="0" eb="3">
      <t>ネリマク</t>
    </rPh>
    <rPh sb="3" eb="5">
      <t>ギカイ</t>
    </rPh>
    <rPh sb="6" eb="7">
      <t>コウ</t>
    </rPh>
    <rPh sb="8" eb="9">
      <t>メイ</t>
    </rPh>
    <rPh sb="10" eb="11">
      <t>トウ</t>
    </rPh>
    <phoneticPr fontId="4"/>
  </si>
  <si>
    <t>練馬区議会
民 主 党 ・
無所属ｸﾗﾌﾞ</t>
    <rPh sb="0" eb="3">
      <t>ネリマク</t>
    </rPh>
    <rPh sb="3" eb="5">
      <t>ギカイ</t>
    </rPh>
    <rPh sb="6" eb="7">
      <t>ミン</t>
    </rPh>
    <rPh sb="8" eb="9">
      <t>オモ</t>
    </rPh>
    <rPh sb="10" eb="11">
      <t>トウ</t>
    </rPh>
    <rPh sb="14" eb="17">
      <t>ムショゾク</t>
    </rPh>
    <phoneticPr fontId="4"/>
  </si>
  <si>
    <t>生活者ネット・
市 民 の 声 ・
ふくし ﾌｫｰﾗﾑ</t>
    <rPh sb="0" eb="3">
      <t>セイカツシャ</t>
    </rPh>
    <rPh sb="8" eb="9">
      <t>シ</t>
    </rPh>
    <rPh sb="10" eb="11">
      <t>タミ</t>
    </rPh>
    <rPh sb="14" eb="15">
      <t>コエ</t>
    </rPh>
    <phoneticPr fontId="4"/>
  </si>
  <si>
    <t>日本共産党
練馬区議団</t>
    <rPh sb="0" eb="2">
      <t>ニホン</t>
    </rPh>
    <rPh sb="2" eb="5">
      <t>キョウサントウ</t>
    </rPh>
    <rPh sb="6" eb="9">
      <t>ネリマク</t>
    </rPh>
    <rPh sb="9" eb="10">
      <t>ギ</t>
    </rPh>
    <rPh sb="10" eb="11">
      <t>ダン</t>
    </rPh>
    <phoneticPr fontId="4"/>
  </si>
  <si>
    <t>練馬区議会
みんなの党</t>
    <rPh sb="0" eb="3">
      <t>ネリマク</t>
    </rPh>
    <rPh sb="3" eb="5">
      <t>ギカイ</t>
    </rPh>
    <rPh sb="10" eb="11">
      <t>トウ</t>
    </rPh>
    <phoneticPr fontId="4"/>
  </si>
  <si>
    <t>練馬区議会
護憲連合</t>
    <rPh sb="0" eb="3">
      <t>ネリマク</t>
    </rPh>
    <rPh sb="3" eb="5">
      <t>ギカイ</t>
    </rPh>
    <rPh sb="6" eb="8">
      <t>ゴケン</t>
    </rPh>
    <rPh sb="8" eb="10">
      <t>レンゴウ</t>
    </rPh>
    <phoneticPr fontId="4"/>
  </si>
  <si>
    <t>ｵﾝﾌﾞｽﾞﾏﾝ
練　　　馬</t>
    <phoneticPr fontId="4"/>
  </si>
  <si>
    <t>練馬区議会
無　所　属</t>
    <rPh sb="0" eb="3">
      <t>ネリマク</t>
    </rPh>
    <rPh sb="3" eb="5">
      <t>ギカイ</t>
    </rPh>
    <rPh sb="6" eb="7">
      <t>ナ</t>
    </rPh>
    <rPh sb="8" eb="9">
      <t>ショ</t>
    </rPh>
    <rPh sb="10" eb="11">
      <t>ゾク</t>
    </rPh>
    <phoneticPr fontId="4"/>
  </si>
  <si>
    <t>（　）内の数値は女性の議員数で、内数である。</t>
    <rPh sb="3" eb="4">
      <t>ナイ</t>
    </rPh>
    <rPh sb="5" eb="7">
      <t>スウチ</t>
    </rPh>
    <rPh sb="8" eb="10">
      <t>ジョセイ</t>
    </rPh>
    <rPh sb="11" eb="13">
      <t>ギイン</t>
    </rPh>
    <rPh sb="13" eb="14">
      <t>スウ</t>
    </rPh>
    <rPh sb="16" eb="17">
      <t>ナイ</t>
    </rPh>
    <rPh sb="17" eb="18">
      <t>スウ</t>
    </rPh>
    <phoneticPr fontId="4"/>
  </si>
  <si>
    <t>区議会事務局</t>
    <rPh sb="0" eb="3">
      <t>クギカイ</t>
    </rPh>
    <rPh sb="3" eb="6">
      <t>ジムキョク</t>
    </rPh>
    <phoneticPr fontId="4"/>
  </si>
  <si>
    <t>(2)　定　例　会　等　開　催　状　況</t>
    <rPh sb="4" eb="5">
      <t>サダム</t>
    </rPh>
    <rPh sb="6" eb="7">
      <t>レイ</t>
    </rPh>
    <rPh sb="8" eb="9">
      <t>カイ</t>
    </rPh>
    <rPh sb="10" eb="11">
      <t>トウ</t>
    </rPh>
    <rPh sb="12" eb="13">
      <t>カイ</t>
    </rPh>
    <rPh sb="14" eb="15">
      <t>サイ</t>
    </rPh>
    <rPh sb="16" eb="17">
      <t>ジョウ</t>
    </rPh>
    <rPh sb="18" eb="19">
      <t>キョウ</t>
    </rPh>
    <phoneticPr fontId="4"/>
  </si>
  <si>
    <t>(平成24年)</t>
    <rPh sb="1" eb="3">
      <t>ヘイセイ</t>
    </rPh>
    <rPh sb="5" eb="6">
      <t>ネン</t>
    </rPh>
    <phoneticPr fontId="4"/>
  </si>
  <si>
    <t>区　　　　　分</t>
    <rPh sb="0" eb="1">
      <t>ク</t>
    </rPh>
    <rPh sb="6" eb="7">
      <t>ブン</t>
    </rPh>
    <phoneticPr fontId="4"/>
  </si>
  <si>
    <t>会　　　　　期</t>
    <rPh sb="0" eb="1">
      <t>カイ</t>
    </rPh>
    <rPh sb="6" eb="7">
      <t>キ</t>
    </rPh>
    <phoneticPr fontId="4"/>
  </si>
  <si>
    <t>会期日数</t>
    <rPh sb="0" eb="2">
      <t>カイキ</t>
    </rPh>
    <rPh sb="2" eb="4">
      <t>ニッスウ</t>
    </rPh>
    <phoneticPr fontId="4"/>
  </si>
  <si>
    <t>本会議日数</t>
    <rPh sb="0" eb="3">
      <t>ホンカイギ</t>
    </rPh>
    <rPh sb="3" eb="5">
      <t>ニッスウ</t>
    </rPh>
    <phoneticPr fontId="4"/>
  </si>
  <si>
    <t>総数</t>
    <rPh sb="0" eb="2">
      <t>ソウスウ</t>
    </rPh>
    <phoneticPr fontId="4"/>
  </si>
  <si>
    <t>第一回定例会</t>
    <rPh sb="0" eb="1">
      <t>ダイ</t>
    </rPh>
    <rPh sb="1" eb="3">
      <t>イッカイ</t>
    </rPh>
    <rPh sb="3" eb="6">
      <t>テイレイカイ</t>
    </rPh>
    <phoneticPr fontId="4"/>
  </si>
  <si>
    <t>2月</t>
  </si>
  <si>
    <t>～</t>
  </si>
  <si>
    <t>3月</t>
  </si>
  <si>
    <t>第二回定例会</t>
    <rPh sb="0" eb="1">
      <t>ダイ</t>
    </rPh>
    <rPh sb="1" eb="3">
      <t>ニカイ</t>
    </rPh>
    <rPh sb="3" eb="6">
      <t>テイレイカイ</t>
    </rPh>
    <phoneticPr fontId="4"/>
  </si>
  <si>
    <t>6月</t>
  </si>
  <si>
    <t>第三回定例会</t>
    <rPh sb="0" eb="1">
      <t>ダイ</t>
    </rPh>
    <rPh sb="1" eb="3">
      <t>サンカイ</t>
    </rPh>
    <rPh sb="3" eb="6">
      <t>テイレイカイ</t>
    </rPh>
    <phoneticPr fontId="4"/>
  </si>
  <si>
    <t>9月</t>
  </si>
  <si>
    <t>10月</t>
  </si>
  <si>
    <t>第四回定例会</t>
    <rPh sb="0" eb="1">
      <t>ダイ</t>
    </rPh>
    <rPh sb="1" eb="3">
      <t>ヨンカイ</t>
    </rPh>
    <rPh sb="3" eb="6">
      <t>テイレイカイ</t>
    </rPh>
    <phoneticPr fontId="4"/>
  </si>
  <si>
    <t>11月</t>
  </si>
  <si>
    <t>12月</t>
  </si>
  <si>
    <t>：</t>
    <phoneticPr fontId="4"/>
  </si>
  <si>
    <t>(3)　委　員　会　等　会　議　開　催　数</t>
    <rPh sb="4" eb="5">
      <t>イ</t>
    </rPh>
    <rPh sb="6" eb="7">
      <t>イン</t>
    </rPh>
    <rPh sb="8" eb="9">
      <t>カイ</t>
    </rPh>
    <rPh sb="10" eb="11">
      <t>トウ</t>
    </rPh>
    <rPh sb="12" eb="13">
      <t>カイ</t>
    </rPh>
    <rPh sb="14" eb="15">
      <t>ギ</t>
    </rPh>
    <rPh sb="16" eb="17">
      <t>カイ</t>
    </rPh>
    <rPh sb="18" eb="19">
      <t>サイ</t>
    </rPh>
    <rPh sb="20" eb="21">
      <t>スウ</t>
    </rPh>
    <phoneticPr fontId="4"/>
  </si>
  <si>
    <t>(ア)　常　任　委　員　会</t>
    <rPh sb="4" eb="5">
      <t>ツネ</t>
    </rPh>
    <rPh sb="6" eb="7">
      <t>ニン</t>
    </rPh>
    <rPh sb="8" eb="9">
      <t>イ</t>
    </rPh>
    <rPh sb="10" eb="11">
      <t>イン</t>
    </rPh>
    <rPh sb="12" eb="13">
      <t>カイ</t>
    </rPh>
    <phoneticPr fontId="4"/>
  </si>
  <si>
    <t>企画総務</t>
    <rPh sb="0" eb="2">
      <t>キカク</t>
    </rPh>
    <rPh sb="2" eb="4">
      <t>ソウム</t>
    </rPh>
    <phoneticPr fontId="4"/>
  </si>
  <si>
    <t>区民生活</t>
    <rPh sb="0" eb="2">
      <t>クミン</t>
    </rPh>
    <rPh sb="2" eb="4">
      <t>セイカツ</t>
    </rPh>
    <phoneticPr fontId="4"/>
  </si>
  <si>
    <t>健康福祉</t>
    <rPh sb="0" eb="2">
      <t>ケンコウ</t>
    </rPh>
    <rPh sb="2" eb="4">
      <t>フクシ</t>
    </rPh>
    <phoneticPr fontId="4"/>
  </si>
  <si>
    <t>(イ)　特　別　委　員　会</t>
    <rPh sb="4" eb="5">
      <t>トク</t>
    </rPh>
    <rPh sb="6" eb="7">
      <t>ベツ</t>
    </rPh>
    <rPh sb="8" eb="9">
      <t>イ</t>
    </rPh>
    <rPh sb="10" eb="11">
      <t>イン</t>
    </rPh>
    <rPh sb="12" eb="13">
      <t>カイ</t>
    </rPh>
    <phoneticPr fontId="4"/>
  </si>
  <si>
    <t>医療・高齢者等</t>
    <rPh sb="0" eb="2">
      <t>イリョウ</t>
    </rPh>
    <rPh sb="3" eb="6">
      <t>コウレイシャ</t>
    </rPh>
    <rPh sb="6" eb="7">
      <t>トウ</t>
    </rPh>
    <phoneticPr fontId="4"/>
  </si>
  <si>
    <t>清掃リサイクル等</t>
    <rPh sb="0" eb="2">
      <t>セイソウ</t>
    </rPh>
    <rPh sb="7" eb="8">
      <t>トウ</t>
    </rPh>
    <phoneticPr fontId="4"/>
  </si>
  <si>
    <t>交通対策等</t>
    <rPh sb="0" eb="2">
      <t>コウツウ</t>
    </rPh>
    <rPh sb="2" eb="4">
      <t>タイサク</t>
    </rPh>
    <rPh sb="4" eb="5">
      <t>トウ</t>
    </rPh>
    <phoneticPr fontId="4"/>
  </si>
  <si>
    <t>災害対策等</t>
    <rPh sb="0" eb="2">
      <t>サイガイ</t>
    </rPh>
    <rPh sb="2" eb="4">
      <t>タイサク</t>
    </rPh>
    <rPh sb="4" eb="5">
      <t>トウ</t>
    </rPh>
    <phoneticPr fontId="4"/>
  </si>
  <si>
    <t>予算</t>
    <rPh sb="0" eb="2">
      <t>ヨサン</t>
    </rPh>
    <phoneticPr fontId="4"/>
  </si>
  <si>
    <t>決算</t>
    <rPh sb="0" eb="2">
      <t>ケッサン</t>
    </rPh>
    <phoneticPr fontId="4"/>
  </si>
  <si>
    <t>(ウ)　そ　　の　　他</t>
    <rPh sb="10" eb="11">
      <t>タ</t>
    </rPh>
    <phoneticPr fontId="4"/>
  </si>
  <si>
    <t>議会運営委員会</t>
    <rPh sb="0" eb="2">
      <t>ギカイ</t>
    </rPh>
    <rPh sb="2" eb="4">
      <t>ウンエイ</t>
    </rPh>
    <rPh sb="4" eb="7">
      <t>イインカイ</t>
    </rPh>
    <phoneticPr fontId="4"/>
  </si>
  <si>
    <t>その他の会議</t>
    <rPh sb="2" eb="3">
      <t>タ</t>
    </rPh>
    <rPh sb="4" eb="6">
      <t>カイギ</t>
    </rPh>
    <phoneticPr fontId="4"/>
  </si>
  <si>
    <t>(4)　議　　決　　件　　数</t>
    <rPh sb="4" eb="5">
      <t>ギ</t>
    </rPh>
    <rPh sb="7" eb="8">
      <t>ケッ</t>
    </rPh>
    <rPh sb="10" eb="11">
      <t>ケン</t>
    </rPh>
    <rPh sb="13" eb="14">
      <t>スウ</t>
    </rPh>
    <phoneticPr fontId="4"/>
  </si>
  <si>
    <t>区　　　　　　分</t>
    <rPh sb="0" eb="1">
      <t>ク</t>
    </rPh>
    <rPh sb="7" eb="8">
      <t>ブン</t>
    </rPh>
    <phoneticPr fontId="4"/>
  </si>
  <si>
    <t>第一回
定例会</t>
    <rPh sb="0" eb="1">
      <t>ダイ</t>
    </rPh>
    <rPh sb="1" eb="3">
      <t>イッカイ</t>
    </rPh>
    <rPh sb="4" eb="7">
      <t>テイレイカイ</t>
    </rPh>
    <phoneticPr fontId="4"/>
  </si>
  <si>
    <t>第二回
定例会</t>
    <rPh sb="0" eb="1">
      <t>ダイ</t>
    </rPh>
    <rPh sb="1" eb="3">
      <t>ニカイ</t>
    </rPh>
    <rPh sb="4" eb="7">
      <t>テイレイカイ</t>
    </rPh>
    <phoneticPr fontId="4"/>
  </si>
  <si>
    <t>第三回
定例会</t>
    <rPh sb="0" eb="1">
      <t>ダイ</t>
    </rPh>
    <rPh sb="1" eb="3">
      <t>サンカイ</t>
    </rPh>
    <rPh sb="4" eb="7">
      <t>テイレイカイ</t>
    </rPh>
    <phoneticPr fontId="4"/>
  </si>
  <si>
    <t>第四回
定例会</t>
    <rPh sb="0" eb="1">
      <t>ダイ</t>
    </rPh>
    <rPh sb="1" eb="3">
      <t>ヨンカイ</t>
    </rPh>
    <rPh sb="4" eb="7">
      <t>テイレイカイ</t>
    </rPh>
    <phoneticPr fontId="4"/>
  </si>
  <si>
    <t>条例</t>
    <rPh sb="0" eb="2">
      <t>ジョウレイ</t>
    </rPh>
    <phoneticPr fontId="4"/>
  </si>
  <si>
    <t>契約・買い入れ</t>
    <rPh sb="0" eb="2">
      <t>ケイヤク</t>
    </rPh>
    <rPh sb="3" eb="6">
      <t>カイイ</t>
    </rPh>
    <phoneticPr fontId="4"/>
  </si>
  <si>
    <t>貸し付け</t>
    <rPh sb="0" eb="1">
      <t>カ</t>
    </rPh>
    <rPh sb="2" eb="3">
      <t>ツ</t>
    </rPh>
    <phoneticPr fontId="4"/>
  </si>
  <si>
    <t>区道の認定・変更・廃止</t>
    <rPh sb="0" eb="2">
      <t>クドウ</t>
    </rPh>
    <rPh sb="3" eb="5">
      <t>ニンテイ</t>
    </rPh>
    <rPh sb="6" eb="8">
      <t>ヘンコウ</t>
    </rPh>
    <rPh sb="9" eb="11">
      <t>ハイシ</t>
    </rPh>
    <phoneticPr fontId="4"/>
  </si>
  <si>
    <t>指定管理者の指定</t>
    <rPh sb="0" eb="2">
      <t>シテイ</t>
    </rPh>
    <rPh sb="2" eb="5">
      <t>カンリシャ</t>
    </rPh>
    <rPh sb="6" eb="8">
      <t>シテイ</t>
    </rPh>
    <phoneticPr fontId="4"/>
  </si>
  <si>
    <t>意見書の提出</t>
    <rPh sb="0" eb="3">
      <t>イケンショ</t>
    </rPh>
    <rPh sb="4" eb="6">
      <t>テイシュツ</t>
    </rPh>
    <phoneticPr fontId="4"/>
  </si>
  <si>
    <t>決議</t>
    <rPh sb="0" eb="2">
      <t>ケツギ</t>
    </rPh>
    <phoneticPr fontId="4"/>
  </si>
  <si>
    <t>区長専決処分事項の承認</t>
    <rPh sb="0" eb="2">
      <t>クチョウ</t>
    </rPh>
    <rPh sb="2" eb="4">
      <t>センケツ</t>
    </rPh>
    <rPh sb="4" eb="6">
      <t>ショブン</t>
    </rPh>
    <rPh sb="6" eb="8">
      <t>ジコウ</t>
    </rPh>
    <rPh sb="9" eb="11">
      <t>ショウニン</t>
    </rPh>
    <phoneticPr fontId="4"/>
  </si>
  <si>
    <t>広域連合議会議員候補者の推薦</t>
    <rPh sb="0" eb="2">
      <t>コウイキ</t>
    </rPh>
    <rPh sb="2" eb="4">
      <t>レンゴウ</t>
    </rPh>
    <rPh sb="4" eb="6">
      <t>ギカイ</t>
    </rPh>
    <rPh sb="6" eb="8">
      <t>ギイン</t>
    </rPh>
    <rPh sb="8" eb="11">
      <t>コウホシャ</t>
    </rPh>
    <rPh sb="12" eb="14">
      <t>スイセン</t>
    </rPh>
    <phoneticPr fontId="4"/>
  </si>
  <si>
    <t>報告</t>
    <rPh sb="0" eb="2">
      <t>ホウコク</t>
    </rPh>
    <phoneticPr fontId="4"/>
  </si>
  <si>
    <t>特別職の任免の同意等</t>
    <rPh sb="0" eb="2">
      <t>トクベツ</t>
    </rPh>
    <rPh sb="2" eb="3">
      <t>ショク</t>
    </rPh>
    <rPh sb="4" eb="6">
      <t>ニンメン</t>
    </rPh>
    <rPh sb="7" eb="9">
      <t>ドウイ</t>
    </rPh>
    <rPh sb="9" eb="10">
      <t>トウ</t>
    </rPh>
    <phoneticPr fontId="4"/>
  </si>
  <si>
    <t>議会における選挙</t>
    <rPh sb="0" eb="2">
      <t>ギカイ</t>
    </rPh>
    <rPh sb="6" eb="8">
      <t>センキョ</t>
    </rPh>
    <phoneticPr fontId="4"/>
  </si>
  <si>
    <t>人権擁護委員候補者の推薦</t>
    <rPh sb="0" eb="2">
      <t>ジンケン</t>
    </rPh>
    <rPh sb="2" eb="4">
      <t>ヨウゴ</t>
    </rPh>
    <rPh sb="4" eb="6">
      <t>イイン</t>
    </rPh>
    <rPh sb="6" eb="9">
      <t>コウホシャ</t>
    </rPh>
    <rPh sb="10" eb="12">
      <t>スイセン</t>
    </rPh>
    <phoneticPr fontId="4"/>
  </si>
  <si>
    <t>：</t>
    <phoneticPr fontId="4"/>
  </si>
  <si>
    <t>(5)　請 願 (陳 情) 取 扱 件 数 お よ び 処 理 状 況</t>
    <rPh sb="4" eb="5">
      <t>ショウ</t>
    </rPh>
    <rPh sb="6" eb="7">
      <t>ネガイ</t>
    </rPh>
    <rPh sb="9" eb="10">
      <t>チン</t>
    </rPh>
    <rPh sb="11" eb="12">
      <t>ジョウ</t>
    </rPh>
    <rPh sb="14" eb="15">
      <t>トリ</t>
    </rPh>
    <rPh sb="16" eb="17">
      <t>アツカイ</t>
    </rPh>
    <rPh sb="18" eb="19">
      <t>ケン</t>
    </rPh>
    <rPh sb="20" eb="21">
      <t>スウ</t>
    </rPh>
    <rPh sb="28" eb="29">
      <t>ショ</t>
    </rPh>
    <rPh sb="30" eb="31">
      <t>リ</t>
    </rPh>
    <rPh sb="32" eb="33">
      <t>ジョウ</t>
    </rPh>
    <rPh sb="34" eb="35">
      <t>キョウ</t>
    </rPh>
    <phoneticPr fontId="4"/>
  </si>
  <si>
    <t>請願</t>
    <rPh sb="0" eb="2">
      <t>セイガン</t>
    </rPh>
    <phoneticPr fontId="4"/>
  </si>
  <si>
    <t>陳情</t>
    <rPh sb="0" eb="2">
      <t>チンジョウ</t>
    </rPh>
    <phoneticPr fontId="4"/>
  </si>
  <si>
    <t>処理状況</t>
    <rPh sb="0" eb="2">
      <t>ショリ</t>
    </rPh>
    <rPh sb="2" eb="4">
      <t>ジョウキョウ</t>
    </rPh>
    <phoneticPr fontId="4"/>
  </si>
  <si>
    <t>採択</t>
    <rPh sb="0" eb="2">
      <t>サイタク</t>
    </rPh>
    <phoneticPr fontId="4"/>
  </si>
  <si>
    <t>不採択</t>
    <rPh sb="0" eb="1">
      <t>フ</t>
    </rPh>
    <rPh sb="1" eb="3">
      <t>サイタク</t>
    </rPh>
    <phoneticPr fontId="4"/>
  </si>
  <si>
    <t>取り下げ</t>
    <rPh sb="0" eb="1">
      <t>ト</t>
    </rPh>
    <rPh sb="2" eb="3">
      <t>サ</t>
    </rPh>
    <phoneticPr fontId="4"/>
  </si>
  <si>
    <t>継続審議</t>
    <rPh sb="0" eb="2">
      <t>ケイゾク</t>
    </rPh>
    <rPh sb="2" eb="4">
      <t>シンギ</t>
    </rPh>
    <phoneticPr fontId="4"/>
  </si>
  <si>
    <t>付託替え</t>
    <rPh sb="0" eb="2">
      <t>フタク</t>
    </rPh>
    <rPh sb="2" eb="3">
      <t>ガ</t>
    </rPh>
    <phoneticPr fontId="4"/>
  </si>
  <si>
    <t>環境まちづくり</t>
    <rPh sb="0" eb="2">
      <t>カンキョウ</t>
    </rPh>
    <phoneticPr fontId="4"/>
  </si>
  <si>
    <t>文教</t>
    <rPh sb="0" eb="2">
      <t>ブンキョウ</t>
    </rPh>
    <phoneticPr fontId="4"/>
  </si>
  <si>
    <t>議会運営</t>
    <rPh sb="0" eb="2">
      <t>ギカイ</t>
    </rPh>
    <rPh sb="2" eb="4">
      <t>ウンエイ</t>
    </rPh>
    <phoneticPr fontId="4"/>
  </si>
  <si>
    <t>「請願」・「陳情」には、継続分および分割付託を含む。</t>
    <rPh sb="1" eb="3">
      <t>セイガン</t>
    </rPh>
    <rPh sb="6" eb="8">
      <t>チンジョウ</t>
    </rPh>
    <rPh sb="12" eb="14">
      <t>ケイゾク</t>
    </rPh>
    <rPh sb="14" eb="15">
      <t>ブン</t>
    </rPh>
    <rPh sb="18" eb="20">
      <t>ブンカツ</t>
    </rPh>
    <rPh sb="20" eb="22">
      <t>フタク</t>
    </rPh>
    <rPh sb="23" eb="24">
      <t>フク</t>
    </rPh>
    <phoneticPr fontId="4"/>
  </si>
  <si>
    <t>「採択」・「不採択」・「取り下げ」には、一部採択・一部不採択・一部取り下げを含む。</t>
    <rPh sb="1" eb="3">
      <t>サイタク</t>
    </rPh>
    <rPh sb="6" eb="7">
      <t>フ</t>
    </rPh>
    <rPh sb="7" eb="9">
      <t>サイタク</t>
    </rPh>
    <rPh sb="12" eb="13">
      <t>ト</t>
    </rPh>
    <rPh sb="14" eb="15">
      <t>サ</t>
    </rPh>
    <rPh sb="20" eb="22">
      <t>イチブ</t>
    </rPh>
    <rPh sb="22" eb="24">
      <t>サイタク</t>
    </rPh>
    <rPh sb="25" eb="27">
      <t>イチブ</t>
    </rPh>
    <rPh sb="27" eb="28">
      <t>フ</t>
    </rPh>
    <rPh sb="28" eb="30">
      <t>サイタク</t>
    </rPh>
    <rPh sb="31" eb="33">
      <t>イチブ</t>
    </rPh>
    <rPh sb="33" eb="34">
      <t>ト</t>
    </rPh>
    <rPh sb="35" eb="36">
      <t>サ</t>
    </rPh>
    <rPh sb="38" eb="39">
      <t>フク</t>
    </rPh>
    <phoneticPr fontId="4"/>
  </si>
  <si>
    <t>年　　　　　度</t>
    <rPh sb="0" eb="1">
      <t>ネン</t>
    </rPh>
    <rPh sb="6" eb="7">
      <t>ド</t>
    </rPh>
    <phoneticPr fontId="4"/>
  </si>
  <si>
    <t>請求件数</t>
    <rPh sb="0" eb="2">
      <t>セイキュウ</t>
    </rPh>
    <rPh sb="2" eb="4">
      <t>ケンスウ</t>
    </rPh>
    <phoneticPr fontId="4"/>
  </si>
  <si>
    <t>全部公開</t>
    <rPh sb="0" eb="2">
      <t>ゼンブ</t>
    </rPh>
    <rPh sb="2" eb="4">
      <t>コウカイ</t>
    </rPh>
    <phoneticPr fontId="4"/>
  </si>
  <si>
    <t>部分公開</t>
    <rPh sb="0" eb="2">
      <t>ブブン</t>
    </rPh>
    <rPh sb="2" eb="4">
      <t>コウカイ</t>
    </rPh>
    <phoneticPr fontId="4"/>
  </si>
  <si>
    <t>非公開</t>
    <rPh sb="0" eb="3">
      <t>ヒコウカイ</t>
    </rPh>
    <phoneticPr fontId="4"/>
  </si>
  <si>
    <t>不存在</t>
    <rPh sb="0" eb="3">
      <t>フソンザイ</t>
    </rPh>
    <phoneticPr fontId="4"/>
  </si>
  <si>
    <t>存否応答拒否</t>
    <rPh sb="0" eb="2">
      <t>ソンピ</t>
    </rPh>
    <rPh sb="2" eb="4">
      <t>オウトウ</t>
    </rPh>
    <rPh sb="4" eb="6">
      <t>キョヒ</t>
    </rPh>
    <phoneticPr fontId="4"/>
  </si>
  <si>
    <t>：</t>
    <phoneticPr fontId="4"/>
  </si>
  <si>
    <t>総務部情報公開課</t>
    <rPh sb="0" eb="2">
      <t>ソウム</t>
    </rPh>
    <rPh sb="2" eb="3">
      <t>ブ</t>
    </rPh>
    <rPh sb="3" eb="5">
      <t>ジョウホウ</t>
    </rPh>
    <rPh sb="5" eb="7">
      <t>コウカイ</t>
    </rPh>
    <rPh sb="7" eb="8">
      <t>カ</t>
    </rPh>
    <phoneticPr fontId="4"/>
  </si>
  <si>
    <t>(1)　開　示　請　求　件　数</t>
    <rPh sb="4" eb="5">
      <t>カイ</t>
    </rPh>
    <rPh sb="6" eb="7">
      <t>シメス</t>
    </rPh>
    <rPh sb="8" eb="9">
      <t>ショウ</t>
    </rPh>
    <rPh sb="10" eb="11">
      <t>モトム</t>
    </rPh>
    <rPh sb="12" eb="13">
      <t>ケン</t>
    </rPh>
    <rPh sb="14" eb="15">
      <t>スウ</t>
    </rPh>
    <phoneticPr fontId="4"/>
  </si>
  <si>
    <t>開示請求件数</t>
    <rPh sb="0" eb="2">
      <t>カイジ</t>
    </rPh>
    <rPh sb="2" eb="4">
      <t>セイキュウ</t>
    </rPh>
    <rPh sb="4" eb="6">
      <t>ケンスウ</t>
    </rPh>
    <phoneticPr fontId="4"/>
  </si>
  <si>
    <t>全部開示</t>
    <rPh sb="0" eb="2">
      <t>ゼンブ</t>
    </rPh>
    <rPh sb="2" eb="4">
      <t>カイジ</t>
    </rPh>
    <phoneticPr fontId="4"/>
  </si>
  <si>
    <t>部分開示</t>
    <rPh sb="0" eb="2">
      <t>ブブン</t>
    </rPh>
    <rPh sb="2" eb="4">
      <t>カイジ</t>
    </rPh>
    <phoneticPr fontId="4"/>
  </si>
  <si>
    <t>非開示</t>
    <rPh sb="0" eb="3">
      <t>ヒカイジ</t>
    </rPh>
    <phoneticPr fontId="4"/>
  </si>
  <si>
    <t>(2)　訂　正　請　求　な　ど　の　件　数</t>
    <rPh sb="4" eb="5">
      <t>テイ</t>
    </rPh>
    <rPh sb="6" eb="7">
      <t>セイ</t>
    </rPh>
    <rPh sb="8" eb="9">
      <t>ショウ</t>
    </rPh>
    <rPh sb="10" eb="11">
      <t>モトム</t>
    </rPh>
    <rPh sb="18" eb="19">
      <t>ケン</t>
    </rPh>
    <rPh sb="20" eb="21">
      <t>スウ</t>
    </rPh>
    <phoneticPr fontId="4"/>
  </si>
  <si>
    <t>(平成24年度)</t>
    <rPh sb="1" eb="3">
      <t>ヘイセイ</t>
    </rPh>
    <rPh sb="5" eb="7">
      <t>ネンド</t>
    </rPh>
    <phoneticPr fontId="4"/>
  </si>
  <si>
    <t>請求の種類</t>
    <rPh sb="0" eb="2">
      <t>セイキュウ</t>
    </rPh>
    <rPh sb="3" eb="5">
      <t>シュルイ</t>
    </rPh>
    <phoneticPr fontId="4"/>
  </si>
  <si>
    <t>応じる</t>
    <rPh sb="0" eb="1">
      <t>オウ</t>
    </rPh>
    <phoneticPr fontId="4"/>
  </si>
  <si>
    <t>一部応じる</t>
    <rPh sb="0" eb="2">
      <t>イチブ</t>
    </rPh>
    <rPh sb="2" eb="3">
      <t>オウ</t>
    </rPh>
    <phoneticPr fontId="4"/>
  </si>
  <si>
    <t>応じられない</t>
    <rPh sb="0" eb="1">
      <t>オウ</t>
    </rPh>
    <phoneticPr fontId="4"/>
  </si>
  <si>
    <t>訂正の請求</t>
    <rPh sb="0" eb="2">
      <t>テイセイ</t>
    </rPh>
    <rPh sb="3" eb="5">
      <t>セイキュウ</t>
    </rPh>
    <phoneticPr fontId="4"/>
  </si>
  <si>
    <t>削除の請求</t>
    <rPh sb="0" eb="2">
      <t>サクジョ</t>
    </rPh>
    <rPh sb="3" eb="5">
      <t>セイキュウ</t>
    </rPh>
    <phoneticPr fontId="4"/>
  </si>
  <si>
    <t>目的外利用の中止の請求</t>
    <rPh sb="0" eb="2">
      <t>モクテキ</t>
    </rPh>
    <rPh sb="2" eb="3">
      <t>ガイ</t>
    </rPh>
    <rPh sb="3" eb="5">
      <t>リヨウ</t>
    </rPh>
    <rPh sb="6" eb="8">
      <t>チュウシ</t>
    </rPh>
    <rPh sb="9" eb="11">
      <t>セイキュウ</t>
    </rPh>
    <phoneticPr fontId="4"/>
  </si>
  <si>
    <t>外部提供の中止の請求</t>
    <rPh sb="0" eb="2">
      <t>ガイブ</t>
    </rPh>
    <rPh sb="2" eb="4">
      <t>テイキョウ</t>
    </rPh>
    <rPh sb="5" eb="7">
      <t>チュウシ</t>
    </rPh>
    <rPh sb="8" eb="10">
      <t>セイキュウ</t>
    </rPh>
    <phoneticPr fontId="4"/>
  </si>
  <si>
    <t>利用者数</t>
    <rPh sb="0" eb="2">
      <t>リヨウ</t>
    </rPh>
    <rPh sb="2" eb="3">
      <t>シャ</t>
    </rPh>
    <rPh sb="3" eb="4">
      <t>スウ</t>
    </rPh>
    <phoneticPr fontId="4"/>
  </si>
  <si>
    <t>図書貸出</t>
    <rPh sb="0" eb="2">
      <t>トショ</t>
    </rPh>
    <rPh sb="2" eb="4">
      <t>カシダシ</t>
    </rPh>
    <phoneticPr fontId="4"/>
  </si>
  <si>
    <t>件数</t>
    <rPh sb="0" eb="2">
      <t>ケンスウ</t>
    </rPh>
    <phoneticPr fontId="4"/>
  </si>
  <si>
    <t>冊数</t>
    <rPh sb="0" eb="2">
      <t>サツスウ</t>
    </rPh>
    <phoneticPr fontId="4"/>
  </si>
  <si>
    <t>(各年４月１日現在)</t>
    <rPh sb="1" eb="3">
      <t>カクネン</t>
    </rPh>
    <rPh sb="4" eb="5">
      <t>ガツ</t>
    </rPh>
    <rPh sb="6" eb="7">
      <t>ニチ</t>
    </rPh>
    <rPh sb="7" eb="9">
      <t>ゲンザイ</t>
    </rPh>
    <phoneticPr fontId="4"/>
  </si>
  <si>
    <t>職員数</t>
    <rPh sb="0" eb="3">
      <t>ショクインスウ</t>
    </rPh>
    <phoneticPr fontId="4"/>
  </si>
  <si>
    <t>人　　　口</t>
    <rPh sb="0" eb="1">
      <t>ヒト</t>
    </rPh>
    <rPh sb="4" eb="5">
      <t>クチ</t>
    </rPh>
    <phoneticPr fontId="4"/>
  </si>
  <si>
    <t>「人口」は住民基本台帳上の数値である。</t>
    <rPh sb="1" eb="3">
      <t>ジンコウ</t>
    </rPh>
    <rPh sb="5" eb="7">
      <t>ジュウミン</t>
    </rPh>
    <rPh sb="7" eb="9">
      <t>キホン</t>
    </rPh>
    <rPh sb="9" eb="11">
      <t>ダイチョウ</t>
    </rPh>
    <rPh sb="11" eb="12">
      <t>ジョウ</t>
    </rPh>
    <rPh sb="13" eb="15">
      <t>スウチ</t>
    </rPh>
    <phoneticPr fontId="4"/>
  </si>
  <si>
    <t>総務部職員課</t>
    <rPh sb="0" eb="2">
      <t>ソウム</t>
    </rPh>
    <rPh sb="2" eb="3">
      <t>ブ</t>
    </rPh>
    <rPh sb="3" eb="6">
      <t>ショクインカ</t>
    </rPh>
    <phoneticPr fontId="4"/>
  </si>
  <si>
    <t>(2)　組　　織　　別</t>
    <rPh sb="4" eb="5">
      <t>クミ</t>
    </rPh>
    <rPh sb="7" eb="8">
      <t>オリ</t>
    </rPh>
    <rPh sb="10" eb="11">
      <t>ベツ</t>
    </rPh>
    <phoneticPr fontId="4"/>
  </si>
  <si>
    <t>(ア)　職　種　別</t>
    <rPh sb="4" eb="5">
      <t>ショク</t>
    </rPh>
    <rPh sb="6" eb="7">
      <t>シュ</t>
    </rPh>
    <rPh sb="8" eb="9">
      <t>ベツ</t>
    </rPh>
    <phoneticPr fontId="4"/>
  </si>
  <si>
    <t>区　　　　　　　　分</t>
    <rPh sb="0" eb="1">
      <t>ク</t>
    </rPh>
    <rPh sb="9" eb="10">
      <t>ブン</t>
    </rPh>
    <phoneticPr fontId="4"/>
  </si>
  <si>
    <t>事務</t>
    <rPh sb="0" eb="2">
      <t>ジム</t>
    </rPh>
    <phoneticPr fontId="4"/>
  </si>
  <si>
    <t>福祉</t>
    <rPh sb="0" eb="2">
      <t>フクシ</t>
    </rPh>
    <phoneticPr fontId="4"/>
  </si>
  <si>
    <t>一般
技術</t>
    <rPh sb="0" eb="2">
      <t>イッパン</t>
    </rPh>
    <rPh sb="3" eb="5">
      <t>ギジュツ</t>
    </rPh>
    <phoneticPr fontId="4"/>
  </si>
  <si>
    <t>医療
技術</t>
    <rPh sb="0" eb="2">
      <t>イリョウ</t>
    </rPh>
    <rPh sb="3" eb="5">
      <t>ギジュツ</t>
    </rPh>
    <phoneticPr fontId="4"/>
  </si>
  <si>
    <t>技能・
業　務</t>
    <rPh sb="0" eb="2">
      <t>ギノウ</t>
    </rPh>
    <rPh sb="4" eb="5">
      <t>ギョウ</t>
    </rPh>
    <rPh sb="6" eb="7">
      <t>ツトム</t>
    </rPh>
    <phoneticPr fontId="4"/>
  </si>
  <si>
    <t>幼稚園
教　諭</t>
    <rPh sb="0" eb="3">
      <t>ヨウチエン</t>
    </rPh>
    <rPh sb="4" eb="5">
      <t>キョウ</t>
    </rPh>
    <rPh sb="6" eb="7">
      <t>サトシ</t>
    </rPh>
    <phoneticPr fontId="4"/>
  </si>
  <si>
    <t>準職員</t>
    <rPh sb="0" eb="3">
      <t>ジュンショクイン</t>
    </rPh>
    <phoneticPr fontId="4"/>
  </si>
  <si>
    <t>技監</t>
    <rPh sb="0" eb="2">
      <t>ギカン</t>
    </rPh>
    <phoneticPr fontId="4"/>
  </si>
  <si>
    <t>区長室</t>
    <rPh sb="0" eb="2">
      <t>クチョウ</t>
    </rPh>
    <rPh sb="2" eb="3">
      <t>シツ</t>
    </rPh>
    <phoneticPr fontId="4"/>
  </si>
  <si>
    <t>企画部</t>
    <rPh sb="0" eb="2">
      <t>キカク</t>
    </rPh>
    <rPh sb="2" eb="3">
      <t>ブ</t>
    </rPh>
    <phoneticPr fontId="4"/>
  </si>
  <si>
    <t>危機管理室</t>
    <rPh sb="0" eb="2">
      <t>キキ</t>
    </rPh>
    <rPh sb="2" eb="4">
      <t>カンリ</t>
    </rPh>
    <rPh sb="4" eb="5">
      <t>シツ</t>
    </rPh>
    <phoneticPr fontId="4"/>
  </si>
  <si>
    <t>総務部</t>
    <rPh sb="0" eb="2">
      <t>ソウム</t>
    </rPh>
    <rPh sb="2" eb="3">
      <t>ブ</t>
    </rPh>
    <phoneticPr fontId="4"/>
  </si>
  <si>
    <t>区民生活事業本部</t>
    <rPh sb="0" eb="2">
      <t>クミン</t>
    </rPh>
    <rPh sb="2" eb="4">
      <t>セイカツ</t>
    </rPh>
    <rPh sb="4" eb="6">
      <t>ジギョウ</t>
    </rPh>
    <rPh sb="6" eb="8">
      <t>ホンブ</t>
    </rPh>
    <phoneticPr fontId="4"/>
  </si>
  <si>
    <t>区民部</t>
    <rPh sb="0" eb="2">
      <t>クミン</t>
    </rPh>
    <rPh sb="2" eb="3">
      <t>ブ</t>
    </rPh>
    <phoneticPr fontId="4"/>
  </si>
  <si>
    <t>産業経済部</t>
    <rPh sb="0" eb="2">
      <t>サンギョウ</t>
    </rPh>
    <rPh sb="2" eb="4">
      <t>ケイザイ</t>
    </rPh>
    <rPh sb="4" eb="5">
      <t>ブ</t>
    </rPh>
    <phoneticPr fontId="4"/>
  </si>
  <si>
    <t>地域文化部</t>
    <rPh sb="0" eb="2">
      <t>チイキ</t>
    </rPh>
    <rPh sb="2" eb="4">
      <t>ブンカ</t>
    </rPh>
    <rPh sb="4" eb="5">
      <t>ブ</t>
    </rPh>
    <phoneticPr fontId="4"/>
  </si>
  <si>
    <t>健康福祉事業本部</t>
    <rPh sb="0" eb="2">
      <t>ケンコウ</t>
    </rPh>
    <rPh sb="2" eb="4">
      <t>フクシ</t>
    </rPh>
    <rPh sb="4" eb="6">
      <t>ジギョウ</t>
    </rPh>
    <rPh sb="6" eb="8">
      <t>ホンブ</t>
    </rPh>
    <phoneticPr fontId="4"/>
  </si>
  <si>
    <t>福祉部</t>
    <rPh sb="0" eb="2">
      <t>フクシ</t>
    </rPh>
    <rPh sb="2" eb="3">
      <t>ブ</t>
    </rPh>
    <phoneticPr fontId="4"/>
  </si>
  <si>
    <t>健康部(練馬区保健所)</t>
    <rPh sb="0" eb="2">
      <t>ケンコウ</t>
    </rPh>
    <rPh sb="2" eb="3">
      <t>ブ</t>
    </rPh>
    <rPh sb="4" eb="7">
      <t>ネリマク</t>
    </rPh>
    <rPh sb="7" eb="10">
      <t>ホケンジョ</t>
    </rPh>
    <phoneticPr fontId="4"/>
  </si>
  <si>
    <t>環境まちづくり事業本部</t>
    <rPh sb="0" eb="2">
      <t>カンキョウ</t>
    </rPh>
    <rPh sb="7" eb="9">
      <t>ジギョウ</t>
    </rPh>
    <rPh sb="9" eb="11">
      <t>ホンブ</t>
    </rPh>
    <phoneticPr fontId="4"/>
  </si>
  <si>
    <t>環境部</t>
    <rPh sb="0" eb="3">
      <t>カンキョウブ</t>
    </rPh>
    <phoneticPr fontId="4"/>
  </si>
  <si>
    <t>都市整備部</t>
    <rPh sb="0" eb="2">
      <t>トシ</t>
    </rPh>
    <rPh sb="2" eb="4">
      <t>セイビ</t>
    </rPh>
    <rPh sb="4" eb="5">
      <t>ブ</t>
    </rPh>
    <phoneticPr fontId="4"/>
  </si>
  <si>
    <t>土木部</t>
    <rPh sb="0" eb="2">
      <t>ドボク</t>
    </rPh>
    <rPh sb="2" eb="3">
      <t>ブ</t>
    </rPh>
    <phoneticPr fontId="4"/>
  </si>
  <si>
    <t>教育委員会事務局教育振興部</t>
    <rPh sb="0" eb="2">
      <t>キョウイク</t>
    </rPh>
    <rPh sb="2" eb="5">
      <t>イインカイ</t>
    </rPh>
    <rPh sb="5" eb="8">
      <t>ジムキョク</t>
    </rPh>
    <rPh sb="8" eb="10">
      <t>キョウイク</t>
    </rPh>
    <rPh sb="10" eb="12">
      <t>シンコウ</t>
    </rPh>
    <rPh sb="12" eb="13">
      <t>ブ</t>
    </rPh>
    <phoneticPr fontId="4"/>
  </si>
  <si>
    <t>教育委員会事務局こども家庭部</t>
    <rPh sb="0" eb="2">
      <t>キョウイク</t>
    </rPh>
    <rPh sb="2" eb="5">
      <t>イインカイ</t>
    </rPh>
    <rPh sb="5" eb="8">
      <t>ジムキョク</t>
    </rPh>
    <rPh sb="11" eb="13">
      <t>カテイ</t>
    </rPh>
    <rPh sb="13" eb="14">
      <t>ブ</t>
    </rPh>
    <phoneticPr fontId="4"/>
  </si>
  <si>
    <t>小学校</t>
    <rPh sb="0" eb="3">
      <t>ショウガッコウ</t>
    </rPh>
    <phoneticPr fontId="4"/>
  </si>
  <si>
    <t>中学校</t>
    <rPh sb="0" eb="3">
      <t>チュウガッコウ</t>
    </rPh>
    <phoneticPr fontId="4"/>
  </si>
  <si>
    <t>幼稚園</t>
    <rPh sb="0" eb="3">
      <t>ヨウチエン</t>
    </rPh>
    <phoneticPr fontId="4"/>
  </si>
  <si>
    <t>監査事務局</t>
    <rPh sb="0" eb="2">
      <t>カンサ</t>
    </rPh>
    <rPh sb="2" eb="5">
      <t>ジムキョク</t>
    </rPh>
    <phoneticPr fontId="4"/>
  </si>
  <si>
    <t>農業委員会事務局</t>
    <rPh sb="0" eb="2">
      <t>ノウギョウ</t>
    </rPh>
    <rPh sb="2" eb="5">
      <t>イインカイ</t>
    </rPh>
    <rPh sb="5" eb="8">
      <t>ジムキョク</t>
    </rPh>
    <phoneticPr fontId="4"/>
  </si>
  <si>
    <t>：</t>
    <phoneticPr fontId="4"/>
  </si>
  <si>
    <t>(イ)　職　層　別</t>
    <rPh sb="4" eb="5">
      <t>ショク</t>
    </rPh>
    <rPh sb="6" eb="7">
      <t>ソウ</t>
    </rPh>
    <rPh sb="8" eb="9">
      <t>ベツ</t>
    </rPh>
    <phoneticPr fontId="4"/>
  </si>
  <si>
    <t>参事</t>
    <rPh sb="0" eb="2">
      <t>サンジ</t>
    </rPh>
    <phoneticPr fontId="4"/>
  </si>
  <si>
    <t>副参事</t>
    <rPh sb="0" eb="3">
      <t>フクサンジ</t>
    </rPh>
    <phoneticPr fontId="4"/>
  </si>
  <si>
    <t>主事</t>
    <rPh sb="0" eb="2">
      <t>シュジ</t>
    </rPh>
    <phoneticPr fontId="4"/>
  </si>
  <si>
    <t>係長・次席</t>
    <rPh sb="0" eb="2">
      <t>カカリチョウ</t>
    </rPh>
    <rPh sb="3" eb="5">
      <t>ジセキ</t>
    </rPh>
    <phoneticPr fontId="4"/>
  </si>
  <si>
    <t>一般職員</t>
    <rPh sb="0" eb="2">
      <t>イッパン</t>
    </rPh>
    <rPh sb="2" eb="4">
      <t>ショクイン</t>
    </rPh>
    <phoneticPr fontId="4"/>
  </si>
  <si>
    <t>「副参事」には、幼稚園の園長・副園長を含む。</t>
    <rPh sb="1" eb="4">
      <t>フクサンジ</t>
    </rPh>
    <rPh sb="8" eb="11">
      <t>ヨウチエン</t>
    </rPh>
    <rPh sb="12" eb="14">
      <t>エンチョウ</t>
    </rPh>
    <rPh sb="15" eb="18">
      <t>フクエンチョウ</t>
    </rPh>
    <rPh sb="19" eb="20">
      <t>フク</t>
    </rPh>
    <phoneticPr fontId="4"/>
  </si>
  <si>
    <t>㎡</t>
    <phoneticPr fontId="4"/>
  </si>
  <si>
    <t>：</t>
    <phoneticPr fontId="4"/>
  </si>
  <si>
    <t>財政安定化基金支出金</t>
    <rPh sb="0" eb="2">
      <t>ザイセイ</t>
    </rPh>
    <rPh sb="2" eb="5">
      <t>アンテイカ</t>
    </rPh>
    <rPh sb="5" eb="7">
      <t>キキン</t>
    </rPh>
    <rPh sb="7" eb="10">
      <t>シシュツキン</t>
    </rPh>
    <phoneticPr fontId="15"/>
  </si>
  <si>
    <t>表60　予　算　額　(当　初)　の　推　移</t>
    <rPh sb="0" eb="1">
      <t>ヒョウ</t>
    </rPh>
    <rPh sb="4" eb="5">
      <t>ヨ</t>
    </rPh>
    <rPh sb="6" eb="7">
      <t>サン</t>
    </rPh>
    <rPh sb="8" eb="9">
      <t>ガク</t>
    </rPh>
    <rPh sb="11" eb="12">
      <t>トウ</t>
    </rPh>
    <rPh sb="13" eb="14">
      <t>ハツ</t>
    </rPh>
    <rPh sb="18" eb="19">
      <t>スイ</t>
    </rPh>
    <rPh sb="20" eb="21">
      <t>ワタル</t>
    </rPh>
    <phoneticPr fontId="4"/>
  </si>
  <si>
    <t>表61　区　　有　　財　　産</t>
    <rPh sb="0" eb="1">
      <t>ヒョウ</t>
    </rPh>
    <rPh sb="4" eb="5">
      <t>ク</t>
    </rPh>
    <rPh sb="7" eb="8">
      <t>ユウ</t>
    </rPh>
    <rPh sb="10" eb="11">
      <t>ザイ</t>
    </rPh>
    <rPh sb="13" eb="14">
      <t>サン</t>
    </rPh>
    <phoneticPr fontId="4"/>
  </si>
  <si>
    <t>表62　平　成　25　年　度　一　般　</t>
    <rPh sb="0" eb="1">
      <t>ヒョウ</t>
    </rPh>
    <rPh sb="4" eb="5">
      <t>ヒラ</t>
    </rPh>
    <rPh sb="6" eb="7">
      <t>シゲル</t>
    </rPh>
    <rPh sb="11" eb="12">
      <t>ネン</t>
    </rPh>
    <rPh sb="13" eb="14">
      <t>ド</t>
    </rPh>
    <rPh sb="15" eb="16">
      <t>イチ</t>
    </rPh>
    <rPh sb="17" eb="18">
      <t>ハン</t>
    </rPh>
    <phoneticPr fontId="6"/>
  </si>
  <si>
    <t>表63　平　成　25　年　度　特　別　</t>
    <rPh sb="0" eb="1">
      <t>ヒョウ</t>
    </rPh>
    <rPh sb="4" eb="5">
      <t>ヒラ</t>
    </rPh>
    <rPh sb="6" eb="7">
      <t>シゲル</t>
    </rPh>
    <rPh sb="11" eb="12">
      <t>ネン</t>
    </rPh>
    <rPh sb="13" eb="14">
      <t>ド</t>
    </rPh>
    <rPh sb="15" eb="16">
      <t>トク</t>
    </rPh>
    <rPh sb="17" eb="18">
      <t>ベツ</t>
    </rPh>
    <phoneticPr fontId="8"/>
  </si>
  <si>
    <t>表63　平　成　25　年　度　特　別　</t>
    <rPh sb="0" eb="1">
      <t>ヒョウ</t>
    </rPh>
    <rPh sb="4" eb="5">
      <t>ヒラ</t>
    </rPh>
    <rPh sb="6" eb="7">
      <t>シゲル</t>
    </rPh>
    <rPh sb="11" eb="12">
      <t>ネン</t>
    </rPh>
    <rPh sb="13" eb="14">
      <t>ド</t>
    </rPh>
    <rPh sb="15" eb="16">
      <t>トク</t>
    </rPh>
    <rPh sb="17" eb="18">
      <t>ベツ</t>
    </rPh>
    <phoneticPr fontId="13"/>
  </si>
  <si>
    <t>表64　平　成　24　年　度　一　</t>
    <rPh sb="4" eb="5">
      <t>ヒラ</t>
    </rPh>
    <rPh sb="6" eb="7">
      <t>シゲル</t>
    </rPh>
    <rPh sb="11" eb="12">
      <t>ネン</t>
    </rPh>
    <rPh sb="13" eb="14">
      <t>ド</t>
    </rPh>
    <rPh sb="15" eb="16">
      <t>イチ</t>
    </rPh>
    <phoneticPr fontId="14"/>
  </si>
  <si>
    <t>表65　平　成　24　年　度　特　</t>
    <rPh sb="4" eb="5">
      <t>ヒラ</t>
    </rPh>
    <rPh sb="6" eb="7">
      <t>シゲル</t>
    </rPh>
    <rPh sb="11" eb="12">
      <t>ネン</t>
    </rPh>
    <rPh sb="13" eb="14">
      <t>ド</t>
    </rPh>
    <rPh sb="15" eb="16">
      <t>トク</t>
    </rPh>
    <phoneticPr fontId="15"/>
  </si>
  <si>
    <t>表65　平 成 24 年 度 特 別 会 計 決 算 額（つ づ き）</t>
    <rPh sb="4" eb="5">
      <t>ヒラ</t>
    </rPh>
    <rPh sb="6" eb="7">
      <t>シゲル</t>
    </rPh>
    <rPh sb="11" eb="12">
      <t>ネン</t>
    </rPh>
    <rPh sb="13" eb="14">
      <t>ド</t>
    </rPh>
    <rPh sb="15" eb="16">
      <t>トク</t>
    </rPh>
    <rPh sb="17" eb="18">
      <t>ベツ</t>
    </rPh>
    <rPh sb="19" eb="20">
      <t>カイ</t>
    </rPh>
    <rPh sb="21" eb="22">
      <t>ケイ</t>
    </rPh>
    <rPh sb="23" eb="24">
      <t>ケッ</t>
    </rPh>
    <rPh sb="25" eb="26">
      <t>サン</t>
    </rPh>
    <rPh sb="27" eb="28">
      <t>ガク</t>
    </rPh>
    <phoneticPr fontId="16"/>
  </si>
  <si>
    <t>表65　平 成 24 年 度 特 別 会 計 決 算 額 （つ づ き）</t>
    <rPh sb="4" eb="5">
      <t>ヒラ</t>
    </rPh>
    <rPh sb="6" eb="7">
      <t>シゲル</t>
    </rPh>
    <rPh sb="11" eb="12">
      <t>ネン</t>
    </rPh>
    <rPh sb="13" eb="14">
      <t>ド</t>
    </rPh>
    <rPh sb="15" eb="16">
      <t>トク</t>
    </rPh>
    <rPh sb="17" eb="18">
      <t>ベツ</t>
    </rPh>
    <rPh sb="19" eb="20">
      <t>カイ</t>
    </rPh>
    <rPh sb="21" eb="22">
      <t>ケイ</t>
    </rPh>
    <rPh sb="23" eb="24">
      <t>ケッ</t>
    </rPh>
    <rPh sb="25" eb="26">
      <t>サン</t>
    </rPh>
    <rPh sb="27" eb="28">
      <t>ガク</t>
    </rPh>
    <phoneticPr fontId="9"/>
  </si>
  <si>
    <t>表66　財 政 指 標 の 推 移</t>
    <rPh sb="0" eb="1">
      <t>ヒョウ</t>
    </rPh>
    <rPh sb="4" eb="5">
      <t>ザイ</t>
    </rPh>
    <rPh sb="6" eb="7">
      <t>セイ</t>
    </rPh>
    <rPh sb="8" eb="9">
      <t>ユビ</t>
    </rPh>
    <rPh sb="10" eb="11">
      <t>シルベ</t>
    </rPh>
    <rPh sb="14" eb="15">
      <t>スイ</t>
    </rPh>
    <rPh sb="16" eb="17">
      <t>ワタル</t>
    </rPh>
    <phoneticPr fontId="4"/>
  </si>
  <si>
    <t>表67　特 別 区 税 調 定 額 お よ び 収 入 額</t>
    <rPh sb="4" eb="5">
      <t>トク</t>
    </rPh>
    <rPh sb="6" eb="7">
      <t>ベツ</t>
    </rPh>
    <rPh sb="8" eb="9">
      <t>ク</t>
    </rPh>
    <rPh sb="10" eb="11">
      <t>ゼイ</t>
    </rPh>
    <rPh sb="12" eb="13">
      <t>チョウ</t>
    </rPh>
    <rPh sb="14" eb="15">
      <t>サダム</t>
    </rPh>
    <rPh sb="16" eb="17">
      <t>ガク</t>
    </rPh>
    <rPh sb="24" eb="25">
      <t>オサム</t>
    </rPh>
    <rPh sb="26" eb="27">
      <t>イ</t>
    </rPh>
    <rPh sb="28" eb="29">
      <t>ガク</t>
    </rPh>
    <phoneticPr fontId="9"/>
  </si>
  <si>
    <t>表68　税 目 別 特 別 区 税 調 定 額 お よ び 収 入 額</t>
    <rPh sb="4" eb="5">
      <t>ゼイ</t>
    </rPh>
    <rPh sb="6" eb="7">
      <t>メ</t>
    </rPh>
    <rPh sb="8" eb="9">
      <t>ベツ</t>
    </rPh>
    <rPh sb="10" eb="11">
      <t>トク</t>
    </rPh>
    <rPh sb="12" eb="13">
      <t>ベツ</t>
    </rPh>
    <rPh sb="14" eb="15">
      <t>ク</t>
    </rPh>
    <rPh sb="16" eb="17">
      <t>ゼイ</t>
    </rPh>
    <rPh sb="18" eb="19">
      <t>チョウ</t>
    </rPh>
    <rPh sb="20" eb="21">
      <t>サダム</t>
    </rPh>
    <rPh sb="22" eb="23">
      <t>ガク</t>
    </rPh>
    <rPh sb="30" eb="31">
      <t>オサム</t>
    </rPh>
    <rPh sb="32" eb="33">
      <t>イ</t>
    </rPh>
    <rPh sb="34" eb="35">
      <t>ガク</t>
    </rPh>
    <phoneticPr fontId="10"/>
  </si>
  <si>
    <t>表69　課 税 標 準 額 段 階 別 特 別 区 民 税 額</t>
    <rPh sb="4" eb="5">
      <t>カ</t>
    </rPh>
    <rPh sb="6" eb="7">
      <t>ゼイ</t>
    </rPh>
    <rPh sb="8" eb="9">
      <t>シルベ</t>
    </rPh>
    <rPh sb="10" eb="11">
      <t>ジュン</t>
    </rPh>
    <rPh sb="12" eb="13">
      <t>ガク</t>
    </rPh>
    <rPh sb="14" eb="15">
      <t>ダン</t>
    </rPh>
    <rPh sb="16" eb="17">
      <t>カイ</t>
    </rPh>
    <rPh sb="18" eb="19">
      <t>ベツ</t>
    </rPh>
    <rPh sb="20" eb="21">
      <t>トク</t>
    </rPh>
    <rPh sb="22" eb="23">
      <t>ベツ</t>
    </rPh>
    <rPh sb="24" eb="25">
      <t>ク</t>
    </rPh>
    <rPh sb="26" eb="27">
      <t>タミ</t>
    </rPh>
    <rPh sb="28" eb="29">
      <t>ゼイ</t>
    </rPh>
    <rPh sb="30" eb="31">
      <t>ガク</t>
    </rPh>
    <phoneticPr fontId="10"/>
  </si>
  <si>
    <t>表70　税 目 別 都 税 調 定 額 お よ び 収 入 額</t>
    <rPh sb="4" eb="5">
      <t>ゼイ</t>
    </rPh>
    <rPh sb="6" eb="7">
      <t>メ</t>
    </rPh>
    <rPh sb="8" eb="9">
      <t>ベツ</t>
    </rPh>
    <rPh sb="10" eb="11">
      <t>ト</t>
    </rPh>
    <rPh sb="12" eb="13">
      <t>ゼイ</t>
    </rPh>
    <rPh sb="14" eb="15">
      <t>チョウ</t>
    </rPh>
    <rPh sb="16" eb="17">
      <t>サダム</t>
    </rPh>
    <rPh sb="18" eb="19">
      <t>ガク</t>
    </rPh>
    <rPh sb="26" eb="27">
      <t>オサム</t>
    </rPh>
    <rPh sb="28" eb="29">
      <t>イ</t>
    </rPh>
    <rPh sb="30" eb="31">
      <t>ガク</t>
    </rPh>
    <phoneticPr fontId="12"/>
  </si>
  <si>
    <t>表72　選　挙　人　名　簿　登　録　者　数</t>
    <rPh sb="4" eb="5">
      <t>セン</t>
    </rPh>
    <rPh sb="6" eb="7">
      <t>コゾル</t>
    </rPh>
    <rPh sb="8" eb="9">
      <t>ニン</t>
    </rPh>
    <rPh sb="10" eb="11">
      <t>メイ</t>
    </rPh>
    <rPh sb="12" eb="13">
      <t>ボ</t>
    </rPh>
    <rPh sb="14" eb="15">
      <t>ノボル</t>
    </rPh>
    <rPh sb="16" eb="17">
      <t>ロク</t>
    </rPh>
    <rPh sb="18" eb="19">
      <t>シャ</t>
    </rPh>
    <rPh sb="20" eb="21">
      <t>スウ</t>
    </rPh>
    <phoneticPr fontId="4"/>
  </si>
  <si>
    <t>表73　選　挙　・　党　派　別　得　票　率</t>
    <rPh sb="4" eb="5">
      <t>セン</t>
    </rPh>
    <rPh sb="6" eb="7">
      <t>コゾル</t>
    </rPh>
    <rPh sb="10" eb="11">
      <t>トウ</t>
    </rPh>
    <rPh sb="12" eb="13">
      <t>ハ</t>
    </rPh>
    <rPh sb="14" eb="15">
      <t>ベツ</t>
    </rPh>
    <rPh sb="16" eb="17">
      <t>エ</t>
    </rPh>
    <rPh sb="18" eb="19">
      <t>ヒョウ</t>
    </rPh>
    <rPh sb="20" eb="21">
      <t>リツ</t>
    </rPh>
    <phoneticPr fontId="4"/>
  </si>
  <si>
    <t>表74　選　挙　別　投　票　・　開　票　状　況</t>
    <rPh sb="4" eb="5">
      <t>セン</t>
    </rPh>
    <rPh sb="6" eb="7">
      <t>コゾル</t>
    </rPh>
    <rPh sb="8" eb="9">
      <t>ベツ</t>
    </rPh>
    <rPh sb="10" eb="11">
      <t>トウ</t>
    </rPh>
    <rPh sb="12" eb="13">
      <t>ヒョウ</t>
    </rPh>
    <rPh sb="16" eb="17">
      <t>カイ</t>
    </rPh>
    <rPh sb="18" eb="19">
      <t>ヒョウ</t>
    </rPh>
    <rPh sb="20" eb="21">
      <t>ジョウ</t>
    </rPh>
    <rPh sb="22" eb="23">
      <t>キョウ</t>
    </rPh>
    <phoneticPr fontId="4"/>
  </si>
  <si>
    <t>表75　区　　議　　会</t>
    <rPh sb="4" eb="5">
      <t>ク</t>
    </rPh>
    <rPh sb="7" eb="8">
      <t>ギ</t>
    </rPh>
    <rPh sb="10" eb="11">
      <t>カイ</t>
    </rPh>
    <phoneticPr fontId="4"/>
  </si>
  <si>
    <t>表76　情　報　公　開　制　度　運　用　状　況</t>
    <rPh sb="4" eb="5">
      <t>ジョウ</t>
    </rPh>
    <rPh sb="6" eb="7">
      <t>ホウ</t>
    </rPh>
    <rPh sb="8" eb="9">
      <t>コウ</t>
    </rPh>
    <rPh sb="10" eb="11">
      <t>カイ</t>
    </rPh>
    <rPh sb="12" eb="13">
      <t>セイ</t>
    </rPh>
    <rPh sb="14" eb="15">
      <t>ド</t>
    </rPh>
    <rPh sb="16" eb="17">
      <t>ウン</t>
    </rPh>
    <rPh sb="18" eb="19">
      <t>ヨウ</t>
    </rPh>
    <rPh sb="20" eb="21">
      <t>ジョウ</t>
    </rPh>
    <rPh sb="22" eb="23">
      <t>キョウ</t>
    </rPh>
    <phoneticPr fontId="4"/>
  </si>
  <si>
    <t>表77　個　人　情　報　保　護　制　度　運　用　状　況</t>
    <rPh sb="4" eb="5">
      <t>コ</t>
    </rPh>
    <rPh sb="6" eb="7">
      <t>ニン</t>
    </rPh>
    <rPh sb="8" eb="9">
      <t>ジョウ</t>
    </rPh>
    <rPh sb="10" eb="11">
      <t>ホウ</t>
    </rPh>
    <rPh sb="12" eb="13">
      <t>タモツ</t>
    </rPh>
    <rPh sb="14" eb="15">
      <t>マモル</t>
    </rPh>
    <rPh sb="16" eb="17">
      <t>セイ</t>
    </rPh>
    <rPh sb="18" eb="19">
      <t>ド</t>
    </rPh>
    <rPh sb="20" eb="21">
      <t>ウン</t>
    </rPh>
    <rPh sb="22" eb="23">
      <t>ヨウ</t>
    </rPh>
    <rPh sb="24" eb="25">
      <t>ジョウ</t>
    </rPh>
    <rPh sb="26" eb="27">
      <t>キョウ</t>
    </rPh>
    <phoneticPr fontId="4"/>
  </si>
  <si>
    <t>表78　区　民　情　報　ひ　ろ　ば　利　用　状　況</t>
    <rPh sb="4" eb="5">
      <t>ク</t>
    </rPh>
    <rPh sb="6" eb="7">
      <t>タミ</t>
    </rPh>
    <rPh sb="8" eb="9">
      <t>ジョウ</t>
    </rPh>
    <rPh sb="10" eb="11">
      <t>ホウ</t>
    </rPh>
    <rPh sb="18" eb="19">
      <t>リ</t>
    </rPh>
    <rPh sb="20" eb="21">
      <t>ヨウ</t>
    </rPh>
    <rPh sb="22" eb="23">
      <t>ジョウ</t>
    </rPh>
    <rPh sb="24" eb="25">
      <t>キョウ</t>
    </rPh>
    <phoneticPr fontId="4"/>
  </si>
  <si>
    <t>表79　職　　員　　数</t>
    <rPh sb="0" eb="1">
      <t>ヒョウ</t>
    </rPh>
    <rPh sb="4" eb="5">
      <t>ショク</t>
    </rPh>
    <rPh sb="7" eb="8">
      <t>イン</t>
    </rPh>
    <rPh sb="10" eb="11">
      <t>スウ</t>
    </rPh>
    <phoneticPr fontId="4"/>
  </si>
  <si>
    <t>職員１人当たり人口</t>
    <rPh sb="0" eb="2">
      <t>ショクイン</t>
    </rPh>
    <rPh sb="3" eb="4">
      <t>ニン</t>
    </rPh>
    <rPh sb="4" eb="5">
      <t>アタ</t>
    </rPh>
    <rPh sb="7" eb="9">
      <t>ジンコウ</t>
    </rPh>
    <phoneticPr fontId="4"/>
  </si>
  <si>
    <t>「職員数」および「職員１人当たりの人口」の(　)内は学校関係職員を除いた数値である。</t>
    <rPh sb="3" eb="4">
      <t>スウ</t>
    </rPh>
    <rPh sb="9" eb="11">
      <t>ショクイン</t>
    </rPh>
    <rPh sb="12" eb="13">
      <t>ニン</t>
    </rPh>
    <rPh sb="13" eb="14">
      <t>ア</t>
    </rPh>
    <rPh sb="17" eb="19">
      <t>ジンコウ</t>
    </rPh>
    <phoneticPr fontId="4"/>
  </si>
  <si>
    <t>予算額、決算額、選挙別投票・開票状況、情報公開、職員数など</t>
    <rPh sb="0" eb="3">
      <t>ヨサンガク</t>
    </rPh>
    <rPh sb="4" eb="6">
      <t>ケッサン</t>
    </rPh>
    <rPh sb="6" eb="7">
      <t>ガク</t>
    </rPh>
    <rPh sb="8" eb="10">
      <t>センキョ</t>
    </rPh>
    <rPh sb="10" eb="11">
      <t>ベツ</t>
    </rPh>
    <rPh sb="11" eb="13">
      <t>トウヒョウ</t>
    </rPh>
    <rPh sb="14" eb="16">
      <t>カイヒョウ</t>
    </rPh>
    <rPh sb="16" eb="18">
      <t>ジョウキョウ</t>
    </rPh>
    <rPh sb="19" eb="21">
      <t>ジョウホウ</t>
    </rPh>
    <rPh sb="21" eb="23">
      <t>コウカイ</t>
    </rPh>
    <rPh sb="24" eb="27">
      <t>ショクインスウ</t>
    </rPh>
    <phoneticPr fontId="4"/>
  </si>
  <si>
    <t>(－)</t>
  </si>
  <si>
    <t>22日</t>
  </si>
  <si>
    <t xml:space="preserve"> 8日</t>
    <rPh sb="2" eb="3">
      <t>カ</t>
    </rPh>
    <phoneticPr fontId="3"/>
  </si>
  <si>
    <t xml:space="preserve"> 1日</t>
    <rPh sb="2" eb="3">
      <t>ニチ</t>
    </rPh>
    <phoneticPr fontId="3"/>
  </si>
  <si>
    <t xml:space="preserve"> 7日</t>
    <phoneticPr fontId="19"/>
  </si>
  <si>
    <t>12日</t>
  </si>
  <si>
    <t>21日</t>
  </si>
  <si>
    <t xml:space="preserve"> 9日</t>
    <phoneticPr fontId="19"/>
  </si>
  <si>
    <t>総　　数</t>
    <rPh sb="0" eb="1">
      <t>ソウ</t>
    </rPh>
    <rPh sb="3" eb="4">
      <t>スウ</t>
    </rPh>
    <phoneticPr fontId="4"/>
  </si>
  <si>
    <t>環　　　境
まちづくり</t>
    <rPh sb="0" eb="1">
      <t>ワ</t>
    </rPh>
    <rPh sb="4" eb="5">
      <t>サカイ</t>
    </rPh>
    <phoneticPr fontId="4"/>
  </si>
  <si>
    <t>文　　教</t>
    <rPh sb="0" eb="1">
      <t>ブン</t>
    </rPh>
    <rPh sb="3" eb="4">
      <t>キョウ</t>
    </rPh>
    <phoneticPr fontId="4"/>
  </si>
  <si>
    <t>文教児童青少年</t>
    <phoneticPr fontId="4"/>
  </si>
  <si>
    <t>：</t>
    <phoneticPr fontId="4"/>
  </si>
  <si>
    <t>医療・高齢者等</t>
    <phoneticPr fontId="4"/>
  </si>
  <si>
    <t>予　　算</t>
    <rPh sb="0" eb="1">
      <t>ヨ</t>
    </rPh>
    <rPh sb="3" eb="4">
      <t>サン</t>
    </rPh>
    <phoneticPr fontId="4"/>
  </si>
  <si>
    <t>決　　算</t>
    <rPh sb="0" eb="1">
      <t>ケツ</t>
    </rPh>
    <rPh sb="3" eb="4">
      <t>サン</t>
    </rPh>
    <phoneticPr fontId="4"/>
  </si>
  <si>
    <t>規約</t>
    <rPh sb="0" eb="2">
      <t>キヤク</t>
    </rPh>
    <phoneticPr fontId="4"/>
  </si>
  <si>
    <t>訴えの提起</t>
    <rPh sb="0" eb="1">
      <t>ウッタ</t>
    </rPh>
    <rPh sb="3" eb="5">
      <t>テイキ</t>
    </rPh>
    <phoneticPr fontId="4"/>
  </si>
  <si>
    <t>町区域の変更</t>
    <rPh sb="0" eb="1">
      <t>マチ</t>
    </rPh>
    <rPh sb="1" eb="3">
      <t>クイキ</t>
    </rPh>
    <rPh sb="4" eb="6">
      <t>ヘンコウ</t>
    </rPh>
    <phoneticPr fontId="4"/>
  </si>
  <si>
    <t>文教児童青少年</t>
    <rPh sb="0" eb="2">
      <t>ブンキョウ</t>
    </rPh>
    <rPh sb="2" eb="7">
      <t>ジ</t>
    </rPh>
    <phoneticPr fontId="4"/>
  </si>
  <si>
    <t>文教委員会は平成24年６月22日までで廃止、６月22日から文教児童青少年委員会を設置した。</t>
    <rPh sb="0" eb="2">
      <t>ブンキョウ</t>
    </rPh>
    <rPh sb="2" eb="5">
      <t>イインカイ</t>
    </rPh>
    <rPh sb="6" eb="8">
      <t>ヘイセイ</t>
    </rPh>
    <rPh sb="10" eb="11">
      <t>ネン</t>
    </rPh>
    <rPh sb="12" eb="13">
      <t>ガツ</t>
    </rPh>
    <rPh sb="15" eb="16">
      <t>ニチ</t>
    </rPh>
    <rPh sb="19" eb="21">
      <t>ハイシ</t>
    </rPh>
    <rPh sb="23" eb="24">
      <t>ガツ</t>
    </rPh>
    <rPh sb="26" eb="27">
      <t>ニチ</t>
    </rPh>
    <rPh sb="29" eb="31">
      <t>ブンキョウ</t>
    </rPh>
    <rPh sb="31" eb="33">
      <t>ジドウ</t>
    </rPh>
    <rPh sb="33" eb="36">
      <t>セイショウネン</t>
    </rPh>
    <rPh sb="36" eb="39">
      <t>イインカイ</t>
    </rPh>
    <rPh sb="40" eb="42">
      <t>セッチ</t>
    </rPh>
    <phoneticPr fontId="4"/>
  </si>
  <si>
    <t>日本維新の会</t>
    <rPh sb="0" eb="2">
      <t>ニッポン</t>
    </rPh>
    <rPh sb="2" eb="4">
      <t>イシン</t>
    </rPh>
    <rPh sb="5" eb="6">
      <t>カイ</t>
    </rPh>
    <phoneticPr fontId="4"/>
  </si>
  <si>
    <t>日本未来の党
（生活の党）</t>
    <rPh sb="0" eb="2">
      <t>ニッポン</t>
    </rPh>
    <rPh sb="2" eb="4">
      <t>ミライ</t>
    </rPh>
    <rPh sb="5" eb="6">
      <t>トウ</t>
    </rPh>
    <rPh sb="8" eb="10">
      <t>セイカツ</t>
    </rPh>
    <rPh sb="11" eb="12">
      <t>トウ</t>
    </rPh>
    <phoneticPr fontId="4"/>
  </si>
  <si>
    <t>％</t>
    <phoneticPr fontId="4"/>
  </si>
  <si>
    <t>％</t>
    <phoneticPr fontId="4"/>
  </si>
  <si>
    <t>％</t>
    <phoneticPr fontId="4"/>
  </si>
  <si>
    <t>皆増</t>
    <rPh sb="0" eb="1">
      <t>カイ</t>
    </rPh>
    <rPh sb="1" eb="2">
      <t>ゾウ</t>
    </rPh>
    <phoneticPr fontId="4"/>
  </si>
  <si>
    <t>皆減</t>
    <rPh sb="0" eb="2">
      <t>カイゲン</t>
    </rPh>
    <phoneticPr fontId="4"/>
  </si>
  <si>
    <t>老人医療会計は平成22年度限りで、学校給食会計は平成23年度限りで廃止されている。</t>
    <rPh sb="0" eb="2">
      <t>ロウジン</t>
    </rPh>
    <rPh sb="2" eb="4">
      <t>イリョウ</t>
    </rPh>
    <rPh sb="4" eb="6">
      <t>カイケイ</t>
    </rPh>
    <rPh sb="7" eb="9">
      <t>ヘイセイ</t>
    </rPh>
    <rPh sb="11" eb="13">
      <t>ネンド</t>
    </rPh>
    <rPh sb="13" eb="14">
      <t>カギ</t>
    </rPh>
    <rPh sb="17" eb="19">
      <t>ガッコウ</t>
    </rPh>
    <rPh sb="19" eb="21">
      <t>キュウショク</t>
    </rPh>
    <rPh sb="21" eb="23">
      <t>カイケイ</t>
    </rPh>
    <rPh sb="24" eb="26">
      <t>ヘイセイ</t>
    </rPh>
    <rPh sb="28" eb="30">
      <t>ネンド</t>
    </rPh>
    <rPh sb="30" eb="31">
      <t>カギ</t>
    </rPh>
    <rPh sb="33" eb="35">
      <t>ハイシ</t>
    </rPh>
    <phoneticPr fontId="4"/>
  </si>
  <si>
    <t>「その他」には、印紙収入、自動車重量税、石油ガス税等を含む。</t>
    <rPh sb="3" eb="4">
      <t>タ</t>
    </rPh>
    <rPh sb="25" eb="26">
      <t>トウ</t>
    </rPh>
    <rPh sb="27" eb="28">
      <t>フク</t>
    </rPh>
    <phoneticPr fontId="12"/>
  </si>
  <si>
    <t>「相続税」には贈与税を含む。</t>
    <rPh sb="1" eb="4">
      <t>ソウゾクゼイ</t>
    </rPh>
    <rPh sb="7" eb="10">
      <t>ゾウヨゼイ</t>
    </rPh>
    <rPh sb="11" eb="12">
      <t>フク</t>
    </rPh>
    <phoneticPr fontId="12"/>
  </si>
  <si>
    <t>表71　税 目 別 国 税 徴 収 決 定 済 額 お よ び 収 納 済 額</t>
    <rPh sb="4" eb="5">
      <t>ゼイ</t>
    </rPh>
    <rPh sb="6" eb="7">
      <t>メ</t>
    </rPh>
    <rPh sb="8" eb="9">
      <t>ベツ</t>
    </rPh>
    <rPh sb="10" eb="11">
      <t>クニ</t>
    </rPh>
    <rPh sb="12" eb="13">
      <t>ゼイ</t>
    </rPh>
    <rPh sb="14" eb="15">
      <t>チョウ</t>
    </rPh>
    <rPh sb="16" eb="17">
      <t>オサム</t>
    </rPh>
    <rPh sb="18" eb="19">
      <t>ケッ</t>
    </rPh>
    <rPh sb="20" eb="21">
      <t>サダム</t>
    </rPh>
    <rPh sb="22" eb="23">
      <t>ズ</t>
    </rPh>
    <rPh sb="24" eb="25">
      <t>ガク</t>
    </rPh>
    <rPh sb="32" eb="33">
      <t>オサム</t>
    </rPh>
    <rPh sb="34" eb="35">
      <t>オサム</t>
    </rPh>
    <rPh sb="36" eb="37">
      <t>スミ</t>
    </rPh>
    <rPh sb="38" eb="39">
      <t>ガク</t>
    </rPh>
    <phoneticPr fontId="12"/>
  </si>
  <si>
    <t>投票者数と投票総数との差は、投票用紙の不受理・持ち帰りによるものである。(以下の表についても同じ)</t>
    <rPh sb="0" eb="2">
      <t>トウヒョウ</t>
    </rPh>
    <rPh sb="2" eb="3">
      <t>シャ</t>
    </rPh>
    <rPh sb="3" eb="4">
      <t>スウ</t>
    </rPh>
    <rPh sb="5" eb="7">
      <t>トウヒョウ</t>
    </rPh>
    <rPh sb="7" eb="9">
      <t>ソウスウ</t>
    </rPh>
    <rPh sb="11" eb="12">
      <t>サ</t>
    </rPh>
    <rPh sb="14" eb="16">
      <t>トウヒョウ</t>
    </rPh>
    <rPh sb="16" eb="18">
      <t>ヨウシ</t>
    </rPh>
    <rPh sb="19" eb="22">
      <t>フジュリ</t>
    </rPh>
    <rPh sb="23" eb="24">
      <t>モ</t>
    </rPh>
    <rPh sb="25" eb="26">
      <t>カエ</t>
    </rPh>
    <rPh sb="37" eb="39">
      <t>イカ</t>
    </rPh>
    <rPh sb="40" eb="41">
      <t>ヒョウ</t>
    </rPh>
    <rPh sb="46" eb="47">
      <t>オナ</t>
    </rPh>
    <phoneticPr fontId="4"/>
  </si>
  <si>
    <t>練馬刷新
の会</t>
    <rPh sb="0" eb="2">
      <t>ネリマ</t>
    </rPh>
    <rPh sb="2" eb="4">
      <t>サッシン</t>
    </rPh>
    <rPh sb="6" eb="7">
      <t>カイ</t>
    </rPh>
    <phoneticPr fontId="4"/>
  </si>
  <si>
    <t>(1)　年　　別</t>
    <rPh sb="4" eb="5">
      <t>ネン</t>
    </rPh>
    <rPh sb="7" eb="8">
      <t>ベツ</t>
    </rPh>
    <phoneticPr fontId="4"/>
  </si>
  <si>
    <t>行財政・議会</t>
    <phoneticPr fontId="36"/>
  </si>
  <si>
    <t>８</t>
    <phoneticPr fontId="36"/>
  </si>
  <si>
    <t>総額</t>
    <rPh sb="0" eb="1">
      <t>ソウ</t>
    </rPh>
    <rPh sb="1" eb="2">
      <t>ガク</t>
    </rPh>
    <phoneticPr fontId="14"/>
  </si>
  <si>
    <t>総額</t>
    <rPh sb="0" eb="1">
      <t>ソウ</t>
    </rPh>
    <rPh sb="1" eb="2">
      <t>ガク</t>
    </rPh>
    <phoneticPr fontId="10"/>
  </si>
  <si>
    <t>千円</t>
    <rPh sb="0" eb="1">
      <t>セン</t>
    </rPh>
    <rPh sb="1" eb="2">
      <t>エン</t>
    </rPh>
    <phoneticPr fontId="4"/>
  </si>
  <si>
    <t>「係長・次席」には、統括技能長・技能長を含む。</t>
    <rPh sb="1" eb="3">
      <t>カカリチョウ</t>
    </rPh>
    <rPh sb="4" eb="6">
      <t>ジセキ</t>
    </rPh>
    <rPh sb="10" eb="12">
      <t>トウカツ</t>
    </rPh>
    <rPh sb="12" eb="14">
      <t>ギノウ</t>
    </rPh>
    <rPh sb="14" eb="15">
      <t>チョウ</t>
    </rPh>
    <rPh sb="16" eb="18">
      <t>ギノウ</t>
    </rPh>
    <rPh sb="18" eb="19">
      <t>チョウ</t>
    </rPh>
    <rPh sb="20" eb="21">
      <t>フク</t>
    </rPh>
    <phoneticPr fontId="4"/>
  </si>
  <si>
    <t>期日前・不在者・
在外投票</t>
    <rPh sb="0" eb="2">
      <t>キジツ</t>
    </rPh>
    <rPh sb="2" eb="3">
      <t>マエ</t>
    </rPh>
    <rPh sb="4" eb="7">
      <t>フザイシャ</t>
    </rPh>
    <rPh sb="9" eb="11">
      <t>ザイガイ</t>
    </rPh>
    <rPh sb="11" eb="13">
      <t>トウヒョウ</t>
    </rPh>
    <phoneticPr fontId="4"/>
  </si>
  <si>
    <t>期日前・不在者・
在外投票</t>
    <rPh sb="0" eb="2">
      <t>キジツ</t>
    </rPh>
    <rPh sb="2" eb="3">
      <t>マエ</t>
    </rPh>
    <rPh sb="4" eb="6">
      <t>フザイ</t>
    </rPh>
    <rPh sb="6" eb="7">
      <t>シャ</t>
    </rPh>
    <rPh sb="9" eb="11">
      <t>ザイガイ</t>
    </rPh>
    <rPh sb="11" eb="13">
      <t>トウヒョウ</t>
    </rPh>
    <phoneticPr fontId="4"/>
  </si>
  <si>
    <t>災害対策等</t>
    <rPh sb="0" eb="2">
      <t>サイガイ</t>
    </rPh>
    <rPh sb="2" eb="4">
      <t>タイサク</t>
    </rPh>
    <rPh sb="4" eb="5">
      <t>トウ</t>
    </rPh>
    <phoneticPr fontId="19"/>
  </si>
  <si>
    <t>文教委員会の継続審議件数は、６月22日以降、文教児童青少年委員会において審議を継続。</t>
    <rPh sb="0" eb="2">
      <t>ブンキョウ</t>
    </rPh>
    <rPh sb="2" eb="5">
      <t>イインカイ</t>
    </rPh>
    <rPh sb="6" eb="8">
      <t>ケイゾク</t>
    </rPh>
    <rPh sb="8" eb="10">
      <t>シンギ</t>
    </rPh>
    <rPh sb="10" eb="12">
      <t>ケンスウ</t>
    </rPh>
    <rPh sb="15" eb="16">
      <t>ガツ</t>
    </rPh>
    <rPh sb="18" eb="19">
      <t>ニチ</t>
    </rPh>
    <rPh sb="19" eb="21">
      <t>イコウ</t>
    </rPh>
    <rPh sb="22" eb="32">
      <t>ブ</t>
    </rPh>
    <rPh sb="36" eb="38">
      <t>シンギ</t>
    </rPh>
    <rPh sb="39" eb="41">
      <t>ケイゾク</t>
    </rPh>
    <phoneticPr fontId="4"/>
  </si>
  <si>
    <t>「その他の会議」とは、全員協議会、幹事長会、世話人会、代表者会、広報・図書委員会をいう。</t>
    <rPh sb="3" eb="4">
      <t>タ</t>
    </rPh>
    <rPh sb="5" eb="7">
      <t>カイギ</t>
    </rPh>
    <rPh sb="11" eb="13">
      <t>ゼンイン</t>
    </rPh>
    <rPh sb="13" eb="16">
      <t>キョウギカイ</t>
    </rPh>
    <rPh sb="17" eb="20">
      <t>カンジチョウ</t>
    </rPh>
    <rPh sb="20" eb="21">
      <t>カイ</t>
    </rPh>
    <rPh sb="22" eb="24">
      <t>セワ</t>
    </rPh>
    <rPh sb="24" eb="25">
      <t>ニン</t>
    </rPh>
    <rPh sb="25" eb="26">
      <t>カイ</t>
    </rPh>
    <rPh sb="27" eb="30">
      <t>ダイヒョウシャ</t>
    </rPh>
    <rPh sb="30" eb="31">
      <t>カイ</t>
    </rPh>
    <rPh sb="32" eb="34">
      <t>コウホウ</t>
    </rPh>
    <rPh sb="35" eb="37">
      <t>トショ</t>
    </rPh>
    <rPh sb="37" eb="40">
      <t>イインカイ</t>
    </rPh>
    <phoneticPr fontId="4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</si>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</sst>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6" formatCode="&quot;¥&quot;#,##0;[Red]&quot;¥&quot;\-#,##0"/>
    <numFmt numFmtId="176" formatCode="0_);\(0\)"/>
    <numFmt numFmtId="177" formatCode="#,##0\ ;&quot;△&quot;#,##0\ ;&quot;－ &quot;"/>
    <numFmt numFmtId="178" formatCode="##0.0\ ;&quot;△ &quot;??0.0"/>
    <numFmt numFmtId="179" formatCode="##0.0\ ;&quot;△ &quot;??0.0\ ;&quot;－ &quot;@"/>
    <numFmt numFmtId="180" formatCode="#,##0.0_);\(#,##0.0\)"/>
    <numFmt numFmtId="181" formatCode="#,##0\ ;&quot;△ &quot;#,##0\ ;&quot;－ &quot;"/>
    <numFmt numFmtId="182" formatCode="##,##0;&quot;△&quot;##,##0;&quot;－&quot;"/>
    <numFmt numFmtId="183" formatCode="0.0_ "/>
    <numFmt numFmtId="184" formatCode="##0.0\ ;&quot;△&quot;??0.0"/>
    <numFmt numFmtId="185" formatCode="##0.0\ ;&quot;△ &quot;??0.0\ ;&quot;－ &quot;"/>
    <numFmt numFmtId="186" formatCode="#,##0.0\ ;&quot;△ &quot;#,##0.0"/>
    <numFmt numFmtId="187" formatCode="##0.0\ ;&quot;△ &quot;??0.0\ ;&quot;－ &quot;;@\ "/>
    <numFmt numFmtId="188" formatCode="#,##0.0_ "/>
    <numFmt numFmtId="189" formatCode="#,##0.00_ "/>
    <numFmt numFmtId="190" formatCode="##.00\ ;&quot;△&quot;##.00\ ;&quot;－ &quot;"/>
    <numFmt numFmtId="191" formatCode="#.#0\ ;&quot;△&quot;#.#0\ ;&quot;－ &quot;"/>
    <numFmt numFmtId="192" formatCode="0.00_ "/>
    <numFmt numFmtId="193" formatCode="#,##0_);\(#,##0\)"/>
    <numFmt numFmtId="194" formatCode="##0.0\ ;&quot;△ &quot;\ ##0.0\ ;&quot;－ &quot;"/>
    <numFmt numFmtId="195" formatCode="&quot;行財政・議会　&quot;#"/>
    <numFmt numFmtId="196" formatCode="#&quot;　行財政・議会&quot;"/>
    <numFmt numFmtId="197" formatCode="&quot;（&quot;#&quot;）&quot;"/>
  </numFmts>
  <fonts count="5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9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9.5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HGS創英角ﾎﾟｯﾌﾟ体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48"/>
      <color theme="0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3"/>
      <color theme="1"/>
      <name val="ＭＳ ゴシック"/>
      <family val="3"/>
      <charset val="128"/>
    </font>
    <font>
      <sz val="26"/>
      <color theme="0"/>
      <name val="ＭＳ 明朝"/>
      <family val="1"/>
      <charset val="128"/>
    </font>
    <font>
      <sz val="11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4">
    <xf numFmtId="0" fontId="0" fillId="0" borderId="0"/>
    <xf numFmtId="38" fontId="23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38" fontId="47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0" fontId="47" fillId="0" borderId="0">
      <alignment vertical="center"/>
    </xf>
    <xf numFmtId="0" fontId="23" fillId="0" borderId="0"/>
    <xf numFmtId="0" fontId="47" fillId="0" borderId="0"/>
    <xf numFmtId="0" fontId="3" fillId="0" borderId="0">
      <alignment vertical="center"/>
    </xf>
    <xf numFmtId="0" fontId="23" fillId="0" borderId="0"/>
    <xf numFmtId="0" fontId="2" fillId="0" borderId="0">
      <alignment vertical="center"/>
    </xf>
    <xf numFmtId="0" fontId="1" fillId="0" borderId="0">
      <alignment vertical="center"/>
    </xf>
    <xf numFmtId="6" fontId="47" fillId="0" borderId="0" applyFont="0" applyFill="0" applyBorder="0" applyAlignment="0" applyProtection="0"/>
    <xf numFmtId="0" fontId="50" fillId="0" borderId="0">
      <alignment vertical="center"/>
    </xf>
  </cellStyleXfs>
  <cellXfs count="419">
    <xf numFmtId="0" fontId="0" fillId="0" borderId="0" xfId="0"/>
    <xf numFmtId="0" fontId="25" fillId="0" borderId="0" xfId="0" applyFont="1" applyAlignment="1">
      <alignment horizontal="right" vertical="center"/>
    </xf>
    <xf numFmtId="0" fontId="0" fillId="0" borderId="1" xfId="0" applyBorder="1"/>
    <xf numFmtId="0" fontId="25" fillId="0" borderId="1" xfId="0" applyFont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2" xfId="0" applyBorder="1"/>
    <xf numFmtId="0" fontId="0" fillId="0" borderId="0" xfId="0" applyBorder="1"/>
    <xf numFmtId="178" fontId="25" fillId="0" borderId="0" xfId="0" applyNumberFormat="1" applyFont="1" applyAlignment="1">
      <alignment vertical="center"/>
    </xf>
    <xf numFmtId="177" fontId="25" fillId="0" borderId="0" xfId="0" applyNumberFormat="1" applyFont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0" xfId="0" applyFont="1"/>
    <xf numFmtId="177" fontId="28" fillId="2" borderId="0" xfId="0" applyNumberFormat="1" applyFont="1" applyFill="1" applyAlignment="1">
      <alignment vertical="center"/>
    </xf>
    <xf numFmtId="177" fontId="28" fillId="0" borderId="0" xfId="0" applyNumberFormat="1" applyFont="1" applyAlignment="1">
      <alignment vertical="center"/>
    </xf>
    <xf numFmtId="179" fontId="27" fillId="0" borderId="0" xfId="0" applyNumberFormat="1" applyFont="1" applyAlignment="1">
      <alignment vertical="center"/>
    </xf>
    <xf numFmtId="179" fontId="27" fillId="0" borderId="0" xfId="0" applyNumberFormat="1" applyFont="1" applyAlignment="1">
      <alignment horizontal="right" vertical="center"/>
    </xf>
    <xf numFmtId="0" fontId="28" fillId="0" borderId="0" xfId="0" applyFont="1" applyFill="1" applyBorder="1" applyAlignment="1">
      <alignment horizontal="distributed" vertical="center" justifyLastLine="1"/>
    </xf>
    <xf numFmtId="0" fontId="28" fillId="0" borderId="0" xfId="0" applyFont="1" applyFill="1" applyBorder="1" applyAlignment="1">
      <alignment horizontal="right" vertical="center"/>
    </xf>
    <xf numFmtId="0" fontId="24" fillId="0" borderId="0" xfId="0" applyFont="1"/>
    <xf numFmtId="0" fontId="28" fillId="0" borderId="0" xfId="0" applyFont="1" applyAlignment="1">
      <alignment vertical="center"/>
    </xf>
    <xf numFmtId="0" fontId="0" fillId="0" borderId="0" xfId="0" applyBorder="1" applyAlignment="1"/>
    <xf numFmtId="0" fontId="25" fillId="0" borderId="0" xfId="0" applyFont="1" applyAlignment="1">
      <alignment horizontal="center" vertical="center"/>
    </xf>
    <xf numFmtId="177" fontId="2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distributed" vertical="center"/>
    </xf>
    <xf numFmtId="0" fontId="27" fillId="0" borderId="0" xfId="0" applyFont="1"/>
    <xf numFmtId="0" fontId="25" fillId="0" borderId="0" xfId="0" applyFont="1" applyAlignment="1">
      <alignment horizontal="center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26" fillId="0" borderId="0" xfId="0" applyFont="1" applyBorder="1" applyAlignment="1">
      <alignment horizontal="distributed" vertical="center"/>
    </xf>
    <xf numFmtId="0" fontId="25" fillId="0" borderId="0" xfId="0" applyFont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85" fontId="25" fillId="0" borderId="0" xfId="0" applyNumberFormat="1" applyFont="1" applyAlignment="1">
      <alignment vertical="center"/>
    </xf>
    <xf numFmtId="181" fontId="25" fillId="0" borderId="0" xfId="0" applyNumberFormat="1" applyFont="1" applyAlignment="1">
      <alignment vertical="center"/>
    </xf>
    <xf numFmtId="0" fontId="25" fillId="0" borderId="0" xfId="0" applyFont="1"/>
    <xf numFmtId="181" fontId="28" fillId="2" borderId="0" xfId="0" applyNumberFormat="1" applyFont="1" applyFill="1" applyAlignment="1">
      <alignment vertical="center"/>
    </xf>
    <xf numFmtId="181" fontId="28" fillId="0" borderId="0" xfId="0" applyNumberFormat="1" applyFont="1" applyAlignment="1">
      <alignment vertical="center"/>
    </xf>
    <xf numFmtId="184" fontId="25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distributed" vertical="center"/>
    </xf>
    <xf numFmtId="0" fontId="25" fillId="0" borderId="0" xfId="0" applyFont="1" applyAlignment="1">
      <alignment horizontal="distributed" vertical="center"/>
    </xf>
    <xf numFmtId="177" fontId="25" fillId="0" borderId="1" xfId="0" applyNumberFormat="1" applyFont="1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5" fillId="0" borderId="12" xfId="0" applyFont="1" applyBorder="1" applyAlignment="1">
      <alignment horizontal="distributed" vertical="center" justifyLastLine="1"/>
    </xf>
    <xf numFmtId="0" fontId="25" fillId="0" borderId="13" xfId="0" applyFont="1" applyBorder="1" applyAlignment="1">
      <alignment horizontal="distributed" vertical="center" justifyLastLine="1"/>
    </xf>
    <xf numFmtId="0" fontId="25" fillId="0" borderId="6" xfId="0" applyFont="1" applyBorder="1"/>
    <xf numFmtId="0" fontId="0" fillId="0" borderId="5" xfId="0" applyBorder="1" applyAlignment="1"/>
    <xf numFmtId="0" fontId="0" fillId="0" borderId="6" xfId="0" applyBorder="1" applyAlignment="1"/>
    <xf numFmtId="177" fontId="27" fillId="0" borderId="6" xfId="0" applyNumberFormat="1" applyFont="1" applyBorder="1" applyAlignment="1">
      <alignment vertical="center"/>
    </xf>
    <xf numFmtId="177" fontId="25" fillId="0" borderId="6" xfId="0" applyNumberFormat="1" applyFont="1" applyBorder="1" applyAlignment="1">
      <alignment vertical="center"/>
    </xf>
    <xf numFmtId="177" fontId="28" fillId="0" borderId="0" xfId="0" applyNumberFormat="1" applyFont="1" applyFill="1" applyAlignment="1">
      <alignment vertical="center"/>
    </xf>
    <xf numFmtId="0" fontId="0" fillId="0" borderId="0" xfId="0" applyAlignment="1"/>
    <xf numFmtId="0" fontId="26" fillId="0" borderId="0" xfId="0" applyFont="1" applyBorder="1" applyAlignment="1">
      <alignment horizontal="right" vertical="center"/>
    </xf>
    <xf numFmtId="0" fontId="25" fillId="0" borderId="5" xfId="0" applyFont="1" applyBorder="1" applyAlignment="1">
      <alignment horizontal="distributed" vertical="center" justifyLastLine="1"/>
    </xf>
    <xf numFmtId="0" fontId="25" fillId="0" borderId="0" xfId="0" applyFont="1" applyBorder="1" applyAlignment="1">
      <alignment horizontal="distributed" vertical="center" justifyLastLine="1"/>
    </xf>
    <xf numFmtId="0" fontId="25" fillId="0" borderId="0" xfId="0" applyFont="1" applyBorder="1" applyAlignment="1">
      <alignment horizontal="center" vertical="top"/>
    </xf>
    <xf numFmtId="0" fontId="29" fillId="0" borderId="0" xfId="0" applyFont="1" applyAlignment="1">
      <alignment horizontal="right" vertical="top"/>
    </xf>
    <xf numFmtId="0" fontId="27" fillId="0" borderId="0" xfId="0" applyFont="1" applyBorder="1" applyAlignment="1">
      <alignment horizontal="distributed" vertical="center" justifyLastLine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distributed" vertical="center" justifyLastLine="1"/>
    </xf>
    <xf numFmtId="177" fontId="27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177" fontId="25" fillId="0" borderId="0" xfId="0" applyNumberFormat="1" applyFont="1" applyAlignment="1">
      <alignment vertical="center"/>
    </xf>
    <xf numFmtId="0" fontId="25" fillId="0" borderId="0" xfId="0" applyFont="1" applyBorder="1" applyAlignment="1">
      <alignment horizontal="distributed" vertical="center" justifyLastLine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49" fontId="27" fillId="0" borderId="0" xfId="0" applyNumberFormat="1" applyFont="1" applyBorder="1" applyAlignment="1">
      <alignment horizontal="distributed" vertical="center"/>
    </xf>
    <xf numFmtId="0" fontId="25" fillId="0" borderId="2" xfId="0" applyFont="1" applyBorder="1" applyAlignment="1">
      <alignment horizontal="center" vertical="center"/>
    </xf>
    <xf numFmtId="191" fontId="0" fillId="0" borderId="0" xfId="0" applyNumberFormat="1"/>
    <xf numFmtId="176" fontId="26" fillId="0" borderId="2" xfId="0" applyNumberFormat="1" applyFont="1" applyBorder="1" applyAlignment="1">
      <alignment vertical="center"/>
    </xf>
    <xf numFmtId="0" fontId="27" fillId="0" borderId="6" xfId="0" applyFont="1" applyBorder="1"/>
    <xf numFmtId="0" fontId="5" fillId="0" borderId="0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 justifyLastLine="1"/>
    </xf>
    <xf numFmtId="0" fontId="27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distributed" vertical="center" wrapText="1" justifyLastLine="1"/>
    </xf>
    <xf numFmtId="0" fontId="27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horizontal="distributed" vertical="center" justifyLastLine="1"/>
    </xf>
    <xf numFmtId="194" fontId="0" fillId="0" borderId="0" xfId="0" applyNumberFormat="1"/>
    <xf numFmtId="180" fontId="0" fillId="0" borderId="0" xfId="0" applyNumberFormat="1"/>
    <xf numFmtId="195" fontId="32" fillId="0" borderId="0" xfId="0" applyNumberFormat="1" applyFont="1" applyAlignment="1">
      <alignment horizontal="right" vertical="top"/>
    </xf>
    <xf numFmtId="0" fontId="35" fillId="0" borderId="0" xfId="0" applyFont="1" applyAlignment="1">
      <alignment vertical="center"/>
    </xf>
    <xf numFmtId="0" fontId="25" fillId="0" borderId="0" xfId="0" applyFont="1" applyBorder="1" applyAlignment="1">
      <alignment horizontal="distributed" vertical="center" justifyLastLine="1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distributed" vertical="center" wrapText="1" justifyLastLine="1"/>
    </xf>
    <xf numFmtId="0" fontId="0" fillId="0" borderId="0" xfId="0" applyFont="1"/>
    <xf numFmtId="0" fontId="0" fillId="0" borderId="0" xfId="0" applyFont="1" applyBorder="1"/>
    <xf numFmtId="197" fontId="0" fillId="0" borderId="0" xfId="0" applyNumberFormat="1" applyAlignment="1">
      <alignment vertical="center"/>
    </xf>
    <xf numFmtId="0" fontId="37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ont="1" applyFill="1" applyBorder="1"/>
    <xf numFmtId="0" fontId="39" fillId="0" borderId="0" xfId="2" applyFont="1" applyFill="1" applyBorder="1" applyAlignment="1">
      <alignment vertical="center" textRotation="255"/>
    </xf>
    <xf numFmtId="0" fontId="40" fillId="0" borderId="0" xfId="0" applyFont="1" applyFill="1" applyBorder="1" applyAlignment="1">
      <alignment vertical="center" textRotation="255"/>
    </xf>
    <xf numFmtId="0" fontId="4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justifyLastLine="1"/>
    </xf>
    <xf numFmtId="0" fontId="42" fillId="0" borderId="0" xfId="0" applyFont="1" applyFill="1" applyBorder="1" applyAlignment="1">
      <alignment justifyLastLine="1"/>
    </xf>
    <xf numFmtId="0" fontId="0" fillId="0" borderId="0" xfId="0" applyFont="1" applyFill="1" applyBorder="1" applyAlignment="1">
      <alignment vertical="center" wrapText="1" justifyLastLine="1"/>
    </xf>
    <xf numFmtId="0" fontId="43" fillId="0" borderId="0" xfId="0" applyFont="1" applyFill="1" applyBorder="1" applyAlignment="1">
      <alignment vertical="center" wrapText="1" justifyLastLine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/>
    <xf numFmtId="0" fontId="39" fillId="0" borderId="0" xfId="0" applyFont="1" applyFill="1" applyBorder="1" applyAlignment="1">
      <alignment vertical="distributed" textRotation="255" wrapText="1" indent="4"/>
    </xf>
    <xf numFmtId="0" fontId="40" fillId="0" borderId="0" xfId="0" applyFont="1" applyFill="1" applyBorder="1" applyAlignment="1">
      <alignment vertical="distributed" textRotation="255" indent="4"/>
    </xf>
    <xf numFmtId="0" fontId="41" fillId="0" borderId="2" xfId="0" applyFont="1" applyFill="1" applyBorder="1" applyAlignment="1">
      <alignment vertical="center"/>
    </xf>
    <xf numFmtId="0" fontId="46" fillId="0" borderId="0" xfId="0" applyFont="1" applyFill="1" applyBorder="1" applyAlignment="1"/>
    <xf numFmtId="0" fontId="39" fillId="0" borderId="0" xfId="0" applyFont="1" applyFill="1" applyBorder="1" applyAlignment="1">
      <alignment vertical="distributed" textRotation="255" wrapText="1" justifyLastLine="1"/>
    </xf>
    <xf numFmtId="0" fontId="40" fillId="0" borderId="0" xfId="0" applyFont="1" applyFill="1" applyBorder="1" applyAlignment="1">
      <alignment vertical="distributed" textRotation="255" justifyLastLine="1"/>
    </xf>
    <xf numFmtId="0" fontId="39" fillId="0" borderId="0" xfId="0" applyFont="1" applyFill="1" applyBorder="1" applyAlignment="1">
      <alignment vertical="center" textRotation="255" wrapText="1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41" fillId="0" borderId="0" xfId="0" applyFont="1" applyAlignment="1">
      <alignment vertical="center"/>
    </xf>
    <xf numFmtId="0" fontId="31" fillId="0" borderId="0" xfId="0" applyFont="1" applyBorder="1"/>
    <xf numFmtId="0" fontId="31" fillId="0" borderId="1" xfId="0" applyFont="1" applyBorder="1"/>
    <xf numFmtId="195" fontId="32" fillId="0" borderId="0" xfId="0" applyNumberFormat="1" applyFont="1" applyAlignment="1">
      <alignment horizontal="right" vertical="top"/>
    </xf>
    <xf numFmtId="177" fontId="27" fillId="0" borderId="14" xfId="0" applyNumberFormat="1" applyFont="1" applyFill="1" applyBorder="1" applyAlignment="1">
      <alignment vertical="center"/>
    </xf>
    <xf numFmtId="0" fontId="0" fillId="0" borderId="0" xfId="0" applyFill="1" applyBorder="1"/>
    <xf numFmtId="0" fontId="25" fillId="0" borderId="0" xfId="0" applyFont="1" applyFill="1" applyBorder="1"/>
    <xf numFmtId="190" fontId="27" fillId="0" borderId="0" xfId="0" applyNumberFormat="1" applyFont="1" applyFill="1" applyBorder="1" applyAlignment="1">
      <alignment vertical="center"/>
    </xf>
    <xf numFmtId="177" fontId="27" fillId="0" borderId="0" xfId="0" applyNumberFormat="1" applyFont="1" applyFill="1" applyBorder="1" applyAlignment="1">
      <alignment vertical="center"/>
    </xf>
    <xf numFmtId="0" fontId="0" fillId="0" borderId="14" xfId="0" applyFill="1" applyBorder="1"/>
    <xf numFmtId="0" fontId="25" fillId="0" borderId="0" xfId="0" applyFont="1" applyAlignment="1">
      <alignment horizontal="center" vertical="center"/>
    </xf>
    <xf numFmtId="0" fontId="41" fillId="0" borderId="0" xfId="9" applyFont="1" applyFill="1" applyBorder="1" applyAlignment="1">
      <alignment vertical="center"/>
    </xf>
    <xf numFmtId="0" fontId="43" fillId="0" borderId="0" xfId="9" applyFont="1" applyFill="1" applyBorder="1" applyAlignment="1">
      <alignment vertical="center" wrapText="1" justifyLastLine="1"/>
    </xf>
    <xf numFmtId="0" fontId="23" fillId="0" borderId="0" xfId="9" applyFont="1" applyFill="1" applyBorder="1" applyAlignment="1">
      <alignment vertical="top"/>
    </xf>
    <xf numFmtId="0" fontId="23" fillId="0" borderId="0" xfId="9" applyFont="1" applyBorder="1"/>
    <xf numFmtId="0" fontId="25" fillId="0" borderId="0" xfId="0" applyFont="1" applyBorder="1" applyAlignment="1">
      <alignment horizontal="distributed" vertical="center" justifyLastLine="1"/>
    </xf>
    <xf numFmtId="177" fontId="25" fillId="0" borderId="0" xfId="0" applyNumberFormat="1" applyFont="1" applyAlignment="1">
      <alignment vertical="center"/>
    </xf>
    <xf numFmtId="177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4" borderId="6" xfId="0" applyFill="1" applyBorder="1"/>
    <xf numFmtId="177" fontId="27" fillId="4" borderId="0" xfId="0" applyNumberFormat="1" applyFont="1" applyFill="1" applyAlignment="1">
      <alignment vertical="center"/>
    </xf>
    <xf numFmtId="183" fontId="27" fillId="4" borderId="0" xfId="0" applyNumberFormat="1" applyFont="1" applyFill="1" applyAlignment="1">
      <alignment vertical="center"/>
    </xf>
    <xf numFmtId="178" fontId="27" fillId="4" borderId="0" xfId="0" applyNumberFormat="1" applyFont="1" applyFill="1" applyAlignment="1">
      <alignment vertical="center"/>
    </xf>
    <xf numFmtId="179" fontId="27" fillId="4" borderId="0" xfId="0" applyNumberFormat="1" applyFont="1" applyFill="1" applyAlignment="1">
      <alignment vertical="center"/>
    </xf>
    <xf numFmtId="178" fontId="27" fillId="4" borderId="0" xfId="0" applyNumberFormat="1" applyFont="1" applyFill="1" applyAlignment="1">
      <alignment horizontal="right" vertical="center"/>
    </xf>
    <xf numFmtId="179" fontId="27" fillId="4" borderId="0" xfId="0" applyNumberFormat="1" applyFont="1" applyFill="1" applyAlignment="1">
      <alignment horizontal="right" vertical="center"/>
    </xf>
    <xf numFmtId="181" fontId="27" fillId="4" borderId="0" xfId="0" applyNumberFormat="1" applyFont="1" applyFill="1" applyAlignment="1">
      <alignment vertical="center"/>
    </xf>
    <xf numFmtId="185" fontId="27" fillId="4" borderId="0" xfId="0" applyNumberFormat="1" applyFont="1" applyFill="1" applyAlignment="1">
      <alignment vertical="center"/>
    </xf>
    <xf numFmtId="184" fontId="27" fillId="4" borderId="0" xfId="0" applyNumberFormat="1" applyFont="1" applyFill="1" applyAlignment="1">
      <alignment vertical="center"/>
    </xf>
    <xf numFmtId="187" fontId="5" fillId="0" borderId="0" xfId="0" applyNumberFormat="1" applyFont="1" applyFill="1" applyBorder="1" applyAlignment="1">
      <alignment horizontal="right" vertical="center"/>
    </xf>
    <xf numFmtId="0" fontId="1" fillId="0" borderId="0" xfId="11" applyFont="1" applyAlignment="1"/>
    <xf numFmtId="0" fontId="1" fillId="0" borderId="0" xfId="11" applyFont="1" applyBorder="1" applyAlignment="1"/>
    <xf numFmtId="0" fontId="23" fillId="0" borderId="0" xfId="11" applyFont="1" applyBorder="1" applyAlignment="1"/>
    <xf numFmtId="0" fontId="41" fillId="0" borderId="0" xfId="11" applyFont="1" applyAlignment="1">
      <alignment vertical="center"/>
    </xf>
    <xf numFmtId="0" fontId="1" fillId="0" borderId="0" xfId="11" applyFont="1" applyBorder="1" applyAlignment="1">
      <alignment vertical="top"/>
    </xf>
    <xf numFmtId="0" fontId="23" fillId="0" borderId="0" xfId="11" applyFont="1" applyFill="1" applyBorder="1" applyAlignment="1">
      <alignment vertical="top"/>
    </xf>
    <xf numFmtId="0" fontId="43" fillId="0" borderId="0" xfId="11" applyFont="1" applyFill="1" applyBorder="1" applyAlignment="1">
      <alignment vertical="center" wrapText="1" justifyLastLine="1"/>
    </xf>
    <xf numFmtId="0" fontId="1" fillId="0" borderId="0" xfId="11" applyFont="1" applyBorder="1" applyAlignment="1">
      <alignment vertical="center" wrapText="1" justifyLastLine="1"/>
    </xf>
    <xf numFmtId="0" fontId="41" fillId="0" borderId="0" xfId="11" applyFont="1" applyFill="1" applyBorder="1" applyAlignment="1">
      <alignment vertical="center"/>
    </xf>
    <xf numFmtId="0" fontId="23" fillId="0" borderId="0" xfId="9" applyFont="1" applyFill="1" applyBorder="1"/>
    <xf numFmtId="0" fontId="25" fillId="0" borderId="0" xfId="0" applyFont="1" applyBorder="1" applyAlignment="1">
      <alignment horizontal="center" vertical="center"/>
    </xf>
    <xf numFmtId="0" fontId="0" fillId="0" borderId="0" xfId="0" applyAlignment="1"/>
    <xf numFmtId="0" fontId="25" fillId="0" borderId="2" xfId="0" applyFont="1" applyBorder="1" applyAlignment="1">
      <alignment vertical="center" justifyLastLine="1"/>
    </xf>
    <xf numFmtId="0" fontId="25" fillId="0" borderId="3" xfId="0" applyFont="1" applyBorder="1" applyAlignment="1">
      <alignment vertical="center"/>
    </xf>
    <xf numFmtId="0" fontId="25" fillId="0" borderId="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11" fillId="0" borderId="6" xfId="0" applyNumberFormat="1" applyFont="1" applyFill="1" applyBorder="1" applyAlignment="1">
      <alignment vertical="center"/>
    </xf>
    <xf numFmtId="177" fontId="5" fillId="0" borderId="6" xfId="0" applyNumberFormat="1" applyFont="1" applyFill="1" applyBorder="1" applyAlignment="1">
      <alignment horizontal="right" vertical="center"/>
    </xf>
    <xf numFmtId="177" fontId="5" fillId="0" borderId="6" xfId="0" applyNumberFormat="1" applyFont="1" applyFill="1" applyBorder="1" applyAlignment="1">
      <alignment vertical="center"/>
    </xf>
    <xf numFmtId="0" fontId="0" fillId="0" borderId="6" xfId="0" applyFill="1" applyBorder="1"/>
    <xf numFmtId="177" fontId="25" fillId="0" borderId="0" xfId="0" applyNumberFormat="1" applyFont="1" applyFill="1" applyAlignment="1">
      <alignment vertical="center"/>
    </xf>
    <xf numFmtId="178" fontId="25" fillId="0" borderId="0" xfId="0" applyNumberFormat="1" applyFont="1" applyFill="1" applyAlignment="1">
      <alignment vertical="center"/>
    </xf>
    <xf numFmtId="179" fontId="25" fillId="0" borderId="0" xfId="0" applyNumberFormat="1" applyFont="1" applyFill="1" applyAlignment="1">
      <alignment vertical="center"/>
    </xf>
    <xf numFmtId="0" fontId="0" fillId="0" borderId="0" xfId="0" applyFill="1"/>
    <xf numFmtId="0" fontId="25" fillId="0" borderId="0" xfId="0" applyFont="1" applyFill="1" applyAlignment="1">
      <alignment horizontal="distributed" vertical="center"/>
    </xf>
    <xf numFmtId="179" fontId="25" fillId="0" borderId="0" xfId="0" applyNumberFormat="1" applyFont="1" applyFill="1" applyAlignment="1">
      <alignment horizontal="right" vertical="center"/>
    </xf>
    <xf numFmtId="0" fontId="25" fillId="0" borderId="0" xfId="0" applyFont="1" applyFill="1" applyAlignment="1">
      <alignment vertical="center"/>
    </xf>
    <xf numFmtId="183" fontId="25" fillId="0" borderId="0" xfId="0" applyNumberFormat="1" applyFont="1" applyFill="1" applyAlignment="1">
      <alignment vertical="center"/>
    </xf>
    <xf numFmtId="185" fontId="25" fillId="0" borderId="0" xfId="0" applyNumberFormat="1" applyFont="1" applyFill="1" applyAlignment="1">
      <alignment vertical="center"/>
    </xf>
    <xf numFmtId="186" fontId="25" fillId="0" borderId="0" xfId="0" applyNumberFormat="1" applyFont="1" applyFill="1" applyAlignment="1">
      <alignment vertical="center"/>
    </xf>
    <xf numFmtId="181" fontId="25" fillId="0" borderId="0" xfId="0" applyNumberFormat="1" applyFont="1" applyFill="1" applyAlignment="1">
      <alignment vertical="center"/>
    </xf>
    <xf numFmtId="0" fontId="25" fillId="0" borderId="0" xfId="0" applyFont="1" applyFill="1"/>
    <xf numFmtId="184" fontId="25" fillId="0" borderId="0" xfId="0" applyNumberFormat="1" applyFont="1" applyFill="1" applyAlignment="1">
      <alignment vertical="center"/>
    </xf>
    <xf numFmtId="0" fontId="25" fillId="0" borderId="6" xfId="0" applyFont="1" applyFill="1" applyBorder="1"/>
    <xf numFmtId="0" fontId="0" fillId="0" borderId="0" xfId="0" applyFill="1" applyAlignment="1">
      <alignment horizontal="distributed" vertical="center"/>
    </xf>
    <xf numFmtId="180" fontId="25" fillId="0" borderId="0" xfId="0" applyNumberFormat="1" applyFont="1" applyFill="1" applyAlignment="1">
      <alignment vertical="center"/>
    </xf>
    <xf numFmtId="195" fontId="32" fillId="0" borderId="0" xfId="0" applyNumberFormat="1" applyFont="1" applyAlignment="1">
      <alignment horizontal="right" vertical="top"/>
    </xf>
    <xf numFmtId="49" fontId="44" fillId="3" borderId="0" xfId="0" applyNumberFormat="1" applyFont="1" applyFill="1" applyBorder="1" applyAlignment="1">
      <alignment horizontal="center" justifyLastLine="1"/>
    </xf>
    <xf numFmtId="49" fontId="44" fillId="3" borderId="1" xfId="0" applyNumberFormat="1" applyFont="1" applyFill="1" applyBorder="1" applyAlignment="1">
      <alignment horizontal="center" justifyLastLine="1"/>
    </xf>
    <xf numFmtId="0" fontId="45" fillId="0" borderId="0" xfId="0" applyFont="1" applyFill="1" applyBorder="1" applyAlignment="1">
      <alignment horizontal="distributed" vertical="center" justifyLastLine="1"/>
    </xf>
    <xf numFmtId="0" fontId="0" fillId="0" borderId="0" xfId="0" applyAlignment="1">
      <alignment horizontal="distributed" justifyLastLine="1"/>
    </xf>
    <xf numFmtId="0" fontId="0" fillId="0" borderId="1" xfId="0" applyBorder="1" applyAlignment="1">
      <alignment horizontal="distributed" justifyLastLine="1"/>
    </xf>
    <xf numFmtId="0" fontId="49" fillId="0" borderId="0" xfId="0" applyFont="1" applyAlignment="1">
      <alignment horizontal="center" vertical="center"/>
    </xf>
    <xf numFmtId="196" fontId="32" fillId="0" borderId="0" xfId="0" applyNumberFormat="1" applyFont="1" applyAlignment="1">
      <alignment horizontal="left" vertical="top"/>
    </xf>
    <xf numFmtId="196" fontId="0" fillId="0" borderId="0" xfId="0" applyNumberFormat="1" applyFont="1" applyAlignment="1">
      <alignment vertical="top"/>
    </xf>
    <xf numFmtId="177" fontId="25" fillId="0" borderId="0" xfId="0" applyNumberFormat="1" applyFont="1" applyBorder="1" applyAlignment="1">
      <alignment vertical="center"/>
    </xf>
    <xf numFmtId="177" fontId="27" fillId="0" borderId="0" xfId="0" applyNumberFormat="1" applyFont="1" applyFill="1" applyBorder="1" applyAlignment="1">
      <alignment vertical="center"/>
    </xf>
    <xf numFmtId="177" fontId="27" fillId="0" borderId="0" xfId="0" applyNumberFormat="1" applyFont="1" applyBorder="1" applyAlignment="1">
      <alignment vertical="center"/>
    </xf>
    <xf numFmtId="0" fontId="25" fillId="0" borderId="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1" xfId="0" applyFont="1" applyBorder="1" applyAlignment="1">
      <alignment horizontal="distributed" vertical="center" justifyLastLine="1"/>
    </xf>
    <xf numFmtId="0" fontId="25" fillId="0" borderId="10" xfId="0" applyFont="1" applyBorder="1" applyAlignment="1">
      <alignment horizontal="distributed" vertical="center" justifyLastLine="1"/>
    </xf>
    <xf numFmtId="0" fontId="25" fillId="0" borderId="18" xfId="0" applyFont="1" applyBorder="1" applyAlignment="1">
      <alignment horizontal="distributed" vertical="center" justifyLastLine="1"/>
    </xf>
    <xf numFmtId="0" fontId="25" fillId="0" borderId="14" xfId="0" applyFont="1" applyBorder="1" applyAlignment="1">
      <alignment horizontal="distributed" vertical="center" justifyLastLine="1"/>
    </xf>
    <xf numFmtId="0" fontId="25" fillId="0" borderId="19" xfId="0" applyFont="1" applyBorder="1" applyAlignment="1">
      <alignment horizontal="distributed" vertical="center" justifyLastLine="1"/>
    </xf>
    <xf numFmtId="0" fontId="25" fillId="0" borderId="11" xfId="0" applyFont="1" applyBorder="1" applyAlignment="1">
      <alignment horizontal="distributed" vertical="center" justifyLastLine="1"/>
    </xf>
    <xf numFmtId="0" fontId="25" fillId="0" borderId="17" xfId="0" applyFont="1" applyBorder="1" applyAlignment="1">
      <alignment horizontal="distributed" vertical="center" wrapText="1" justifyLastLine="1"/>
    </xf>
    <xf numFmtId="0" fontId="25" fillId="0" borderId="20" xfId="0" applyFont="1" applyBorder="1" applyAlignment="1">
      <alignment horizontal="distributed" vertical="center" wrapText="1" justifyLastLine="1"/>
    </xf>
    <xf numFmtId="0" fontId="25" fillId="0" borderId="19" xfId="0" applyFont="1" applyBorder="1" applyAlignment="1">
      <alignment horizontal="distributed" vertical="center" wrapText="1" justifyLastLine="1"/>
    </xf>
    <xf numFmtId="0" fontId="25" fillId="0" borderId="11" xfId="0" applyFont="1" applyBorder="1" applyAlignment="1">
      <alignment horizontal="distributed" vertical="center" wrapText="1" justifyLastLine="1"/>
    </xf>
    <xf numFmtId="0" fontId="25" fillId="0" borderId="2" xfId="0" applyFont="1" applyBorder="1" applyAlignment="1">
      <alignment horizontal="distributed" vertical="center" justifyLastLine="1"/>
    </xf>
    <xf numFmtId="0" fontId="25" fillId="0" borderId="0" xfId="0" applyFont="1" applyBorder="1" applyAlignment="1">
      <alignment horizontal="distributed" vertical="center" justifyLastLine="1"/>
    </xf>
    <xf numFmtId="0" fontId="25" fillId="0" borderId="6" xfId="0" applyFont="1" applyBorder="1" applyAlignment="1">
      <alignment horizontal="distributed" vertical="center" justifyLastLine="1"/>
    </xf>
    <xf numFmtId="0" fontId="25" fillId="0" borderId="16" xfId="0" applyFont="1" applyBorder="1" applyAlignment="1">
      <alignment horizontal="distributed" vertical="center" justifyLastLine="1"/>
    </xf>
    <xf numFmtId="0" fontId="25" fillId="0" borderId="22" xfId="0" applyFont="1" applyBorder="1" applyAlignment="1">
      <alignment horizontal="distributed" vertical="center" justifyLastLine="1"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distributed" vertical="center" justifyLastLine="1"/>
    </xf>
    <xf numFmtId="0" fontId="25" fillId="0" borderId="13" xfId="0" applyFont="1" applyBorder="1" applyAlignment="1">
      <alignment horizontal="distributed" vertical="center" justifyLastLine="1"/>
    </xf>
    <xf numFmtId="177" fontId="25" fillId="0" borderId="14" xfId="0" applyNumberFormat="1" applyFont="1" applyBorder="1" applyAlignment="1">
      <alignment vertical="center"/>
    </xf>
    <xf numFmtId="177" fontId="27" fillId="0" borderId="14" xfId="0" applyNumberFormat="1" applyFont="1" applyBorder="1" applyAlignment="1">
      <alignment vertical="center"/>
    </xf>
    <xf numFmtId="177" fontId="25" fillId="0" borderId="0" xfId="0" applyNumberFormat="1" applyFont="1" applyAlignment="1">
      <alignment vertical="center"/>
    </xf>
    <xf numFmtId="0" fontId="48" fillId="0" borderId="0" xfId="0" applyFont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0" fontId="26" fillId="0" borderId="2" xfId="0" applyFont="1" applyBorder="1" applyAlignment="1">
      <alignment horizontal="right" vertical="center"/>
    </xf>
    <xf numFmtId="176" fontId="26" fillId="0" borderId="2" xfId="0" applyNumberFormat="1" applyFont="1" applyBorder="1" applyAlignment="1">
      <alignment horizontal="center" vertical="center"/>
    </xf>
    <xf numFmtId="0" fontId="25" fillId="0" borderId="0" xfId="0" applyFont="1" applyAlignment="1">
      <alignment horizontal="distributed" vertical="center" justifyLastLine="1"/>
    </xf>
    <xf numFmtId="177" fontId="27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5" fillId="0" borderId="0" xfId="0" applyNumberFormat="1" applyFont="1" applyAlignment="1">
      <alignment horizontal="center" vertical="center"/>
    </xf>
    <xf numFmtId="176" fontId="26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distributed" vertical="center"/>
    </xf>
    <xf numFmtId="0" fontId="27" fillId="0" borderId="0" xfId="0" applyNumberFormat="1" applyFont="1" applyAlignment="1">
      <alignment horizontal="center" vertical="center"/>
    </xf>
    <xf numFmtId="0" fontId="25" fillId="0" borderId="17" xfId="0" applyFont="1" applyBorder="1" applyAlignment="1">
      <alignment horizontal="distributed" vertical="center" justifyLastLine="1"/>
    </xf>
    <xf numFmtId="0" fontId="27" fillId="0" borderId="0" xfId="0" applyFont="1" applyAlignment="1">
      <alignment horizontal="center" vertical="center"/>
    </xf>
    <xf numFmtId="0" fontId="25" fillId="0" borderId="3" xfId="0" applyFont="1" applyBorder="1" applyAlignment="1">
      <alignment horizontal="center" vertical="center" justifyLastLine="1"/>
    </xf>
    <xf numFmtId="0" fontId="25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6" fillId="0" borderId="0" xfId="0" applyFont="1" applyBorder="1" applyAlignment="1">
      <alignment horizontal="distributed" vertical="center"/>
    </xf>
    <xf numFmtId="0" fontId="25" fillId="0" borderId="0" xfId="0" applyFont="1" applyFill="1" applyAlignment="1">
      <alignment horizontal="distributed" vertical="center"/>
    </xf>
    <xf numFmtId="0" fontId="48" fillId="0" borderId="0" xfId="0" applyFont="1" applyAlignment="1">
      <alignment horizontal="right" vertical="center"/>
    </xf>
    <xf numFmtId="0" fontId="25" fillId="0" borderId="15" xfId="0" applyFont="1" applyBorder="1" applyAlignment="1">
      <alignment horizontal="distributed" vertical="center" justifyLastLine="1"/>
    </xf>
    <xf numFmtId="0" fontId="25" fillId="0" borderId="32" xfId="0" applyFont="1" applyBorder="1" applyAlignment="1">
      <alignment horizontal="distributed" vertical="center" justifyLastLine="1"/>
    </xf>
    <xf numFmtId="0" fontId="25" fillId="0" borderId="33" xfId="0" applyFont="1" applyBorder="1" applyAlignment="1">
      <alignment horizontal="distributed" vertical="center" justifyLastLine="1"/>
    </xf>
    <xf numFmtId="0" fontId="27" fillId="4" borderId="0" xfId="0" applyFont="1" applyFill="1" applyAlignment="1">
      <alignment horizontal="distributed" vertical="center"/>
    </xf>
    <xf numFmtId="0" fontId="26" fillId="0" borderId="2" xfId="0" applyFont="1" applyBorder="1" applyAlignment="1">
      <alignment horizontal="distributed" vertical="center"/>
    </xf>
    <xf numFmtId="0" fontId="48" fillId="0" borderId="0" xfId="0" applyFont="1" applyAlignment="1">
      <alignment horizontal="left" vertical="center"/>
    </xf>
    <xf numFmtId="0" fontId="25" fillId="0" borderId="0" xfId="0" applyFont="1" applyAlignment="1">
      <alignment horizontal="distributed" vertical="center"/>
    </xf>
    <xf numFmtId="196" fontId="30" fillId="0" borderId="0" xfId="0" applyNumberFormat="1" applyFont="1" applyAlignment="1">
      <alignment horizontal="left" vertical="top"/>
    </xf>
    <xf numFmtId="196" fontId="32" fillId="0" borderId="0" xfId="0" applyNumberFormat="1" applyFont="1" applyAlignment="1">
      <alignment vertical="top"/>
    </xf>
    <xf numFmtId="0" fontId="0" fillId="0" borderId="0" xfId="0" applyFill="1" applyAlignment="1">
      <alignment horizontal="distributed" vertical="center"/>
    </xf>
    <xf numFmtId="0" fontId="0" fillId="0" borderId="0" xfId="0" applyAlignment="1"/>
    <xf numFmtId="180" fontId="25" fillId="0" borderId="0" xfId="0" applyNumberFormat="1" applyFont="1" applyFill="1" applyAlignment="1">
      <alignment vertical="center"/>
    </xf>
    <xf numFmtId="180" fontId="27" fillId="4" borderId="0" xfId="0" applyNumberFormat="1" applyFont="1" applyFill="1" applyAlignment="1">
      <alignment vertical="center"/>
    </xf>
    <xf numFmtId="177" fontId="25" fillId="0" borderId="0" xfId="0" applyNumberFormat="1" applyFont="1" applyFill="1" applyAlignment="1">
      <alignment vertical="center"/>
    </xf>
    <xf numFmtId="177" fontId="27" fillId="4" borderId="0" xfId="0" applyNumberFormat="1" applyFont="1" applyFill="1" applyAlignment="1">
      <alignment vertical="center"/>
    </xf>
    <xf numFmtId="188" fontId="25" fillId="0" borderId="0" xfId="0" applyNumberFormat="1" applyFont="1" applyBorder="1" applyAlignment="1">
      <alignment vertical="center"/>
    </xf>
    <xf numFmtId="188" fontId="25" fillId="0" borderId="0" xfId="0" applyNumberFormat="1" applyFont="1" applyAlignment="1">
      <alignment vertical="center"/>
    </xf>
    <xf numFmtId="188" fontId="25" fillId="0" borderId="0" xfId="0" applyNumberFormat="1" applyFont="1" applyFill="1" applyBorder="1" applyAlignment="1">
      <alignment vertical="center"/>
    </xf>
    <xf numFmtId="189" fontId="25" fillId="0" borderId="0" xfId="0" applyNumberFormat="1" applyFont="1" applyFill="1" applyBorder="1" applyAlignment="1">
      <alignment vertical="center"/>
    </xf>
    <xf numFmtId="0" fontId="25" fillId="0" borderId="34" xfId="0" applyFont="1" applyBorder="1" applyAlignment="1">
      <alignment horizontal="distributed" vertical="center" justifyLastLine="1"/>
    </xf>
    <xf numFmtId="0" fontId="25" fillId="0" borderId="35" xfId="0" applyFont="1" applyBorder="1" applyAlignment="1">
      <alignment horizontal="distributed" vertical="center" justifyLastLine="1"/>
    </xf>
    <xf numFmtId="0" fontId="25" fillId="0" borderId="3" xfId="0" applyFont="1" applyBorder="1" applyAlignment="1">
      <alignment horizontal="center" vertical="top"/>
    </xf>
    <xf numFmtId="49" fontId="26" fillId="0" borderId="0" xfId="0" applyNumberFormat="1" applyFont="1" applyBorder="1" applyAlignment="1">
      <alignment horizontal="center" vertical="center"/>
    </xf>
    <xf numFmtId="188" fontId="27" fillId="0" borderId="0" xfId="0" applyNumberFormat="1" applyFont="1" applyAlignment="1">
      <alignment vertical="center"/>
    </xf>
    <xf numFmtId="188" fontId="27" fillId="0" borderId="0" xfId="0" applyNumberFormat="1" applyFont="1" applyFill="1" applyBorder="1" applyAlignment="1">
      <alignment vertical="center"/>
    </xf>
    <xf numFmtId="189" fontId="27" fillId="0" borderId="0" xfId="0" applyNumberFormat="1" applyFont="1" applyFill="1" applyBorder="1" applyAlignment="1">
      <alignment vertical="center"/>
    </xf>
    <xf numFmtId="49" fontId="26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7" fillId="0" borderId="12" xfId="0" applyFont="1" applyBorder="1" applyAlignment="1">
      <alignment horizontal="distributed" vertical="center" justifyLastLine="1"/>
    </xf>
    <xf numFmtId="0" fontId="27" fillId="0" borderId="13" xfId="0" applyFont="1" applyBorder="1" applyAlignment="1">
      <alignment horizontal="distributed" vertical="center" justifyLastLine="1"/>
    </xf>
    <xf numFmtId="0" fontId="25" fillId="0" borderId="2" xfId="0" applyFont="1" applyBorder="1" applyAlignment="1">
      <alignment horizontal="distributed" vertical="center"/>
    </xf>
    <xf numFmtId="0" fontId="25" fillId="0" borderId="8" xfId="0" applyFont="1" applyBorder="1" applyAlignment="1">
      <alignment horizontal="distributed" vertical="center" justifyLastLine="1"/>
    </xf>
    <xf numFmtId="0" fontId="25" fillId="0" borderId="4" xfId="0" applyFont="1" applyBorder="1" applyAlignment="1">
      <alignment horizontal="distributed" vertical="center" justifyLastLine="1"/>
    </xf>
    <xf numFmtId="0" fontId="25" fillId="0" borderId="9" xfId="0" applyFont="1" applyBorder="1" applyAlignment="1">
      <alignment horizontal="distributed" vertical="center" justifyLastLine="1"/>
    </xf>
    <xf numFmtId="0" fontId="27" fillId="0" borderId="0" xfId="0" applyFont="1" applyBorder="1" applyAlignment="1">
      <alignment horizontal="distributed" vertical="center"/>
    </xf>
    <xf numFmtId="0" fontId="27" fillId="0" borderId="0" xfId="0" applyFont="1" applyAlignment="1">
      <alignment horizontal="distributed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25" fillId="0" borderId="0" xfId="0" applyNumberFormat="1" applyFont="1" applyBorder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25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38" fontId="25" fillId="0" borderId="0" xfId="1" applyFont="1" applyBorder="1" applyAlignment="1">
      <alignment horizontal="right" vertical="center"/>
    </xf>
    <xf numFmtId="38" fontId="23" fillId="0" borderId="0" xfId="1" applyFont="1" applyAlignment="1">
      <alignment horizontal="right" vertical="center"/>
    </xf>
    <xf numFmtId="177" fontId="11" fillId="0" borderId="0" xfId="0" applyNumberFormat="1" applyFont="1" applyFill="1" applyBorder="1" applyAlignment="1">
      <alignment horizontal="right" vertical="center"/>
    </xf>
    <xf numFmtId="0" fontId="25" fillId="0" borderId="0" xfId="0" applyNumberFormat="1" applyFont="1" applyBorder="1" applyAlignment="1">
      <alignment horizontal="distributed" vertical="center"/>
    </xf>
    <xf numFmtId="0" fontId="0" fillId="0" borderId="0" xfId="0" applyNumberFormat="1" applyAlignment="1">
      <alignment horizontal="distributed" vertical="center"/>
    </xf>
    <xf numFmtId="0" fontId="25" fillId="0" borderId="12" xfId="0" applyFont="1" applyBorder="1" applyAlignment="1">
      <alignment horizontal="distributed" vertical="center" wrapText="1" justifyLastLine="1"/>
    </xf>
    <xf numFmtId="0" fontId="0" fillId="0" borderId="12" xfId="0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0" fontId="0" fillId="0" borderId="16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25" fillId="0" borderId="32" xfId="0" applyFont="1" applyBorder="1" applyAlignment="1">
      <alignment horizontal="distributed" vertical="center" wrapText="1" justifyLastLine="1"/>
    </xf>
    <xf numFmtId="0" fontId="0" fillId="0" borderId="33" xfId="0" applyBorder="1" applyAlignment="1">
      <alignment horizontal="distributed" vertical="center" justifyLastLine="1"/>
    </xf>
    <xf numFmtId="182" fontId="27" fillId="0" borderId="0" xfId="0" applyNumberFormat="1" applyFont="1" applyBorder="1" applyAlignment="1">
      <alignment horizontal="right" vertical="center"/>
    </xf>
    <xf numFmtId="182" fontId="25" fillId="0" borderId="0" xfId="0" applyNumberFormat="1" applyFont="1" applyBorder="1" applyAlignment="1">
      <alignment horizontal="right" vertical="center"/>
    </xf>
    <xf numFmtId="182" fontId="25" fillId="0" borderId="0" xfId="0" applyNumberFormat="1" applyFont="1" applyAlignment="1">
      <alignment horizontal="right" vertical="center"/>
    </xf>
    <xf numFmtId="190" fontId="25" fillId="0" borderId="0" xfId="0" applyNumberFormat="1" applyFont="1" applyFill="1" applyBorder="1" applyAlignment="1">
      <alignment vertical="center"/>
    </xf>
    <xf numFmtId="190" fontId="27" fillId="0" borderId="0" xfId="0" applyNumberFormat="1" applyFont="1" applyFill="1" applyBorder="1" applyAlignment="1">
      <alignment vertical="center"/>
    </xf>
    <xf numFmtId="0" fontId="27" fillId="0" borderId="0" xfId="0" applyFont="1" applyBorder="1" applyAlignment="1">
      <alignment horizontal="distributed" vertical="center" justifyLastLine="1"/>
    </xf>
    <xf numFmtId="0" fontId="25" fillId="0" borderId="0" xfId="0" applyFont="1" applyBorder="1" applyAlignment="1">
      <alignment horizontal="distributed" vertical="center" wrapText="1" justifyLastLine="1"/>
    </xf>
    <xf numFmtId="49" fontId="27" fillId="0" borderId="0" xfId="0" applyNumberFormat="1" applyFont="1" applyBorder="1" applyAlignment="1">
      <alignment horizontal="distributed" vertical="center"/>
    </xf>
    <xf numFmtId="49" fontId="25" fillId="0" borderId="0" xfId="0" applyNumberFormat="1" applyFont="1" applyBorder="1" applyAlignment="1">
      <alignment horizontal="distributed" vertical="center"/>
    </xf>
    <xf numFmtId="0" fontId="25" fillId="0" borderId="12" xfId="0" applyFont="1" applyBorder="1" applyAlignment="1">
      <alignment horizontal="center" vertical="distributed" textRotation="255" wrapText="1" justifyLastLine="1"/>
    </xf>
    <xf numFmtId="177" fontId="25" fillId="0" borderId="14" xfId="0" applyNumberFormat="1" applyFont="1" applyFill="1" applyBorder="1" applyAlignment="1">
      <alignment vertical="center"/>
    </xf>
    <xf numFmtId="177" fontId="25" fillId="0" borderId="0" xfId="0" applyNumberFormat="1" applyFont="1" applyFill="1" applyBorder="1" applyAlignment="1">
      <alignment vertical="center"/>
    </xf>
    <xf numFmtId="177" fontId="27" fillId="0" borderId="14" xfId="0" applyNumberFormat="1" applyFont="1" applyFill="1" applyBorder="1" applyAlignment="1">
      <alignment vertical="center"/>
    </xf>
    <xf numFmtId="0" fontId="25" fillId="0" borderId="36" xfId="0" applyFont="1" applyBorder="1" applyAlignment="1">
      <alignment horizontal="center" vertical="distributed" textRotation="255" wrapText="1" justifyLastLine="1"/>
    </xf>
    <xf numFmtId="0" fontId="25" fillId="0" borderId="37" xfId="0" applyFont="1" applyBorder="1" applyAlignment="1">
      <alignment horizontal="center" vertical="distributed" textRotation="255" wrapText="1" justifyLastLine="1"/>
    </xf>
    <xf numFmtId="0" fontId="25" fillId="0" borderId="38" xfId="0" applyFont="1" applyBorder="1" applyAlignment="1">
      <alignment horizontal="center" vertical="distributed" textRotation="255" wrapText="1" justifyLastLine="1"/>
    </xf>
    <xf numFmtId="0" fontId="25" fillId="0" borderId="39" xfId="0" applyFont="1" applyBorder="1" applyAlignment="1">
      <alignment horizontal="center" vertical="distributed" textRotation="255" wrapText="1" justifyLastLine="1"/>
    </xf>
    <xf numFmtId="0" fontId="25" fillId="0" borderId="40" xfId="0" applyFont="1" applyBorder="1" applyAlignment="1">
      <alignment horizontal="center" vertical="distributed" textRotation="255" wrapText="1" justifyLastLine="1"/>
    </xf>
    <xf numFmtId="0" fontId="25" fillId="0" borderId="41" xfId="0" applyFont="1" applyBorder="1" applyAlignment="1">
      <alignment horizontal="center" vertical="distributed" textRotation="255" wrapText="1" justifyLastLine="1"/>
    </xf>
    <xf numFmtId="0" fontId="25" fillId="0" borderId="20" xfId="0" applyFont="1" applyBorder="1" applyAlignment="1">
      <alignment horizontal="center" vertical="distributed" textRotation="255" wrapText="1" justifyLastLine="1"/>
    </xf>
    <xf numFmtId="0" fontId="25" fillId="0" borderId="3" xfId="0" applyFont="1" applyBorder="1" applyAlignment="1">
      <alignment horizontal="center" vertical="distributed" textRotation="255" wrapText="1" justifyLastLine="1"/>
    </xf>
    <xf numFmtId="0" fontId="25" fillId="0" borderId="14" xfId="0" applyFont="1" applyBorder="1" applyAlignment="1">
      <alignment horizontal="center" vertical="distributed" textRotation="255" wrapText="1" justifyLastLine="1"/>
    </xf>
    <xf numFmtId="0" fontId="25" fillId="0" borderId="0" xfId="0" applyFont="1" applyBorder="1" applyAlignment="1">
      <alignment horizontal="center" vertical="distributed" textRotation="255" wrapText="1" justifyLastLine="1"/>
    </xf>
    <xf numFmtId="0" fontId="25" fillId="0" borderId="11" xfId="0" applyFont="1" applyBorder="1" applyAlignment="1">
      <alignment horizontal="center" vertical="distributed" textRotation="255" wrapText="1" justifyLastLine="1"/>
    </xf>
    <xf numFmtId="0" fontId="25" fillId="0" borderId="4" xfId="0" applyFont="1" applyBorder="1" applyAlignment="1">
      <alignment horizontal="center" vertical="distributed" textRotation="255" wrapText="1" justifyLastLine="1"/>
    </xf>
    <xf numFmtId="0" fontId="25" fillId="0" borderId="13" xfId="0" applyFont="1" applyBorder="1" applyAlignment="1">
      <alignment horizontal="center" vertical="center"/>
    </xf>
    <xf numFmtId="49" fontId="25" fillId="0" borderId="0" xfId="0" applyNumberFormat="1" applyFont="1" applyAlignment="1">
      <alignment horizontal="distributed" vertical="center"/>
    </xf>
    <xf numFmtId="191" fontId="25" fillId="0" borderId="0" xfId="0" applyNumberFormat="1" applyFont="1" applyAlignment="1">
      <alignment vertical="center"/>
    </xf>
    <xf numFmtId="49" fontId="27" fillId="0" borderId="0" xfId="0" applyNumberFormat="1" applyFont="1" applyAlignment="1">
      <alignment horizontal="distributed" vertical="center"/>
    </xf>
    <xf numFmtId="191" fontId="27" fillId="0" borderId="0" xfId="0" applyNumberFormat="1" applyFont="1" applyAlignment="1">
      <alignment vertical="center"/>
    </xf>
    <xf numFmtId="191" fontId="27" fillId="0" borderId="0" xfId="0" applyNumberFormat="1" applyFont="1" applyAlignment="1">
      <alignment horizontal="right" vertical="center"/>
    </xf>
    <xf numFmtId="0" fontId="25" fillId="0" borderId="15" xfId="0" applyFont="1" applyBorder="1" applyAlignment="1">
      <alignment horizontal="distributed" vertical="center" wrapText="1" justifyLastLine="1"/>
    </xf>
    <xf numFmtId="191" fontId="25" fillId="0" borderId="0" xfId="0" applyNumberFormat="1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190" fontId="25" fillId="0" borderId="0" xfId="0" applyNumberFormat="1" applyFont="1" applyAlignment="1">
      <alignment vertical="center"/>
    </xf>
    <xf numFmtId="189" fontId="27" fillId="0" borderId="0" xfId="0" applyNumberFormat="1" applyFont="1" applyAlignment="1">
      <alignment vertical="center"/>
    </xf>
    <xf numFmtId="190" fontId="27" fillId="0" borderId="0" xfId="0" applyNumberFormat="1" applyFont="1" applyAlignment="1">
      <alignment vertical="center"/>
    </xf>
    <xf numFmtId="192" fontId="25" fillId="0" borderId="0" xfId="0" applyNumberFormat="1" applyFont="1" applyAlignment="1">
      <alignment vertical="center"/>
    </xf>
    <xf numFmtId="193" fontId="25" fillId="0" borderId="0" xfId="0" applyNumberFormat="1" applyFont="1" applyAlignment="1">
      <alignment vertical="center"/>
    </xf>
    <xf numFmtId="193" fontId="25" fillId="0" borderId="0" xfId="0" quotePrefix="1" applyNumberFormat="1" applyFont="1" applyAlignment="1">
      <alignment horizontal="right" vertical="center"/>
    </xf>
    <xf numFmtId="193" fontId="25" fillId="0" borderId="0" xfId="0" applyNumberFormat="1" applyFont="1" applyAlignment="1">
      <alignment horizontal="right" vertical="center"/>
    </xf>
    <xf numFmtId="0" fontId="25" fillId="0" borderId="8" xfId="0" applyFont="1" applyBorder="1" applyAlignment="1">
      <alignment horizontal="distributed" vertical="center" wrapText="1" justifyLastLine="1"/>
    </xf>
    <xf numFmtId="0" fontId="25" fillId="0" borderId="21" xfId="0" applyFont="1" applyBorder="1" applyAlignment="1">
      <alignment horizontal="distributed" vertical="center" wrapText="1" justifyLastLine="1"/>
    </xf>
    <xf numFmtId="0" fontId="33" fillId="0" borderId="21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58" fontId="25" fillId="0" borderId="0" xfId="0" applyNumberFormat="1" applyFont="1" applyAlignment="1">
      <alignment horizontal="distributed" vertical="center"/>
    </xf>
    <xf numFmtId="58" fontId="27" fillId="0" borderId="0" xfId="0" applyNumberFormat="1" applyFont="1" applyAlignment="1">
      <alignment horizontal="distributed" vertical="center"/>
    </xf>
    <xf numFmtId="0" fontId="25" fillId="0" borderId="0" xfId="0" applyFont="1" applyAlignment="1">
      <alignment horizontal="distributed" vertical="center" indent="1"/>
    </xf>
    <xf numFmtId="0" fontId="25" fillId="0" borderId="32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7" fillId="0" borderId="0" xfId="0" applyFont="1" applyAlignment="1">
      <alignment horizontal="distributed" vertical="center" indent="1"/>
    </xf>
    <xf numFmtId="177" fontId="25" fillId="0" borderId="0" xfId="0" applyNumberFormat="1" applyFont="1" applyBorder="1" applyAlignment="1">
      <alignment horizontal="center" vertical="center"/>
    </xf>
    <xf numFmtId="177" fontId="25" fillId="0" borderId="0" xfId="0" applyNumberFormat="1" applyFont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 wrapText="1" justifyLastLine="1"/>
    </xf>
    <xf numFmtId="0" fontId="5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distributed" vertical="center" justifyLastLine="1"/>
    </xf>
    <xf numFmtId="0" fontId="5" fillId="0" borderId="22" xfId="0" applyFont="1" applyBorder="1" applyAlignment="1">
      <alignment horizontal="distributed" vertical="center" justifyLastLine="1"/>
    </xf>
    <xf numFmtId="193" fontId="11" fillId="0" borderId="0" xfId="0" applyNumberFormat="1" applyFont="1" applyFill="1" applyBorder="1" applyAlignment="1">
      <alignment horizontal="right" vertical="center"/>
    </xf>
    <xf numFmtId="193" fontId="5" fillId="0" borderId="0" xfId="0" applyNumberFormat="1" applyFont="1" applyFill="1" applyBorder="1" applyAlignment="1">
      <alignment horizontal="right" vertical="center"/>
    </xf>
    <xf numFmtId="177" fontId="11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 justifyLastLine="1"/>
    </xf>
    <xf numFmtId="177" fontId="11" fillId="0" borderId="0" xfId="0" applyNumberFormat="1" applyFont="1" applyFill="1" applyBorder="1" applyAlignment="1">
      <alignment vertical="center" justifyLastLine="1"/>
    </xf>
    <xf numFmtId="177" fontId="5" fillId="0" borderId="0" xfId="0" applyNumberFormat="1" applyFont="1" applyAlignment="1">
      <alignment horizontal="right" vertical="center"/>
    </xf>
    <xf numFmtId="177" fontId="25" fillId="0" borderId="0" xfId="0" applyNumberFormat="1" applyFont="1" applyAlignment="1">
      <alignment horizontal="right" vertical="center"/>
    </xf>
    <xf numFmtId="0" fontId="25" fillId="0" borderId="22" xfId="0" applyFont="1" applyBorder="1" applyAlignment="1">
      <alignment horizontal="center" vertical="center" justifyLastLine="1"/>
    </xf>
    <xf numFmtId="0" fontId="25" fillId="0" borderId="32" xfId="0" applyFont="1" applyBorder="1" applyAlignment="1">
      <alignment horizontal="center" vertical="center" justifyLastLine="1"/>
    </xf>
    <xf numFmtId="0" fontId="25" fillId="0" borderId="16" xfId="0" applyFont="1" applyBorder="1" applyAlignment="1">
      <alignment horizontal="center" vertical="center" justifyLastLine="1"/>
    </xf>
    <xf numFmtId="177" fontId="5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25" fillId="0" borderId="33" xfId="0" applyFont="1" applyBorder="1" applyAlignment="1">
      <alignment horizontal="center" vertical="center"/>
    </xf>
    <xf numFmtId="176" fontId="26" fillId="0" borderId="0" xfId="0" applyNumberFormat="1" applyFont="1" applyAlignment="1">
      <alignment horizontal="center" vertical="center"/>
    </xf>
    <xf numFmtId="177" fontId="5" fillId="0" borderId="14" xfId="0" applyNumberFormat="1" applyFont="1" applyFill="1" applyBorder="1" applyAlignment="1">
      <alignment vertical="center"/>
    </xf>
    <xf numFmtId="0" fontId="25" fillId="0" borderId="2" xfId="0" applyFont="1" applyBorder="1" applyAlignment="1">
      <alignment horizontal="center" vertical="center"/>
    </xf>
    <xf numFmtId="177" fontId="11" fillId="0" borderId="14" xfId="0" applyNumberFormat="1" applyFont="1" applyFill="1" applyBorder="1" applyAlignment="1">
      <alignment vertical="center"/>
    </xf>
    <xf numFmtId="193" fontId="11" fillId="0" borderId="0" xfId="0" applyNumberFormat="1" applyFont="1" applyFill="1" applyBorder="1" applyAlignment="1">
      <alignment vertical="center"/>
    </xf>
    <xf numFmtId="193" fontId="11" fillId="0" borderId="0" xfId="1" applyNumberFormat="1" applyFont="1" applyFill="1" applyBorder="1" applyAlignment="1">
      <alignment horizontal="right" vertical="center"/>
    </xf>
    <xf numFmtId="0" fontId="25" fillId="0" borderId="8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94" fontId="25" fillId="0" borderId="0" xfId="0" applyNumberFormat="1" applyFont="1" applyAlignment="1">
      <alignment vertical="center"/>
    </xf>
    <xf numFmtId="180" fontId="25" fillId="0" borderId="0" xfId="0" applyNumberFormat="1" applyFont="1" applyAlignment="1">
      <alignment vertical="center"/>
    </xf>
    <xf numFmtId="193" fontId="11" fillId="0" borderId="0" xfId="1" applyNumberFormat="1" applyFont="1" applyFill="1" applyBorder="1" applyAlignment="1">
      <alignment vertical="center"/>
    </xf>
    <xf numFmtId="180" fontId="11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vertical="center"/>
    </xf>
    <xf numFmtId="177" fontId="11" fillId="0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77" fontId="5" fillId="0" borderId="0" xfId="1" applyNumberFormat="1" applyFont="1" applyFill="1" applyBorder="1" applyAlignment="1">
      <alignment horizontal="right" vertical="center"/>
    </xf>
    <xf numFmtId="177" fontId="5" fillId="0" borderId="0" xfId="1" applyNumberFormat="1" applyFont="1" applyBorder="1" applyAlignment="1">
      <alignment horizontal="right" vertical="center"/>
    </xf>
    <xf numFmtId="177" fontId="5" fillId="0" borderId="14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</cellXfs>
  <cellStyles count="14">
    <cellStyle name="桁区切り" xfId="1" builtinId="6"/>
    <cellStyle name="桁区切り 2" xfId="3"/>
    <cellStyle name="桁区切り 3" xfId="4"/>
    <cellStyle name="通貨 2" xfId="12"/>
    <cellStyle name="標準" xfId="0" builtinId="0"/>
    <cellStyle name="標準 2" xfId="5"/>
    <cellStyle name="標準 2 2" xfId="6"/>
    <cellStyle name="標準 2 3" xfId="7"/>
    <cellStyle name="標準 3" xfId="8"/>
    <cellStyle name="標準 3 2" xfId="9"/>
    <cellStyle name="標準 3 2 2" xfId="11"/>
    <cellStyle name="標準 3 3" xfId="10"/>
    <cellStyle name="標準 3_01まえがき" xfId="13"/>
    <cellStyle name="標準_00目次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104774</xdr:colOff>
      <xdr:row>8</xdr:row>
      <xdr:rowOff>0</xdr:rowOff>
    </xdr:from>
    <xdr:to>
      <xdr:col>70</xdr:col>
      <xdr:colOff>47625</xdr:colOff>
      <xdr:row>68</xdr:row>
      <xdr:rowOff>47625</xdr:rowOff>
    </xdr:to>
    <xdr:grpSp>
      <xdr:nvGrpSpPr>
        <xdr:cNvPr id="2" name="グループ化 1"/>
        <xdr:cNvGrpSpPr/>
      </xdr:nvGrpSpPr>
      <xdr:grpSpPr>
        <a:xfrm>
          <a:off x="6953249" y="1066800"/>
          <a:ext cx="3505201" cy="10687050"/>
          <a:chOff x="7048499" y="1066800"/>
          <a:chExt cx="3505201" cy="10687050"/>
        </a:xfrm>
      </xdr:grpSpPr>
      <xdr:pic>
        <xdr:nvPicPr>
          <xdr:cNvPr id="3" name="図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48499" y="6012369"/>
            <a:ext cx="3417194" cy="73958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図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0668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図 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7716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24765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31813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38862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図 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46101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図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53054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図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67056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図 1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74485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図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81819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図 1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88868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" name="図 1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95916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図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02965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図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10013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63898</xdr:colOff>
      <xdr:row>74</xdr:row>
      <xdr:rowOff>61153</xdr:rowOff>
    </xdr:from>
    <xdr:to>
      <xdr:col>37</xdr:col>
      <xdr:colOff>61045</xdr:colOff>
      <xdr:row>77</xdr:row>
      <xdr:rowOff>115688</xdr:rowOff>
    </xdr:to>
    <xdr:sp macro="" textlink="">
      <xdr:nvSpPr>
        <xdr:cNvPr id="18" name="角丸四角形 17"/>
        <xdr:cNvSpPr/>
      </xdr:nvSpPr>
      <xdr:spPr>
        <a:xfrm>
          <a:off x="17208898" y="12748453"/>
          <a:ext cx="8226747" cy="568885"/>
        </a:xfrm>
        <a:prstGeom prst="roundRect">
          <a:avLst>
            <a:gd name="adj" fmla="val 28975"/>
          </a:avLst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65849</xdr:colOff>
      <xdr:row>8</xdr:row>
      <xdr:rowOff>23325</xdr:rowOff>
    </xdr:from>
    <xdr:to>
      <xdr:col>62</xdr:col>
      <xdr:colOff>13864</xdr:colOff>
      <xdr:row>67</xdr:row>
      <xdr:rowOff>23996</xdr:rowOff>
    </xdr:to>
    <xdr:grpSp>
      <xdr:nvGrpSpPr>
        <xdr:cNvPr id="19" name="グループ化 18"/>
        <xdr:cNvGrpSpPr/>
      </xdr:nvGrpSpPr>
      <xdr:grpSpPr>
        <a:xfrm>
          <a:off x="7047674" y="1090125"/>
          <a:ext cx="700490" cy="10601996"/>
          <a:chOff x="6502144" y="1288585"/>
          <a:chExt cx="696293" cy="10097375"/>
        </a:xfrm>
      </xdr:grpSpPr>
      <xdr:sp macro="" textlink="">
        <xdr:nvSpPr>
          <xdr:cNvPr id="20" name="片側の 2 つの角を切り取った四角形 19"/>
          <xdr:cNvSpPr/>
        </xdr:nvSpPr>
        <xdr:spPr>
          <a:xfrm rot="16200000">
            <a:off x="6505964" y="1925573"/>
            <a:ext cx="70758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土地・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気象・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人口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1" name="片側の 2 つの角を切り取った四角形 20"/>
          <xdr:cNvSpPr/>
        </xdr:nvSpPr>
        <xdr:spPr>
          <a:xfrm rot="16200000">
            <a:off x="6549380" y="2603618"/>
            <a:ext cx="62075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国勢調査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2" name="片側の 2 つの角を切り取った四角形 21"/>
          <xdr:cNvSpPr/>
        </xdr:nvSpPr>
        <xdr:spPr>
          <a:xfrm rot="16200000">
            <a:off x="6545249" y="327763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経済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センサス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3" name="片側の 2 つの角を切り取った四角形 22"/>
          <xdr:cNvSpPr/>
        </xdr:nvSpPr>
        <xdr:spPr>
          <a:xfrm rot="16200000">
            <a:off x="6545249" y="3942880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商業統計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4" name="片側の 2 つの角を切り取った四角形 23"/>
          <xdr:cNvSpPr/>
        </xdr:nvSpPr>
        <xdr:spPr>
          <a:xfrm rot="16200000">
            <a:off x="6545249" y="4621029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工業統計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5" name="片側の 2 つの角を切り取った四角形 24"/>
          <xdr:cNvSpPr/>
        </xdr:nvSpPr>
        <xdr:spPr>
          <a:xfrm rot="16200000">
            <a:off x="6545249" y="528810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農林業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センサス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6" name="片側の 2 つの角を切り取った四角形 25"/>
          <xdr:cNvSpPr/>
        </xdr:nvSpPr>
        <xdr:spPr>
          <a:xfrm rot="16200000">
            <a:off x="6540808" y="5957189"/>
            <a:ext cx="63789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bg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行財政</a:t>
            </a:r>
            <a:endParaRPr lang="ja-JP" altLang="ja-JP" sz="1000">
              <a:solidFill>
                <a:schemeClr val="bg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bg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・議会</a:t>
            </a:r>
            <a:endParaRPr lang="ja-JP" altLang="ja-JP" sz="1000">
              <a:solidFill>
                <a:schemeClr val="bg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7" name="片側の 2 つの角を切り取った四角形 26"/>
          <xdr:cNvSpPr/>
        </xdr:nvSpPr>
        <xdr:spPr>
          <a:xfrm rot="16200000">
            <a:off x="6502084" y="6632654"/>
            <a:ext cx="677472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>
              <a:lnSpc>
                <a:spcPts val="1000"/>
              </a:lnSpc>
            </a:pPr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区施設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利用状況</a:t>
            </a:r>
            <a:endParaRPr kumimoji="1" lang="en-US" altLang="ja-JP" sz="9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</a:t>
            </a:r>
            <a:r>
              <a:rPr lang="ja-JP" altLang="ja-JP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区民</a:t>
            </a:r>
            <a:r>
              <a:rPr lang="ja-JP" altLang="en-US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相談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8" name="片側の 2 つの角を切り取った四角形 27"/>
          <xdr:cNvSpPr/>
        </xdr:nvSpPr>
        <xdr:spPr>
          <a:xfrm rot="16200000">
            <a:off x="6528423" y="7339277"/>
            <a:ext cx="662670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福祉・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教育・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社会保障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9" name="片側の 2 つの角を切り取った四角形 28"/>
          <xdr:cNvSpPr/>
        </xdr:nvSpPr>
        <xdr:spPr>
          <a:xfrm rot="16200000">
            <a:off x="6548617" y="8044073"/>
            <a:ext cx="62227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l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衛生・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l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環境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0" name="片側の 2 つの角を切り取った四角形 29"/>
          <xdr:cNvSpPr/>
        </xdr:nvSpPr>
        <xdr:spPr>
          <a:xfrm rot="16200000">
            <a:off x="6551844" y="8716518"/>
            <a:ext cx="615825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土木施設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・みどり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1" name="片側の 2 つの角を切り取った四角形 30"/>
          <xdr:cNvSpPr/>
        </xdr:nvSpPr>
        <xdr:spPr>
          <a:xfrm rot="16200000">
            <a:off x="6505508" y="9377777"/>
            <a:ext cx="70850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区民の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くらし</a:t>
            </a:r>
            <a:endParaRPr kumimoji="1"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関連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2" name="片側の 2 つの角を切り取った四角形 31"/>
          <xdr:cNvSpPr/>
        </xdr:nvSpPr>
        <xdr:spPr>
          <a:xfrm rot="16200000">
            <a:off x="6537714" y="10049228"/>
            <a:ext cx="64408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警察・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消防・</a:t>
            </a:r>
            <a:endParaRPr kumimoji="1" lang="en-US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防災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33" name="片側の 2 つの角を切り取った四角形 32"/>
          <xdr:cNvSpPr/>
        </xdr:nvSpPr>
        <xdr:spPr>
          <a:xfrm rot="16200000">
            <a:off x="6545250" y="10732779"/>
            <a:ext cx="62901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特別区勢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一覧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4" name="片側の 2 つの角を切り取った四角形 33"/>
          <xdr:cNvSpPr/>
        </xdr:nvSpPr>
        <xdr:spPr>
          <a:xfrm rot="16200000">
            <a:off x="6549380" y="1260284"/>
            <a:ext cx="620750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練馬区勢</a:t>
            </a:r>
            <a:endParaRPr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図表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97"/>
  <sheetViews>
    <sheetView tabSelected="1" view="pageBreakPreview" zoomScaleNormal="100" zoomScaleSheetLayoutView="100" workbookViewId="0">
      <selection activeCell="D19" sqref="D19"/>
    </sheetView>
  </sheetViews>
  <sheetFormatPr defaultRowHeight="13.5"/>
  <cols>
    <col min="1" max="2" width="2.125" style="98" customWidth="1"/>
    <col min="3" max="3" width="0.75" style="98" customWidth="1"/>
    <col min="4" max="52" width="1.625" style="98" customWidth="1"/>
    <col min="53" max="57" width="1.75" style="98" customWidth="1"/>
    <col min="58" max="60" width="1.625" style="98" customWidth="1"/>
    <col min="61" max="67" width="1.625" style="97" customWidth="1"/>
    <col min="68" max="16384" width="9" style="97"/>
  </cols>
  <sheetData>
    <row r="1" spans="1:71" ht="11.1" customHeight="1">
      <c r="A1" s="97"/>
      <c r="AQ1"/>
      <c r="AR1"/>
      <c r="AS1"/>
      <c r="AT1"/>
      <c r="AU1"/>
      <c r="AV1"/>
      <c r="AW1"/>
      <c r="AX1"/>
      <c r="AY1"/>
      <c r="AZ1" s="192">
        <v>137</v>
      </c>
      <c r="BA1" s="192"/>
      <c r="BB1" s="192"/>
      <c r="BC1" s="192"/>
      <c r="BD1" s="192"/>
      <c r="BE1" s="192"/>
      <c r="BF1" s="192"/>
      <c r="BG1" s="192"/>
      <c r="BH1" s="192"/>
      <c r="BI1" s="192"/>
      <c r="BJ1" s="192"/>
    </row>
    <row r="2" spans="1:71" ht="11.1" customHeight="1">
      <c r="A2" s="97"/>
      <c r="B2" s="97"/>
      <c r="AQ2"/>
      <c r="AR2"/>
      <c r="AS2"/>
      <c r="AT2"/>
      <c r="AU2"/>
      <c r="AV2"/>
      <c r="AW2"/>
      <c r="AX2"/>
      <c r="AY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</row>
    <row r="3" spans="1:71" ht="11.1" customHeight="1">
      <c r="A3" s="97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</row>
    <row r="4" spans="1:71" ht="11.1" customHeight="1">
      <c r="A4" s="97"/>
      <c r="B4" s="97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</row>
    <row r="5" spans="1:71" ht="11.1" customHeight="1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</row>
    <row r="6" spans="1:71" ht="11.1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</row>
    <row r="7" spans="1:71" ht="11.1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</row>
    <row r="8" spans="1:71" ht="11.1" customHeigh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63"/>
      <c r="BE8" s="163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</row>
    <row r="9" spans="1:71" ht="3" customHeight="1">
      <c r="A9" s="103"/>
      <c r="B9" s="104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34"/>
      <c r="BE9" s="162"/>
      <c r="BF9" s="157"/>
      <c r="BG9" s="157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</row>
    <row r="10" spans="1:71" ht="31.5" customHeight="1">
      <c r="A10" s="104"/>
      <c r="B10" s="104"/>
      <c r="C10" s="106"/>
      <c r="D10" s="107"/>
      <c r="E10" s="108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8"/>
      <c r="BA10" s="109"/>
      <c r="BB10" s="109"/>
      <c r="BC10" s="109"/>
      <c r="BD10" s="135"/>
      <c r="BE10" s="160"/>
      <c r="BF10" s="161"/>
      <c r="BG10" s="157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</row>
    <row r="11" spans="1:71" ht="18" customHeight="1">
      <c r="A11" s="104"/>
      <c r="B11" s="104"/>
      <c r="C11" s="102"/>
      <c r="D11" s="102"/>
      <c r="E11" s="102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02"/>
      <c r="BA11" s="109"/>
      <c r="BB11" s="109"/>
      <c r="BC11" s="109"/>
      <c r="BD11" s="135"/>
      <c r="BE11" s="160"/>
      <c r="BF11" s="155"/>
      <c r="BG11" s="157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</row>
    <row r="12" spans="1:71" ht="3" customHeight="1">
      <c r="A12" s="104"/>
      <c r="B12" s="104"/>
      <c r="C12" s="102"/>
      <c r="D12" s="102"/>
      <c r="E12" s="111"/>
      <c r="F12" s="106"/>
      <c r="G12" s="102"/>
      <c r="H12" s="102"/>
      <c r="I12" s="102"/>
      <c r="J12" s="102"/>
      <c r="K12" s="102"/>
      <c r="L12" s="102"/>
      <c r="M12" s="102"/>
      <c r="N12" s="112"/>
      <c r="O12" s="112"/>
      <c r="P12" s="112"/>
      <c r="Q12" s="112"/>
      <c r="R12" s="112"/>
      <c r="S12" s="112"/>
      <c r="T12" s="111"/>
      <c r="U12" s="111"/>
      <c r="V12" s="111"/>
      <c r="W12" s="111"/>
      <c r="X12" s="111"/>
      <c r="Y12" s="111"/>
      <c r="Z12" s="111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36"/>
      <c r="BE12" s="159"/>
      <c r="BF12" s="158"/>
      <c r="BG12" s="157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</row>
    <row r="13" spans="1:71" ht="3" customHeight="1">
      <c r="A13" s="104"/>
      <c r="B13" s="104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34"/>
      <c r="BE13" s="162"/>
      <c r="BF13" s="157"/>
      <c r="BG13" s="157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</row>
    <row r="14" spans="1:71" ht="31.5" customHeight="1">
      <c r="A14" s="104"/>
      <c r="B14" s="104"/>
      <c r="C14" s="106"/>
      <c r="D14" s="107"/>
      <c r="E14" s="108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8"/>
      <c r="BA14" s="109"/>
      <c r="BB14" s="109"/>
      <c r="BC14" s="109"/>
      <c r="BD14" s="135"/>
      <c r="BE14" s="160"/>
      <c r="BF14" s="161"/>
      <c r="BG14" s="157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</row>
    <row r="15" spans="1:71" ht="18" customHeight="1">
      <c r="A15" s="104"/>
      <c r="B15" s="104"/>
      <c r="C15" s="102"/>
      <c r="D15" s="102"/>
      <c r="E15" s="102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02"/>
      <c r="BA15" s="109"/>
      <c r="BB15" s="109"/>
      <c r="BC15" s="109"/>
      <c r="BD15" s="135"/>
      <c r="BE15" s="160"/>
      <c r="BF15" s="155"/>
      <c r="BG15" s="157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</row>
    <row r="16" spans="1:71" ht="3" customHeight="1">
      <c r="A16" s="111"/>
      <c r="B16" s="102"/>
      <c r="C16" s="102"/>
      <c r="D16" s="102"/>
      <c r="E16" s="111"/>
      <c r="F16" s="106"/>
      <c r="G16" s="102"/>
      <c r="H16" s="102"/>
      <c r="I16" s="102"/>
      <c r="J16" s="102"/>
      <c r="K16" s="102"/>
      <c r="L16" s="102"/>
      <c r="M16" s="102"/>
      <c r="N16" s="112"/>
      <c r="O16" s="112"/>
      <c r="P16" s="112"/>
      <c r="Q16" s="112"/>
      <c r="R16" s="112"/>
      <c r="S16" s="112"/>
      <c r="T16" s="111"/>
      <c r="U16" s="111"/>
      <c r="V16" s="111"/>
      <c r="W16" s="111"/>
      <c r="X16" s="111"/>
      <c r="Y16" s="111"/>
      <c r="Z16" s="111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36"/>
      <c r="BE16" s="159"/>
      <c r="BF16" s="158"/>
      <c r="BG16" s="157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</row>
    <row r="17" spans="1:71" ht="3" customHeight="1">
      <c r="A17" s="113"/>
      <c r="B17" s="114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34"/>
      <c r="BE17" s="162"/>
      <c r="BF17" s="157"/>
      <c r="BG17" s="157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</row>
    <row r="18" spans="1:71" ht="31.5" customHeight="1">
      <c r="A18" s="114"/>
      <c r="B18" s="114"/>
      <c r="C18" s="106"/>
      <c r="D18" s="107"/>
      <c r="E18" s="108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8"/>
      <c r="BA18" s="109"/>
      <c r="BB18" s="109"/>
      <c r="BC18" s="109"/>
      <c r="BD18" s="135"/>
      <c r="BE18" s="160"/>
      <c r="BF18" s="161"/>
      <c r="BG18" s="157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</row>
    <row r="19" spans="1:71" ht="18" customHeight="1">
      <c r="A19" s="114"/>
      <c r="B19" s="114"/>
      <c r="C19" s="102"/>
      <c r="D19" s="102"/>
      <c r="E19" s="102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02"/>
      <c r="BA19" s="109"/>
      <c r="BB19" s="109"/>
      <c r="BC19" s="109"/>
      <c r="BD19" s="135"/>
      <c r="BE19" s="160"/>
      <c r="BF19" s="155"/>
      <c r="BG19" s="157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</row>
    <row r="20" spans="1:71" ht="3" customHeight="1">
      <c r="A20" s="114"/>
      <c r="B20" s="114"/>
      <c r="C20" s="102"/>
      <c r="D20" s="102"/>
      <c r="E20" s="111"/>
      <c r="F20" s="106"/>
      <c r="G20" s="102"/>
      <c r="H20" s="102"/>
      <c r="I20" s="102"/>
      <c r="J20" s="102"/>
      <c r="K20" s="102"/>
      <c r="L20" s="102"/>
      <c r="M20" s="102"/>
      <c r="N20" s="112"/>
      <c r="O20" s="112"/>
      <c r="P20" s="112"/>
      <c r="Q20" s="112"/>
      <c r="R20" s="112"/>
      <c r="S20" s="112"/>
      <c r="T20" s="111"/>
      <c r="U20" s="111"/>
      <c r="V20" s="111"/>
      <c r="W20" s="111"/>
      <c r="X20" s="111"/>
      <c r="Y20" s="111"/>
      <c r="Z20" s="111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36"/>
      <c r="BE20" s="159"/>
      <c r="BF20" s="158"/>
      <c r="BG20" s="157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</row>
    <row r="21" spans="1:71" ht="3" customHeight="1">
      <c r="A21" s="114"/>
      <c r="B21" s="114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34"/>
      <c r="BE21" s="162"/>
      <c r="BF21" s="157"/>
      <c r="BG21" s="157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</row>
    <row r="22" spans="1:71" ht="31.5" customHeight="1">
      <c r="A22" s="114"/>
      <c r="B22" s="114"/>
      <c r="C22" s="106"/>
      <c r="D22" s="193" t="s">
        <v>852</v>
      </c>
      <c r="E22" s="193"/>
      <c r="F22" s="193"/>
      <c r="G22" s="193"/>
      <c r="H22" s="193"/>
      <c r="I22" s="193"/>
      <c r="J22" s="195" t="s">
        <v>851</v>
      </c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35"/>
      <c r="BE22" s="160"/>
      <c r="BF22" s="161"/>
      <c r="BG22" s="157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</row>
    <row r="23" spans="1:71" ht="18" customHeight="1">
      <c r="A23" s="114"/>
      <c r="B23" s="114"/>
      <c r="C23" s="102"/>
      <c r="D23" s="194"/>
      <c r="E23" s="194"/>
      <c r="F23" s="194"/>
      <c r="G23" s="194"/>
      <c r="H23" s="194"/>
      <c r="I23" s="194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35"/>
      <c r="BE23" s="160"/>
      <c r="BF23" s="155"/>
      <c r="BG23" s="157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</row>
    <row r="24" spans="1:71" ht="3" customHeight="1">
      <c r="A24" s="114"/>
      <c r="B24" s="114"/>
      <c r="C24" s="102"/>
      <c r="D24" s="102"/>
      <c r="E24" s="111"/>
      <c r="F24" s="106"/>
      <c r="G24" s="102"/>
      <c r="H24" s="102"/>
      <c r="I24" s="102"/>
      <c r="J24" s="102"/>
      <c r="K24" s="102"/>
      <c r="L24" s="102"/>
      <c r="M24" s="102"/>
      <c r="N24" s="112"/>
      <c r="O24" s="112"/>
      <c r="P24" s="112"/>
      <c r="Q24" s="112"/>
      <c r="R24" s="112"/>
      <c r="S24" s="112"/>
      <c r="T24" s="111"/>
      <c r="U24" s="111"/>
      <c r="V24" s="111"/>
      <c r="W24" s="111"/>
      <c r="X24" s="111"/>
      <c r="Y24" s="111"/>
      <c r="Z24" s="111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36"/>
      <c r="BE24" s="159"/>
      <c r="BF24" s="158"/>
      <c r="BG24" s="157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</row>
    <row r="25" spans="1:71" ht="3" customHeight="1">
      <c r="A25" s="114"/>
      <c r="B25" s="114"/>
      <c r="C25" s="10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34"/>
      <c r="BE25" s="162"/>
      <c r="BF25" s="157"/>
      <c r="BG25" s="157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</row>
    <row r="26" spans="1:71" ht="31.5" customHeight="1">
      <c r="A26" s="114"/>
      <c r="B26" s="114"/>
      <c r="C26" s="106"/>
      <c r="D26" s="107"/>
      <c r="E26" s="108"/>
      <c r="F26" s="116" t="s">
        <v>815</v>
      </c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8"/>
      <c r="BA26" s="109"/>
      <c r="BB26" s="109"/>
      <c r="BC26" s="109"/>
      <c r="BD26" s="135"/>
      <c r="BE26" s="160"/>
      <c r="BF26" s="161"/>
      <c r="BG26" s="157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</row>
    <row r="27" spans="1:71" ht="18" customHeight="1">
      <c r="A27" s="114"/>
      <c r="B27" s="114"/>
      <c r="C27" s="102"/>
      <c r="D27" s="102"/>
      <c r="E27" s="102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02"/>
      <c r="BA27" s="109"/>
      <c r="BB27" s="109"/>
      <c r="BC27" s="109"/>
      <c r="BD27" s="135"/>
      <c r="BE27" s="160"/>
      <c r="BF27" s="155"/>
      <c r="BG27" s="157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</row>
    <row r="28" spans="1:71" ht="3" customHeight="1">
      <c r="A28" s="114"/>
      <c r="B28" s="114"/>
      <c r="C28" s="102"/>
      <c r="D28" s="102"/>
      <c r="E28" s="111"/>
      <c r="F28" s="106"/>
      <c r="G28" s="102"/>
      <c r="H28" s="102"/>
      <c r="I28" s="102"/>
      <c r="J28" s="102"/>
      <c r="K28" s="102"/>
      <c r="L28" s="102"/>
      <c r="M28" s="102"/>
      <c r="N28" s="112"/>
      <c r="O28" s="112"/>
      <c r="P28" s="112"/>
      <c r="Q28" s="112"/>
      <c r="R28" s="112"/>
      <c r="S28" s="112"/>
      <c r="T28" s="111"/>
      <c r="U28" s="111"/>
      <c r="V28" s="111"/>
      <c r="W28" s="111"/>
      <c r="X28" s="111"/>
      <c r="Y28" s="111"/>
      <c r="Z28" s="111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36"/>
      <c r="BE28" s="159"/>
      <c r="BF28" s="158"/>
      <c r="BG28" s="157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</row>
    <row r="29" spans="1:71" ht="3" customHeight="1">
      <c r="A29" s="114"/>
      <c r="B29" s="114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34"/>
      <c r="BE29" s="162"/>
      <c r="BF29" s="157"/>
      <c r="BG29" s="157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</row>
    <row r="30" spans="1:71" ht="31.5" customHeight="1">
      <c r="A30" s="114"/>
      <c r="B30" s="114"/>
      <c r="C30" s="106"/>
      <c r="D30" s="107"/>
      <c r="E30" s="108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8"/>
      <c r="BA30" s="109"/>
      <c r="BB30" s="109"/>
      <c r="BC30" s="109"/>
      <c r="BD30" s="135"/>
      <c r="BE30" s="160"/>
      <c r="BF30" s="161"/>
      <c r="BG30" s="157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</row>
    <row r="31" spans="1:71" ht="18" customHeight="1">
      <c r="A31" s="114"/>
      <c r="B31" s="114"/>
      <c r="C31" s="102"/>
      <c r="D31" s="102"/>
      <c r="E31" s="102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02"/>
      <c r="BA31" s="109"/>
      <c r="BB31" s="109"/>
      <c r="BC31" s="109"/>
      <c r="BD31" s="135"/>
      <c r="BE31" s="160"/>
      <c r="BF31" s="155"/>
      <c r="BG31" s="157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</row>
    <row r="32" spans="1:71" ht="3" customHeight="1">
      <c r="A32" s="114"/>
      <c r="B32" s="114"/>
      <c r="C32" s="102"/>
      <c r="D32" s="102"/>
      <c r="E32" s="111"/>
      <c r="F32" s="106"/>
      <c r="G32" s="102"/>
      <c r="H32" s="102"/>
      <c r="I32" s="102"/>
      <c r="J32" s="102"/>
      <c r="K32" s="102"/>
      <c r="L32" s="102"/>
      <c r="M32" s="102"/>
      <c r="N32" s="112"/>
      <c r="O32" s="112"/>
      <c r="P32" s="112"/>
      <c r="Q32" s="112"/>
      <c r="R32" s="112"/>
      <c r="S32" s="112"/>
      <c r="T32" s="111"/>
      <c r="U32" s="111"/>
      <c r="V32" s="111"/>
      <c r="W32" s="111"/>
      <c r="X32" s="111"/>
      <c r="Y32" s="111"/>
      <c r="Z32" s="111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36"/>
      <c r="BE32" s="159"/>
      <c r="BF32" s="158"/>
      <c r="BG32" s="157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</row>
    <row r="33" spans="1:71" ht="3" customHeight="1">
      <c r="A33" s="114"/>
      <c r="B33" s="114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34"/>
      <c r="BE33" s="162"/>
      <c r="BF33" s="157"/>
      <c r="BG33" s="157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</row>
    <row r="34" spans="1:71" ht="31.5" customHeight="1">
      <c r="A34" s="114"/>
      <c r="B34" s="114"/>
      <c r="C34" s="106"/>
      <c r="D34" s="107"/>
      <c r="E34" s="108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8"/>
      <c r="BA34" s="109"/>
      <c r="BB34" s="109"/>
      <c r="BC34" s="109"/>
      <c r="BD34" s="135"/>
      <c r="BE34" s="160"/>
      <c r="BF34" s="161"/>
      <c r="BG34" s="157"/>
      <c r="BH34" s="154"/>
      <c r="BI34" s="154"/>
      <c r="BJ34" s="154"/>
      <c r="BK34" s="154"/>
      <c r="BL34" s="154"/>
      <c r="BM34" s="154"/>
      <c r="BN34" s="154"/>
      <c r="BO34" s="154"/>
      <c r="BP34" s="154"/>
      <c r="BQ34" s="154"/>
      <c r="BR34" s="154"/>
      <c r="BS34" s="154"/>
    </row>
    <row r="35" spans="1:71" ht="18" customHeight="1">
      <c r="A35" s="114"/>
      <c r="B35" s="114"/>
      <c r="C35" s="102"/>
      <c r="D35" s="102"/>
      <c r="E35" s="102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02"/>
      <c r="BA35" s="109"/>
      <c r="BB35" s="109"/>
      <c r="BC35" s="109"/>
      <c r="BD35" s="135"/>
      <c r="BE35" s="160"/>
      <c r="BF35" s="155"/>
      <c r="BG35" s="157"/>
      <c r="BH35" s="154"/>
      <c r="BI35" s="154"/>
      <c r="BJ35" s="154"/>
      <c r="BK35" s="154"/>
      <c r="BL35" s="154"/>
      <c r="BM35" s="154"/>
      <c r="BN35" s="154"/>
      <c r="BO35" s="154"/>
      <c r="BP35" s="154"/>
      <c r="BQ35" s="154"/>
      <c r="BR35" s="154"/>
      <c r="BS35" s="154"/>
    </row>
    <row r="36" spans="1:71" ht="3" customHeight="1">
      <c r="A36" s="111"/>
      <c r="B36" s="102"/>
      <c r="C36" s="102"/>
      <c r="D36" s="102"/>
      <c r="E36" s="111"/>
      <c r="F36" s="106"/>
      <c r="G36" s="102"/>
      <c r="H36" s="102"/>
      <c r="I36" s="102"/>
      <c r="J36" s="102"/>
      <c r="K36" s="102"/>
      <c r="L36" s="102"/>
      <c r="M36" s="102"/>
      <c r="N36" s="112"/>
      <c r="O36" s="112"/>
      <c r="P36" s="112"/>
      <c r="Q36" s="112"/>
      <c r="R36" s="112"/>
      <c r="S36" s="112"/>
      <c r="T36" s="111"/>
      <c r="U36" s="111"/>
      <c r="V36" s="111"/>
      <c r="W36" s="111"/>
      <c r="X36" s="111"/>
      <c r="Y36" s="111"/>
      <c r="Z36" s="111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36"/>
      <c r="BE36" s="159"/>
      <c r="BF36" s="158"/>
      <c r="BG36" s="157"/>
      <c r="BH36" s="154"/>
      <c r="BI36" s="154"/>
      <c r="BJ36" s="154"/>
      <c r="BK36" s="154"/>
      <c r="BL36" s="154"/>
      <c r="BM36" s="154"/>
      <c r="BN36" s="154"/>
      <c r="BO36" s="154"/>
      <c r="BP36" s="154"/>
      <c r="BQ36" s="154"/>
      <c r="BR36" s="154"/>
      <c r="BS36" s="154"/>
    </row>
    <row r="37" spans="1:71" ht="3" customHeight="1">
      <c r="A37" s="113"/>
      <c r="B37" s="114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34"/>
      <c r="BE37" s="162"/>
      <c r="BF37" s="157"/>
      <c r="BG37" s="157"/>
      <c r="BH37" s="154"/>
      <c r="BI37" s="154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</row>
    <row r="38" spans="1:71" ht="31.5" customHeight="1">
      <c r="A38" s="114"/>
      <c r="B38" s="114"/>
      <c r="C38" s="106"/>
      <c r="D38" s="107"/>
      <c r="E38" s="108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8"/>
      <c r="BA38" s="109"/>
      <c r="BB38" s="109"/>
      <c r="BC38" s="109"/>
      <c r="BD38" s="135"/>
      <c r="BE38" s="160"/>
      <c r="BF38" s="161"/>
      <c r="BG38" s="157"/>
      <c r="BH38" s="154"/>
      <c r="BI38" s="154"/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</row>
    <row r="39" spans="1:71" ht="18" customHeight="1">
      <c r="A39" s="114"/>
      <c r="B39" s="114"/>
      <c r="C39" s="102"/>
      <c r="D39" s="102"/>
      <c r="E39" s="102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02"/>
      <c r="BA39" s="109"/>
      <c r="BB39" s="109"/>
      <c r="BC39" s="109"/>
      <c r="BD39" s="135"/>
      <c r="BE39" s="160"/>
      <c r="BF39" s="155"/>
      <c r="BG39" s="157"/>
      <c r="BH39" s="154"/>
      <c r="BI39" s="154"/>
      <c r="BJ39" s="154"/>
      <c r="BK39" s="154"/>
      <c r="BL39" s="154"/>
      <c r="BM39" s="154"/>
      <c r="BN39" s="154"/>
      <c r="BO39" s="154"/>
      <c r="BP39" s="154"/>
      <c r="BQ39" s="154"/>
      <c r="BR39" s="154"/>
      <c r="BS39" s="154"/>
    </row>
    <row r="40" spans="1:71" ht="3" customHeight="1">
      <c r="A40" s="114"/>
      <c r="B40" s="114"/>
      <c r="C40" s="102"/>
      <c r="D40" s="102"/>
      <c r="E40" s="111"/>
      <c r="F40" s="106"/>
      <c r="G40" s="102"/>
      <c r="H40" s="102"/>
      <c r="I40" s="102"/>
      <c r="J40" s="102"/>
      <c r="K40" s="102"/>
      <c r="L40" s="102"/>
      <c r="M40" s="102"/>
      <c r="N40" s="112"/>
      <c r="O40" s="112"/>
      <c r="P40" s="112"/>
      <c r="Q40" s="112"/>
      <c r="R40" s="112"/>
      <c r="S40" s="112"/>
      <c r="T40" s="111"/>
      <c r="U40" s="111"/>
      <c r="V40" s="111"/>
      <c r="W40" s="111"/>
      <c r="X40" s="111"/>
      <c r="Y40" s="111"/>
      <c r="Z40" s="111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36"/>
      <c r="BE40" s="159"/>
      <c r="BF40" s="158"/>
      <c r="BG40" s="157"/>
      <c r="BH40" s="154"/>
      <c r="BI40" s="154"/>
      <c r="BJ40" s="154"/>
      <c r="BK40" s="154"/>
      <c r="BL40" s="154"/>
      <c r="BM40" s="154"/>
      <c r="BN40" s="154"/>
      <c r="BO40" s="154"/>
      <c r="BP40" s="154"/>
      <c r="BQ40" s="154"/>
      <c r="BR40" s="154"/>
      <c r="BS40" s="154"/>
    </row>
    <row r="41" spans="1:71" ht="3" customHeight="1">
      <c r="A41" s="114"/>
      <c r="B41" s="114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34"/>
      <c r="BE41" s="162"/>
      <c r="BF41" s="157"/>
      <c r="BG41" s="157"/>
      <c r="BH41" s="154"/>
      <c r="BI41" s="154"/>
      <c r="BJ41" s="154"/>
      <c r="BK41" s="154"/>
      <c r="BL41" s="154"/>
      <c r="BM41" s="154"/>
      <c r="BN41" s="154"/>
      <c r="BO41" s="154"/>
      <c r="BP41" s="154"/>
      <c r="BQ41" s="154"/>
      <c r="BR41" s="154"/>
      <c r="BS41" s="154"/>
    </row>
    <row r="42" spans="1:71" ht="31.5" customHeight="1">
      <c r="A42" s="114"/>
      <c r="B42" s="114"/>
      <c r="C42" s="106"/>
      <c r="D42" s="107"/>
      <c r="E42" s="108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8"/>
      <c r="BA42" s="109"/>
      <c r="BB42" s="109"/>
      <c r="BC42" s="109"/>
      <c r="BD42" s="135"/>
      <c r="BE42" s="160"/>
      <c r="BF42" s="161"/>
      <c r="BG42" s="157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</row>
    <row r="43" spans="1:71" ht="21" customHeight="1">
      <c r="A43" s="114"/>
      <c r="B43" s="114"/>
      <c r="C43" s="102"/>
      <c r="D43" s="102"/>
      <c r="E43" s="102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02"/>
      <c r="BA43" s="109"/>
      <c r="BB43" s="109"/>
      <c r="BC43" s="109"/>
      <c r="BD43" s="135"/>
      <c r="BE43" s="160"/>
      <c r="BF43" s="155"/>
      <c r="BG43" s="157"/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</row>
    <row r="44" spans="1:71" ht="3" customHeight="1">
      <c r="A44" s="114"/>
      <c r="B44" s="114"/>
      <c r="C44" s="102"/>
      <c r="D44" s="102"/>
      <c r="E44" s="111"/>
      <c r="F44" s="106"/>
      <c r="G44" s="102"/>
      <c r="H44" s="102"/>
      <c r="I44" s="102"/>
      <c r="J44" s="102"/>
      <c r="K44" s="102"/>
      <c r="L44" s="102"/>
      <c r="M44" s="102"/>
      <c r="N44" s="112"/>
      <c r="O44" s="112"/>
      <c r="P44" s="112"/>
      <c r="Q44" s="112"/>
      <c r="R44" s="112"/>
      <c r="S44" s="112"/>
      <c r="T44" s="111"/>
      <c r="U44" s="111"/>
      <c r="V44" s="111"/>
      <c r="W44" s="111"/>
      <c r="X44" s="111"/>
      <c r="Y44" s="111"/>
      <c r="Z44" s="111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36"/>
      <c r="BE44" s="159"/>
      <c r="BF44" s="158"/>
      <c r="BG44" s="157"/>
      <c r="BH44" s="154"/>
      <c r="BI44" s="154"/>
      <c r="BJ44" s="154"/>
      <c r="BK44" s="154"/>
      <c r="BL44" s="154"/>
      <c r="BM44" s="154"/>
      <c r="BN44" s="154"/>
      <c r="BO44" s="154"/>
      <c r="BP44" s="154"/>
      <c r="BQ44" s="154"/>
      <c r="BR44" s="154"/>
      <c r="BS44" s="154"/>
    </row>
    <row r="45" spans="1:71" ht="3" customHeight="1">
      <c r="A45" s="114"/>
      <c r="B45" s="114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34"/>
      <c r="BE45" s="162"/>
      <c r="BF45" s="157"/>
      <c r="BG45" s="157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</row>
    <row r="46" spans="1:71" ht="31.5" customHeight="1">
      <c r="A46" s="114"/>
      <c r="B46" s="114"/>
      <c r="C46" s="106"/>
      <c r="D46" s="107"/>
      <c r="E46" s="108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8"/>
      <c r="BA46" s="109"/>
      <c r="BB46" s="109"/>
      <c r="BC46" s="109"/>
      <c r="BD46" s="135"/>
      <c r="BE46" s="160"/>
      <c r="BF46" s="161"/>
      <c r="BG46" s="157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4"/>
    </row>
    <row r="47" spans="1:71" ht="20.25" customHeight="1">
      <c r="A47" s="114"/>
      <c r="B47" s="114"/>
      <c r="C47" s="102"/>
      <c r="D47" s="102"/>
      <c r="E47" s="102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02"/>
      <c r="BA47" s="109"/>
      <c r="BB47" s="109"/>
      <c r="BC47" s="109"/>
      <c r="BD47" s="135"/>
      <c r="BE47" s="160"/>
      <c r="BF47" s="155"/>
      <c r="BG47" s="157"/>
      <c r="BH47" s="154"/>
      <c r="BI47" s="154"/>
      <c r="BJ47" s="154"/>
      <c r="BK47" s="154"/>
      <c r="BL47" s="154"/>
      <c r="BM47" s="154"/>
      <c r="BN47" s="154"/>
      <c r="BO47" s="154"/>
      <c r="BP47" s="154"/>
      <c r="BQ47" s="154"/>
      <c r="BR47" s="154"/>
      <c r="BS47" s="154"/>
    </row>
    <row r="48" spans="1:71" ht="3" customHeight="1">
      <c r="A48" s="114"/>
      <c r="B48" s="114"/>
      <c r="C48" s="102"/>
      <c r="D48" s="102"/>
      <c r="E48" s="111"/>
      <c r="F48" s="106"/>
      <c r="G48" s="102"/>
      <c r="H48" s="102"/>
      <c r="I48" s="102"/>
      <c r="J48" s="102"/>
      <c r="K48" s="102"/>
      <c r="L48" s="102"/>
      <c r="M48" s="102"/>
      <c r="N48" s="112"/>
      <c r="O48" s="112"/>
      <c r="P48" s="112"/>
      <c r="Q48" s="112"/>
      <c r="R48" s="112"/>
      <c r="S48" s="112"/>
      <c r="T48" s="111"/>
      <c r="U48" s="111"/>
      <c r="V48" s="111"/>
      <c r="W48" s="111"/>
      <c r="X48" s="111"/>
      <c r="Y48" s="111"/>
      <c r="Z48" s="111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36"/>
      <c r="BE48" s="159"/>
      <c r="BF48" s="158"/>
      <c r="BG48" s="157"/>
      <c r="BH48" s="154"/>
      <c r="BI48" s="154"/>
      <c r="BJ48" s="154"/>
      <c r="BK48" s="154"/>
      <c r="BL48" s="154"/>
      <c r="BM48" s="154"/>
      <c r="BN48" s="154"/>
      <c r="BO48" s="154"/>
      <c r="BP48" s="154"/>
      <c r="BQ48" s="154"/>
      <c r="BR48" s="154"/>
      <c r="BS48" s="154"/>
    </row>
    <row r="49" spans="1:71" ht="3" customHeight="1">
      <c r="A49" s="114"/>
      <c r="B49" s="114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34"/>
      <c r="BE49" s="162"/>
      <c r="BF49" s="157"/>
      <c r="BG49" s="157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</row>
    <row r="50" spans="1:71" ht="31.5" customHeight="1">
      <c r="A50" s="114"/>
      <c r="B50" s="114"/>
      <c r="C50" s="106"/>
      <c r="D50" s="107"/>
      <c r="E50" s="108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8"/>
      <c r="BA50" s="109"/>
      <c r="BB50" s="109"/>
      <c r="BC50" s="109"/>
      <c r="BD50" s="135"/>
      <c r="BE50" s="160"/>
      <c r="BF50" s="161"/>
      <c r="BG50" s="157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154"/>
    </row>
    <row r="51" spans="1:71" ht="18" customHeight="1">
      <c r="A51" s="114"/>
      <c r="B51" s="114"/>
      <c r="C51" s="102"/>
      <c r="D51" s="102"/>
      <c r="E51" s="102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02"/>
      <c r="BA51" s="109"/>
      <c r="BB51" s="109"/>
      <c r="BC51" s="109"/>
      <c r="BD51" s="135"/>
      <c r="BE51" s="160"/>
      <c r="BF51" s="155"/>
      <c r="BG51" s="157"/>
      <c r="BH51" s="154"/>
      <c r="BI51" s="154"/>
      <c r="BJ51" s="154"/>
      <c r="BK51" s="154"/>
      <c r="BL51" s="154"/>
      <c r="BM51" s="154"/>
      <c r="BN51" s="154"/>
      <c r="BO51" s="154"/>
      <c r="BP51" s="154"/>
      <c r="BQ51" s="154"/>
      <c r="BR51" s="154"/>
      <c r="BS51" s="154"/>
    </row>
    <row r="52" spans="1:71" ht="3" customHeight="1">
      <c r="A52" s="114"/>
      <c r="B52" s="114"/>
      <c r="C52" s="102"/>
      <c r="D52" s="102"/>
      <c r="E52" s="111"/>
      <c r="F52" s="106"/>
      <c r="G52" s="102"/>
      <c r="H52" s="102"/>
      <c r="I52" s="102"/>
      <c r="J52" s="102"/>
      <c r="K52" s="102"/>
      <c r="L52" s="102"/>
      <c r="M52" s="102"/>
      <c r="N52" s="112"/>
      <c r="O52" s="112"/>
      <c r="P52" s="112"/>
      <c r="Q52" s="112"/>
      <c r="R52" s="112"/>
      <c r="S52" s="112"/>
      <c r="T52" s="111"/>
      <c r="U52" s="111"/>
      <c r="V52" s="111"/>
      <c r="W52" s="111"/>
      <c r="X52" s="111"/>
      <c r="Y52" s="111"/>
      <c r="Z52" s="111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36"/>
      <c r="BE52" s="159"/>
      <c r="BF52" s="158"/>
      <c r="BG52" s="157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  <c r="BS52" s="154"/>
    </row>
    <row r="53" spans="1:71" ht="3" customHeight="1">
      <c r="A53" s="114"/>
      <c r="B53" s="114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34"/>
      <c r="BE53" s="162"/>
      <c r="BF53" s="157"/>
      <c r="BG53" s="157"/>
      <c r="BH53" s="154"/>
      <c r="BI53" s="154"/>
      <c r="BJ53" s="154"/>
      <c r="BK53" s="154"/>
      <c r="BL53" s="154"/>
      <c r="BM53" s="154"/>
      <c r="BN53" s="154"/>
      <c r="BO53" s="154"/>
      <c r="BP53" s="154"/>
      <c r="BQ53" s="154"/>
      <c r="BR53" s="154"/>
      <c r="BS53" s="154"/>
    </row>
    <row r="54" spans="1:71" ht="31.5" customHeight="1">
      <c r="A54" s="114"/>
      <c r="B54" s="114"/>
      <c r="C54" s="106"/>
      <c r="D54" s="107"/>
      <c r="E54" s="108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8"/>
      <c r="BA54" s="109"/>
      <c r="BB54" s="109"/>
      <c r="BC54" s="109"/>
      <c r="BD54" s="135"/>
      <c r="BE54" s="160"/>
      <c r="BF54" s="161"/>
      <c r="BG54" s="157"/>
      <c r="BH54" s="154"/>
      <c r="BI54" s="154"/>
      <c r="BJ54" s="154"/>
      <c r="BK54" s="154"/>
      <c r="BL54" s="154"/>
      <c r="BM54" s="154"/>
      <c r="BN54" s="154"/>
      <c r="BO54" s="154"/>
      <c r="BP54" s="154"/>
      <c r="BQ54" s="154"/>
      <c r="BR54" s="154"/>
      <c r="BS54" s="154"/>
    </row>
    <row r="55" spans="1:71" ht="18" customHeight="1">
      <c r="A55" s="114"/>
      <c r="B55" s="114"/>
      <c r="C55" s="102"/>
      <c r="D55" s="102"/>
      <c r="E55" s="102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02"/>
      <c r="BA55" s="109"/>
      <c r="BB55" s="109"/>
      <c r="BC55" s="109"/>
      <c r="BD55" s="135"/>
      <c r="BE55" s="160"/>
      <c r="BF55" s="155"/>
      <c r="BG55" s="157"/>
      <c r="BH55" s="154"/>
      <c r="BI55" s="154"/>
      <c r="BJ55" s="154"/>
      <c r="BK55" s="154"/>
      <c r="BL55" s="154"/>
      <c r="BM55" s="154"/>
      <c r="BN55" s="154"/>
      <c r="BO55" s="154"/>
      <c r="BP55" s="154"/>
      <c r="BQ55" s="154"/>
      <c r="BR55" s="154"/>
      <c r="BS55" s="154"/>
    </row>
    <row r="56" spans="1:71" ht="3" customHeight="1">
      <c r="A56" s="102"/>
      <c r="B56" s="102"/>
      <c r="C56" s="102"/>
      <c r="D56" s="102"/>
      <c r="E56" s="111"/>
      <c r="F56" s="106"/>
      <c r="G56" s="102"/>
      <c r="H56" s="102"/>
      <c r="I56" s="102"/>
      <c r="J56" s="102"/>
      <c r="K56" s="102"/>
      <c r="L56" s="102"/>
      <c r="M56" s="102"/>
      <c r="N56" s="112"/>
      <c r="O56" s="112"/>
      <c r="P56" s="112"/>
      <c r="Q56" s="112"/>
      <c r="R56" s="112"/>
      <c r="S56" s="112"/>
      <c r="T56" s="111"/>
      <c r="U56" s="111"/>
      <c r="V56" s="111"/>
      <c r="W56" s="111"/>
      <c r="X56" s="111"/>
      <c r="Y56" s="111"/>
      <c r="Z56" s="111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36"/>
      <c r="BE56" s="159"/>
      <c r="BF56" s="158"/>
      <c r="BG56" s="157"/>
      <c r="BH56" s="154"/>
      <c r="BI56" s="154"/>
      <c r="BJ56" s="154"/>
      <c r="BK56" s="154"/>
      <c r="BL56" s="154"/>
      <c r="BM56" s="154"/>
      <c r="BN56" s="154"/>
      <c r="BO56" s="154"/>
      <c r="BP56" s="154"/>
      <c r="BQ56" s="154"/>
      <c r="BR56" s="154"/>
      <c r="BS56" s="154"/>
    </row>
    <row r="57" spans="1:71" ht="3" customHeight="1">
      <c r="A57" s="117"/>
      <c r="B57" s="118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34"/>
      <c r="BE57" s="162"/>
      <c r="BF57" s="157"/>
      <c r="BG57" s="157"/>
      <c r="BH57" s="154"/>
      <c r="BI57" s="154"/>
      <c r="BJ57" s="154"/>
      <c r="BK57" s="154"/>
      <c r="BL57" s="154"/>
      <c r="BM57" s="154"/>
      <c r="BN57" s="154"/>
      <c r="BO57" s="154"/>
      <c r="BP57" s="154"/>
      <c r="BQ57" s="154"/>
      <c r="BR57" s="154"/>
      <c r="BS57" s="154"/>
    </row>
    <row r="58" spans="1:71" ht="31.5" customHeight="1">
      <c r="A58" s="118"/>
      <c r="B58" s="118"/>
      <c r="C58" s="106"/>
      <c r="D58" s="107"/>
      <c r="E58" s="108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8"/>
      <c r="BA58" s="109"/>
      <c r="BB58" s="109"/>
      <c r="BC58" s="109"/>
      <c r="BD58" s="135"/>
      <c r="BE58" s="160"/>
      <c r="BF58" s="161"/>
      <c r="BG58" s="157"/>
      <c r="BH58" s="154"/>
      <c r="BI58" s="154"/>
      <c r="BJ58" s="154"/>
      <c r="BK58" s="154"/>
      <c r="BL58" s="154"/>
      <c r="BM58" s="154"/>
      <c r="BN58" s="154"/>
      <c r="BO58" s="154"/>
      <c r="BP58" s="154"/>
      <c r="BQ58" s="154"/>
      <c r="BR58" s="154"/>
      <c r="BS58" s="154"/>
    </row>
    <row r="59" spans="1:71" ht="18" customHeight="1">
      <c r="A59" s="118"/>
      <c r="B59" s="118"/>
      <c r="C59" s="102"/>
      <c r="D59" s="102"/>
      <c r="E59" s="102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02"/>
      <c r="BA59" s="109"/>
      <c r="BB59" s="109"/>
      <c r="BC59" s="109"/>
      <c r="BD59" s="135"/>
      <c r="BE59" s="160"/>
      <c r="BF59" s="155"/>
      <c r="BG59" s="157"/>
      <c r="BH59" s="154"/>
      <c r="BI59" s="154"/>
      <c r="BJ59" s="154"/>
      <c r="BK59" s="154"/>
      <c r="BL59" s="154"/>
      <c r="BM59" s="154"/>
      <c r="BN59" s="154"/>
      <c r="BO59" s="154"/>
      <c r="BP59" s="154"/>
      <c r="BQ59" s="154"/>
      <c r="BR59" s="154"/>
      <c r="BS59" s="154"/>
    </row>
    <row r="60" spans="1:71" ht="3" customHeight="1">
      <c r="A60" s="118"/>
      <c r="B60" s="118"/>
      <c r="C60" s="102"/>
      <c r="D60" s="102"/>
      <c r="E60" s="111"/>
      <c r="F60" s="106"/>
      <c r="G60" s="102"/>
      <c r="H60" s="102"/>
      <c r="I60" s="102"/>
      <c r="J60" s="102"/>
      <c r="K60" s="102"/>
      <c r="L60" s="102"/>
      <c r="M60" s="102"/>
      <c r="N60" s="112"/>
      <c r="O60" s="112"/>
      <c r="P60" s="112"/>
      <c r="Q60" s="112"/>
      <c r="R60" s="112"/>
      <c r="S60" s="112"/>
      <c r="T60" s="111"/>
      <c r="U60" s="111"/>
      <c r="V60" s="111"/>
      <c r="W60" s="111"/>
      <c r="X60" s="111"/>
      <c r="Y60" s="111"/>
      <c r="Z60" s="111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36"/>
      <c r="BE60" s="159"/>
      <c r="BF60" s="158"/>
      <c r="BG60" s="157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4"/>
    </row>
    <row r="61" spans="1:71" ht="3" customHeight="1">
      <c r="A61" s="118"/>
      <c r="B61" s="118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34"/>
      <c r="BE61" s="162"/>
      <c r="BF61" s="157"/>
      <c r="BG61" s="157"/>
      <c r="BH61" s="154"/>
      <c r="BI61" s="154"/>
      <c r="BJ61" s="154"/>
      <c r="BK61" s="154"/>
      <c r="BL61" s="154"/>
      <c r="BM61" s="154"/>
      <c r="BN61" s="154"/>
      <c r="BO61" s="154"/>
      <c r="BP61" s="154"/>
      <c r="BQ61" s="154"/>
      <c r="BR61" s="154"/>
      <c r="BS61" s="154"/>
    </row>
    <row r="62" spans="1:71" ht="31.5" customHeight="1">
      <c r="A62" s="118"/>
      <c r="B62" s="118"/>
      <c r="C62" s="106"/>
      <c r="D62" s="107"/>
      <c r="E62" s="108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8"/>
      <c r="BA62" s="109"/>
      <c r="BB62" s="109"/>
      <c r="BC62" s="109"/>
      <c r="BD62" s="135"/>
      <c r="BE62" s="160"/>
      <c r="BF62" s="161"/>
      <c r="BG62" s="157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4"/>
    </row>
    <row r="63" spans="1:71" ht="18" customHeight="1">
      <c r="A63" s="118"/>
      <c r="B63" s="118"/>
      <c r="C63" s="102"/>
      <c r="D63" s="102"/>
      <c r="E63" s="102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02"/>
      <c r="BA63" s="109"/>
      <c r="BB63" s="109"/>
      <c r="BC63" s="109"/>
      <c r="BD63" s="135"/>
      <c r="BE63" s="160"/>
      <c r="BF63" s="155"/>
      <c r="BG63" s="157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</row>
    <row r="64" spans="1:71" ht="3" customHeight="1">
      <c r="A64" s="111"/>
      <c r="B64" s="102"/>
      <c r="C64" s="102"/>
      <c r="D64" s="102"/>
      <c r="E64" s="111"/>
      <c r="F64" s="106"/>
      <c r="G64" s="102"/>
      <c r="H64" s="102"/>
      <c r="I64" s="102"/>
      <c r="J64" s="102"/>
      <c r="K64" s="102"/>
      <c r="L64" s="102"/>
      <c r="M64" s="102"/>
      <c r="N64" s="112"/>
      <c r="O64" s="112"/>
      <c r="P64" s="112"/>
      <c r="Q64" s="112"/>
      <c r="R64" s="112"/>
      <c r="S64" s="112"/>
      <c r="T64" s="111"/>
      <c r="U64" s="111"/>
      <c r="V64" s="111"/>
      <c r="W64" s="111"/>
      <c r="X64" s="111"/>
      <c r="Y64" s="111"/>
      <c r="Z64" s="111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36"/>
      <c r="BE64" s="159"/>
      <c r="BF64" s="158"/>
      <c r="BG64" s="157"/>
      <c r="BH64" s="154"/>
      <c r="BI64" s="154"/>
      <c r="BJ64" s="154"/>
      <c r="BK64" s="154"/>
      <c r="BL64" s="154"/>
      <c r="BM64" s="154"/>
      <c r="BN64" s="154"/>
      <c r="BO64" s="154"/>
      <c r="BP64" s="154"/>
      <c r="BQ64" s="154"/>
      <c r="BR64" s="154"/>
      <c r="BS64" s="154"/>
    </row>
    <row r="65" spans="1:71" ht="3" customHeight="1">
      <c r="A65" s="119"/>
      <c r="B65" s="119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11"/>
      <c r="BB65" s="105"/>
      <c r="BC65" s="105"/>
      <c r="BD65" s="134"/>
      <c r="BE65" s="162"/>
      <c r="BF65" s="157"/>
      <c r="BG65" s="157"/>
      <c r="BH65" s="154"/>
      <c r="BI65" s="154"/>
      <c r="BJ65" s="154"/>
      <c r="BK65" s="154"/>
      <c r="BL65" s="154"/>
      <c r="BM65" s="154"/>
      <c r="BN65" s="154"/>
      <c r="BO65" s="154"/>
      <c r="BP65" s="154"/>
      <c r="BQ65" s="154"/>
      <c r="BR65" s="154"/>
      <c r="BS65" s="154"/>
    </row>
    <row r="66" spans="1:71" ht="31.5" customHeight="1">
      <c r="A66" s="119"/>
      <c r="B66" s="119"/>
      <c r="C66" s="106"/>
      <c r="D66" s="107"/>
      <c r="E66" s="108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8"/>
      <c r="BA66" s="109"/>
      <c r="BB66" s="109"/>
      <c r="BC66" s="109"/>
      <c r="BD66" s="135"/>
      <c r="BE66" s="160"/>
      <c r="BF66" s="161"/>
      <c r="BG66" s="157"/>
      <c r="BH66" s="154"/>
      <c r="BI66" s="154"/>
      <c r="BJ66" s="154"/>
      <c r="BK66" s="154"/>
      <c r="BL66" s="154"/>
      <c r="BM66" s="154"/>
      <c r="BN66" s="154"/>
      <c r="BO66" s="154"/>
      <c r="BP66" s="154"/>
      <c r="BQ66" s="154"/>
      <c r="BR66" s="154"/>
      <c r="BS66" s="154"/>
    </row>
    <row r="67" spans="1:71" ht="18" customHeight="1">
      <c r="A67" s="119"/>
      <c r="B67" s="119"/>
      <c r="C67" s="102"/>
      <c r="D67" s="102"/>
      <c r="E67" s="102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02"/>
      <c r="BA67" s="109"/>
      <c r="BB67" s="109"/>
      <c r="BC67" s="109"/>
      <c r="BD67" s="135"/>
      <c r="BE67" s="160"/>
      <c r="BF67" s="155"/>
      <c r="BG67" s="157"/>
      <c r="BH67" s="154"/>
      <c r="BI67" s="154"/>
      <c r="BJ67" s="154"/>
      <c r="BK67" s="154"/>
      <c r="BL67" s="154"/>
      <c r="BM67" s="154"/>
      <c r="BN67" s="154"/>
      <c r="BO67" s="154"/>
      <c r="BP67" s="154"/>
      <c r="BQ67" s="154"/>
      <c r="BR67" s="154"/>
      <c r="BS67" s="154"/>
    </row>
    <row r="68" spans="1:71" ht="3" customHeight="1">
      <c r="A68" s="111"/>
      <c r="B68" s="102"/>
      <c r="C68" s="102"/>
      <c r="D68" s="102"/>
      <c r="E68" s="111"/>
      <c r="F68" s="106"/>
      <c r="G68" s="102"/>
      <c r="H68" s="102"/>
      <c r="I68" s="102"/>
      <c r="J68" s="102"/>
      <c r="K68" s="102"/>
      <c r="L68" s="102"/>
      <c r="M68" s="102"/>
      <c r="N68" s="112"/>
      <c r="O68" s="112"/>
      <c r="P68" s="112"/>
      <c r="Q68" s="112"/>
      <c r="R68" s="112"/>
      <c r="S68" s="112"/>
      <c r="T68" s="111"/>
      <c r="U68" s="111"/>
      <c r="V68" s="111"/>
      <c r="W68" s="111"/>
      <c r="X68" s="111"/>
      <c r="Y68" s="111"/>
      <c r="Z68" s="111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36"/>
      <c r="BE68" s="159"/>
      <c r="BF68" s="158"/>
      <c r="BG68" s="157"/>
      <c r="BH68" s="154"/>
      <c r="BI68" s="154"/>
      <c r="BJ68" s="154"/>
      <c r="BK68" s="154"/>
      <c r="BL68" s="154"/>
      <c r="BM68" s="154"/>
      <c r="BN68" s="154"/>
      <c r="BO68" s="154"/>
      <c r="BP68" s="154"/>
      <c r="BQ68" s="154"/>
      <c r="BR68" s="154"/>
      <c r="BS68" s="154"/>
    </row>
    <row r="69" spans="1:71">
      <c r="G69" s="120"/>
      <c r="H69" s="120"/>
      <c r="I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2"/>
      <c r="AQ69" s="122"/>
      <c r="AR69" s="122"/>
      <c r="AS69" s="122"/>
      <c r="AT69" s="122"/>
      <c r="AU69" s="122"/>
      <c r="AV69" s="122"/>
      <c r="BD69" s="137"/>
      <c r="BE69" s="156"/>
      <c r="BF69" s="155"/>
      <c r="BG69" s="155"/>
      <c r="BH69" s="155"/>
      <c r="BI69" s="154"/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</row>
    <row r="70" spans="1:71">
      <c r="AY70" s="123"/>
      <c r="BA70" s="123"/>
      <c r="BB70" s="123"/>
      <c r="BC70" s="123"/>
      <c r="BD70" s="123"/>
      <c r="BE70" s="123"/>
      <c r="BF70" s="123"/>
      <c r="BG70" s="123"/>
      <c r="BH70" s="97"/>
    </row>
    <row r="71" spans="1:71" ht="12" customHeight="1">
      <c r="AY71" s="123"/>
      <c r="BA71" s="123"/>
      <c r="BB71" s="123"/>
      <c r="BC71" s="123"/>
      <c r="BD71" s="123"/>
      <c r="BE71" s="123"/>
      <c r="BF71" s="123"/>
      <c r="BG71" s="123"/>
      <c r="BH71" s="97"/>
    </row>
    <row r="72" spans="1:71" ht="12" customHeight="1">
      <c r="AY72" s="123"/>
      <c r="BA72" s="123"/>
      <c r="BB72" s="123"/>
      <c r="BC72" s="123"/>
      <c r="BD72" s="123"/>
      <c r="BE72" s="123"/>
      <c r="BF72" s="123"/>
      <c r="BG72" s="123"/>
      <c r="BH72" s="97"/>
    </row>
    <row r="73" spans="1:71" ht="12" customHeight="1">
      <c r="AY73" s="123"/>
      <c r="BA73" s="123"/>
      <c r="BB73" s="123"/>
      <c r="BC73" s="123"/>
      <c r="BD73" s="123"/>
      <c r="BE73" s="123"/>
      <c r="BF73" s="123"/>
      <c r="BG73" s="123"/>
      <c r="BH73" s="97"/>
    </row>
    <row r="74" spans="1:71" ht="12" customHeight="1">
      <c r="AY74" s="123"/>
      <c r="BA74" s="123"/>
      <c r="BB74" s="123"/>
      <c r="BC74" s="123"/>
      <c r="BD74" s="123"/>
      <c r="BE74" s="123"/>
      <c r="BF74" s="123"/>
      <c r="BG74" s="123"/>
      <c r="BH74" s="97"/>
    </row>
    <row r="75" spans="1:71">
      <c r="AY75" s="123"/>
      <c r="BA75" s="123"/>
      <c r="BB75" s="123"/>
      <c r="BC75" s="123"/>
      <c r="BD75" s="123"/>
      <c r="BE75" s="123"/>
      <c r="BF75" s="123"/>
      <c r="BG75" s="123"/>
      <c r="BH75" s="97"/>
    </row>
    <row r="76" spans="1:71">
      <c r="AY76" s="123"/>
      <c r="BA76" s="123"/>
      <c r="BB76" s="123"/>
      <c r="BC76" s="123"/>
      <c r="BD76" s="123"/>
      <c r="BE76" s="123"/>
      <c r="BF76" s="123"/>
      <c r="BG76" s="123"/>
      <c r="BH76" s="97"/>
    </row>
    <row r="77" spans="1:71">
      <c r="AY77" s="123"/>
      <c r="BA77" s="123"/>
      <c r="BB77" s="123"/>
      <c r="BC77" s="123"/>
      <c r="BD77" s="123"/>
      <c r="BE77" s="123"/>
      <c r="BF77" s="123"/>
      <c r="BG77" s="123"/>
      <c r="BH77" s="97"/>
    </row>
    <row r="78" spans="1:71">
      <c r="AY78" s="123"/>
      <c r="BA78" s="123"/>
      <c r="BB78" s="123"/>
      <c r="BC78" s="123"/>
      <c r="BD78" s="123"/>
      <c r="BE78" s="123"/>
      <c r="BF78" s="123"/>
      <c r="BG78" s="123"/>
      <c r="BH78" s="97"/>
    </row>
    <row r="80" spans="1:71">
      <c r="A80" s="97"/>
      <c r="B80" s="97"/>
    </row>
    <row r="81" spans="1:62" s="98" customFormat="1">
      <c r="A81" s="97"/>
      <c r="B81" s="97"/>
      <c r="BI81" s="97"/>
      <c r="BJ81" s="97"/>
    </row>
    <row r="82" spans="1:62" s="98" customFormat="1">
      <c r="A82" s="97"/>
      <c r="B82" s="97"/>
      <c r="BI82" s="97"/>
      <c r="BJ82" s="97"/>
    </row>
    <row r="83" spans="1:62" s="98" customFormat="1">
      <c r="A83" s="97"/>
      <c r="B83" s="97"/>
      <c r="BI83" s="97"/>
      <c r="BJ83" s="97"/>
    </row>
    <row r="84" spans="1:62" s="98" customFormat="1">
      <c r="A84" s="97"/>
      <c r="B84" s="97"/>
      <c r="BI84" s="97"/>
      <c r="BJ84" s="97"/>
    </row>
    <row r="85" spans="1:62" s="98" customFormat="1">
      <c r="A85" s="97"/>
      <c r="B85" s="97"/>
      <c r="BI85" s="97"/>
      <c r="BJ85" s="97"/>
    </row>
    <row r="86" spans="1:62" s="98" customFormat="1">
      <c r="A86" s="97"/>
      <c r="B86" s="97"/>
      <c r="BI86" s="97"/>
      <c r="BJ86" s="97"/>
    </row>
    <row r="87" spans="1:62" s="98" customFormat="1">
      <c r="A87" s="97"/>
      <c r="B87" s="97"/>
      <c r="BI87" s="97"/>
      <c r="BJ87" s="97"/>
    </row>
    <row r="88" spans="1:62" s="98" customFormat="1">
      <c r="A88" s="97"/>
      <c r="B88" s="97"/>
      <c r="BI88" s="97"/>
      <c r="BJ88" s="97"/>
    </row>
    <row r="89" spans="1:62" s="98" customFormat="1">
      <c r="A89" s="97"/>
      <c r="B89" s="97"/>
      <c r="BI89" s="97"/>
      <c r="BJ89" s="97"/>
    </row>
    <row r="90" spans="1:62" s="98" customFormat="1">
      <c r="A90" s="97"/>
      <c r="B90" s="97"/>
      <c r="BI90" s="97"/>
      <c r="BJ90" s="97"/>
    </row>
    <row r="91" spans="1:62" s="98" customFormat="1">
      <c r="A91" s="97"/>
      <c r="B91" s="97"/>
      <c r="BI91" s="97"/>
      <c r="BJ91" s="97"/>
    </row>
    <row r="92" spans="1:62" s="98" customFormat="1">
      <c r="A92" s="97"/>
      <c r="B92" s="97"/>
      <c r="BI92" s="97"/>
      <c r="BJ92" s="97"/>
    </row>
    <row r="93" spans="1:62" s="98" customFormat="1">
      <c r="A93" s="97"/>
      <c r="B93" s="97"/>
      <c r="BI93" s="97"/>
      <c r="BJ93" s="97"/>
    </row>
    <row r="94" spans="1:62" s="98" customFormat="1">
      <c r="A94" s="97"/>
      <c r="B94" s="97"/>
      <c r="BI94" s="97"/>
      <c r="BJ94" s="97"/>
    </row>
    <row r="95" spans="1:62" s="98" customFormat="1">
      <c r="A95" s="97"/>
      <c r="B95" s="97"/>
      <c r="BI95" s="97"/>
      <c r="BJ95" s="97"/>
    </row>
    <row r="96" spans="1:62" s="98" customFormat="1">
      <c r="A96" s="97"/>
      <c r="B96" s="97"/>
      <c r="BI96" s="97"/>
      <c r="BJ96" s="97"/>
    </row>
    <row r="97" spans="1:62" s="98" customFormat="1">
      <c r="A97" s="97"/>
      <c r="B97" s="97"/>
      <c r="BI97" s="97"/>
      <c r="BJ97" s="97"/>
    </row>
  </sheetData>
  <mergeCells count="3">
    <mergeCell ref="AZ1:BJ2"/>
    <mergeCell ref="D22:I23"/>
    <mergeCell ref="J22:BC23"/>
  </mergeCells>
  <phoneticPr fontId="36"/>
  <pageMargins left="0.47244094488188981" right="0.39370078740157483" top="0.31496062992125984" bottom="0.39370078740157483" header="0.31496062992125984" footer="0.31496062992125984"/>
  <pageSetup paperSize="9" scale="9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90"/>
  <sheetViews>
    <sheetView view="pageBreakPreview" zoomScaleNormal="100" zoomScaleSheetLayoutView="100" workbookViewId="0">
      <selection sqref="A1:N2"/>
    </sheetView>
  </sheetViews>
  <sheetFormatPr defaultRowHeight="13.5"/>
  <cols>
    <col min="1" max="20" width="1.625" customWidth="1"/>
    <col min="21" max="24" width="16.625" customWidth="1"/>
    <col min="25" max="25" width="1.625" customWidth="1"/>
  </cols>
  <sheetData>
    <row r="1" spans="1:63" ht="11.1" customHeight="1">
      <c r="A1" s="199">
        <f>'145'!X1+1</f>
        <v>146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spans="1:63" ht="9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spans="1:63"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</row>
    <row r="4" spans="1:63"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</row>
    <row r="5" spans="1:63" ht="15" customHeight="1">
      <c r="B5" s="266" t="s">
        <v>796</v>
      </c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</row>
    <row r="6" spans="1:63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63" ht="18" customHeight="1">
      <c r="B7" s="268" t="s">
        <v>332</v>
      </c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 t="s">
        <v>344</v>
      </c>
      <c r="V7" s="267"/>
      <c r="W7" s="267"/>
      <c r="X7" s="219"/>
    </row>
    <row r="8" spans="1:63" ht="18" customHeight="1">
      <c r="B8" s="269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54" t="s">
        <v>345</v>
      </c>
      <c r="V8" s="54" t="s">
        <v>346</v>
      </c>
      <c r="W8" s="54" t="s">
        <v>347</v>
      </c>
      <c r="X8" s="55" t="s">
        <v>348</v>
      </c>
    </row>
    <row r="9" spans="1:63" ht="12" customHeight="1">
      <c r="T9" s="47"/>
      <c r="U9" s="1" t="s">
        <v>350</v>
      </c>
      <c r="V9" s="1" t="s">
        <v>350</v>
      </c>
      <c r="W9" s="1" t="s">
        <v>350</v>
      </c>
      <c r="X9" s="1" t="s">
        <v>349</v>
      </c>
    </row>
    <row r="10" spans="1:63" ht="6.95" customHeight="1">
      <c r="T10" s="48"/>
    </row>
    <row r="11" spans="1:63" ht="10.5" customHeight="1">
      <c r="C11" s="270" t="s">
        <v>853</v>
      </c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143"/>
      <c r="U11" s="150">
        <f>SUM(U13,U19,U24,U27,U30,U33,U36,U39,U42,U45,U48,U51,U55,U60,U65,U69,U72,U76,U79,U87)</f>
        <v>234107745250</v>
      </c>
      <c r="V11" s="150">
        <f>SUM(V13,V19,V24,V27,V30,V33,V36,V39,V42,V45,V48,V51,V55,V60,V65,V69,V72,V76,V79,V87)</f>
        <v>236175220520</v>
      </c>
      <c r="W11" s="150">
        <f>SUM(W13,W19,W24,W27,W30,W33,W36,W39,W42,W45,W48,W51,W55,W60,W65,W69,W72,W76,W79,W87)</f>
        <v>229272025599</v>
      </c>
      <c r="X11" s="146">
        <f>W11/U11*100</f>
        <v>97.934404243722909</v>
      </c>
    </row>
    <row r="12" spans="1:63" ht="6.95" customHeight="1">
      <c r="T12" s="48"/>
    </row>
    <row r="13" spans="1:63" ht="10.5" customHeight="1">
      <c r="C13" s="265" t="s">
        <v>352</v>
      </c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189"/>
      <c r="U13" s="186">
        <v>60428847000</v>
      </c>
      <c r="V13" s="186">
        <v>65374372027</v>
      </c>
      <c r="W13" s="186">
        <v>60442748390</v>
      </c>
      <c r="X13" s="177">
        <f>W13/U13*100</f>
        <v>100.02300455939528</v>
      </c>
    </row>
    <row r="14" spans="1:63" ht="10.5" customHeight="1">
      <c r="C14" s="179"/>
      <c r="D14" s="265" t="s">
        <v>353</v>
      </c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175"/>
      <c r="U14" s="186">
        <v>56753436000</v>
      </c>
      <c r="V14" s="186">
        <v>61501134417</v>
      </c>
      <c r="W14" s="186">
        <v>56610947035</v>
      </c>
      <c r="X14" s="177">
        <f>W14/U14*100</f>
        <v>99.748933324495098</v>
      </c>
    </row>
    <row r="15" spans="1:63" ht="10.5" customHeight="1">
      <c r="C15" s="179"/>
      <c r="D15" s="265" t="s">
        <v>354</v>
      </c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175"/>
      <c r="U15" s="186">
        <v>234189000</v>
      </c>
      <c r="V15" s="186">
        <v>285776255</v>
      </c>
      <c r="W15" s="186">
        <v>244340000</v>
      </c>
      <c r="X15" s="177">
        <f>W15/U15*100</f>
        <v>104.33453321889586</v>
      </c>
    </row>
    <row r="16" spans="1:63" ht="10.5" customHeight="1">
      <c r="C16" s="179"/>
      <c r="D16" s="265" t="s">
        <v>355</v>
      </c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175"/>
      <c r="U16" s="186">
        <v>3419756000</v>
      </c>
      <c r="V16" s="186">
        <v>3562914155</v>
      </c>
      <c r="W16" s="186">
        <v>3562914155</v>
      </c>
      <c r="X16" s="177">
        <f>W16/U16*100</f>
        <v>104.18620963016075</v>
      </c>
    </row>
    <row r="17" spans="3:24" ht="10.5" customHeight="1">
      <c r="C17" s="179"/>
      <c r="D17" s="265" t="s">
        <v>356</v>
      </c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175"/>
      <c r="U17" s="186">
        <v>21466000</v>
      </c>
      <c r="V17" s="186">
        <v>24547200</v>
      </c>
      <c r="W17" s="186">
        <v>24547200</v>
      </c>
      <c r="X17" s="177">
        <f>W17/U17*100</f>
        <v>114.35386192117767</v>
      </c>
    </row>
    <row r="18" spans="3:24" ht="6.95" customHeight="1"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5"/>
      <c r="U18" s="179"/>
      <c r="V18" s="179"/>
      <c r="W18" s="179"/>
      <c r="X18" s="179"/>
    </row>
    <row r="19" spans="3:24" ht="10.5" customHeight="1">
      <c r="C19" s="265" t="s">
        <v>357</v>
      </c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189"/>
      <c r="U19" s="186">
        <v>1085001000</v>
      </c>
      <c r="V19" s="186">
        <v>1062335473</v>
      </c>
      <c r="W19" s="186">
        <v>1062335473</v>
      </c>
      <c r="X19" s="177">
        <f>W19/U19*100</f>
        <v>97.91101326173893</v>
      </c>
    </row>
    <row r="20" spans="3:24" ht="10.5" customHeight="1">
      <c r="C20" s="179"/>
      <c r="D20" s="265" t="s">
        <v>358</v>
      </c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175"/>
      <c r="U20" s="186">
        <v>755000000</v>
      </c>
      <c r="V20" s="186">
        <v>746390000</v>
      </c>
      <c r="W20" s="186">
        <v>746390000</v>
      </c>
      <c r="X20" s="177">
        <f>W20/U20*100</f>
        <v>98.859602649006618</v>
      </c>
    </row>
    <row r="21" spans="3:24" ht="10.5" customHeight="1">
      <c r="C21" s="179"/>
      <c r="D21" s="265" t="s">
        <v>359</v>
      </c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175"/>
      <c r="U21" s="186">
        <v>330000000</v>
      </c>
      <c r="V21" s="186">
        <v>315944000</v>
      </c>
      <c r="W21" s="186">
        <v>315944000</v>
      </c>
      <c r="X21" s="177">
        <f>W21/U21*100</f>
        <v>95.740606060606055</v>
      </c>
    </row>
    <row r="22" spans="3:24" ht="10.5" customHeight="1">
      <c r="C22" s="179"/>
      <c r="D22" s="265" t="s">
        <v>360</v>
      </c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175"/>
      <c r="U22" s="186">
        <v>1000</v>
      </c>
      <c r="V22" s="186">
        <v>1473</v>
      </c>
      <c r="W22" s="186">
        <v>1473</v>
      </c>
      <c r="X22" s="177">
        <f>W22/U22*100</f>
        <v>147.30000000000001</v>
      </c>
    </row>
    <row r="23" spans="3:24" ht="6.95" customHeight="1"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5"/>
      <c r="U23" s="179"/>
      <c r="V23" s="179"/>
      <c r="W23" s="179"/>
      <c r="X23" s="179"/>
    </row>
    <row r="24" spans="3:24" ht="10.5" customHeight="1">
      <c r="C24" s="265" t="s">
        <v>361</v>
      </c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189"/>
      <c r="U24" s="186">
        <v>763000000</v>
      </c>
      <c r="V24" s="186">
        <v>792518000</v>
      </c>
      <c r="W24" s="186">
        <v>792518000</v>
      </c>
      <c r="X24" s="177">
        <f>W24/U24*100</f>
        <v>103.8686762778506</v>
      </c>
    </row>
    <row r="25" spans="3:24" ht="10.5" customHeight="1">
      <c r="C25" s="179"/>
      <c r="D25" s="265" t="s">
        <v>361</v>
      </c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175"/>
      <c r="U25" s="186">
        <v>763000000</v>
      </c>
      <c r="V25" s="186">
        <v>792518000</v>
      </c>
      <c r="W25" s="186">
        <v>792518000</v>
      </c>
      <c r="X25" s="177">
        <f>W25/U25*100</f>
        <v>103.8686762778506</v>
      </c>
    </row>
    <row r="26" spans="3:24" ht="6.95" customHeight="1">
      <c r="C26" s="179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75"/>
      <c r="U26" s="186"/>
      <c r="V26" s="186"/>
      <c r="W26" s="186"/>
      <c r="X26" s="177"/>
    </row>
    <row r="27" spans="3:24" ht="10.5" customHeight="1">
      <c r="C27" s="265" t="s">
        <v>362</v>
      </c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189"/>
      <c r="U27" s="186">
        <v>363000000</v>
      </c>
      <c r="V27" s="186">
        <v>400768000</v>
      </c>
      <c r="W27" s="186">
        <v>400768000</v>
      </c>
      <c r="X27" s="177">
        <f>W27/U27*100</f>
        <v>110.40440771349861</v>
      </c>
    </row>
    <row r="28" spans="3:24" ht="10.5" customHeight="1">
      <c r="C28" s="179"/>
      <c r="D28" s="265" t="s">
        <v>362</v>
      </c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175"/>
      <c r="U28" s="186">
        <v>363000000</v>
      </c>
      <c r="V28" s="186">
        <v>400768000</v>
      </c>
      <c r="W28" s="186">
        <v>400768000</v>
      </c>
      <c r="X28" s="177">
        <f>W28/U28*100</f>
        <v>110.40440771349861</v>
      </c>
    </row>
    <row r="29" spans="3:24" ht="6.95" customHeight="1">
      <c r="C29" s="179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75"/>
      <c r="U29" s="186"/>
      <c r="V29" s="186"/>
      <c r="W29" s="186"/>
      <c r="X29" s="177"/>
    </row>
    <row r="30" spans="3:24" ht="10.5" customHeight="1">
      <c r="C30" s="265" t="s">
        <v>363</v>
      </c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189"/>
      <c r="U30" s="186">
        <v>82500000</v>
      </c>
      <c r="V30" s="186">
        <v>103000000</v>
      </c>
      <c r="W30" s="186">
        <v>103000000</v>
      </c>
      <c r="X30" s="177">
        <f>W30/U30*100</f>
        <v>124.84848484848486</v>
      </c>
    </row>
    <row r="31" spans="3:24" ht="10.5" customHeight="1">
      <c r="C31" s="179"/>
      <c r="D31" s="265" t="s">
        <v>363</v>
      </c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175"/>
      <c r="U31" s="186">
        <v>82500000</v>
      </c>
      <c r="V31" s="186">
        <v>103000000</v>
      </c>
      <c r="W31" s="186">
        <v>103000000</v>
      </c>
      <c r="X31" s="177">
        <f>W31/U31*100</f>
        <v>124.84848484848486</v>
      </c>
    </row>
    <row r="32" spans="3:24" ht="6.95" customHeight="1">
      <c r="C32" s="179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75"/>
      <c r="U32" s="186"/>
      <c r="V32" s="186"/>
      <c r="W32" s="186"/>
      <c r="X32" s="177"/>
    </row>
    <row r="33" spans="3:24" ht="10.5" customHeight="1">
      <c r="C33" s="265" t="s">
        <v>364</v>
      </c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189"/>
      <c r="U33" s="186">
        <v>6450000000</v>
      </c>
      <c r="V33" s="186">
        <v>6589745000</v>
      </c>
      <c r="W33" s="186">
        <v>6589745000</v>
      </c>
      <c r="X33" s="177">
        <f>W33/U33*100</f>
        <v>102.16658914728683</v>
      </c>
    </row>
    <row r="34" spans="3:24" ht="10.5" customHeight="1">
      <c r="C34" s="179"/>
      <c r="D34" s="265" t="s">
        <v>364</v>
      </c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175"/>
      <c r="U34" s="186">
        <v>6450000000</v>
      </c>
      <c r="V34" s="186">
        <v>6589745000</v>
      </c>
      <c r="W34" s="186">
        <v>6589745000</v>
      </c>
      <c r="X34" s="177">
        <f>W34/U34*100</f>
        <v>102.16658914728683</v>
      </c>
    </row>
    <row r="35" spans="3:24" ht="6.95" customHeight="1">
      <c r="C35" s="179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75"/>
      <c r="U35" s="186"/>
      <c r="V35" s="186"/>
      <c r="W35" s="186"/>
      <c r="X35" s="177"/>
    </row>
    <row r="36" spans="3:24" ht="10.5" customHeight="1">
      <c r="C36" s="265" t="s">
        <v>365</v>
      </c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189"/>
      <c r="U36" s="186">
        <v>690810000</v>
      </c>
      <c r="V36" s="186">
        <v>640612000</v>
      </c>
      <c r="W36" s="186">
        <v>640612000</v>
      </c>
      <c r="X36" s="177">
        <f>W36/U36*100</f>
        <v>92.733457824872261</v>
      </c>
    </row>
    <row r="37" spans="3:24" ht="10.5" customHeight="1">
      <c r="C37" s="179"/>
      <c r="D37" s="265" t="s">
        <v>365</v>
      </c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175"/>
      <c r="U37" s="186">
        <v>690810000</v>
      </c>
      <c r="V37" s="186">
        <v>640612000</v>
      </c>
      <c r="W37" s="186">
        <v>640612000</v>
      </c>
      <c r="X37" s="177">
        <f>W37/U37*100</f>
        <v>92.733457824872261</v>
      </c>
    </row>
    <row r="38" spans="3:24" ht="6.95" customHeight="1">
      <c r="C38" s="179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75"/>
      <c r="U38" s="186"/>
      <c r="V38" s="186"/>
      <c r="W38" s="186"/>
      <c r="X38" s="177"/>
    </row>
    <row r="39" spans="3:24" ht="10.5" customHeight="1">
      <c r="C39" s="265" t="s">
        <v>366</v>
      </c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189"/>
      <c r="U39" s="186">
        <v>418272000</v>
      </c>
      <c r="V39" s="186">
        <v>418272000</v>
      </c>
      <c r="W39" s="186">
        <v>418272000</v>
      </c>
      <c r="X39" s="177">
        <f>W39/U39*100</f>
        <v>100</v>
      </c>
    </row>
    <row r="40" spans="3:24" ht="10.5" customHeight="1">
      <c r="C40" s="179"/>
      <c r="D40" s="265" t="s">
        <v>366</v>
      </c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175"/>
      <c r="U40" s="186">
        <v>418272000</v>
      </c>
      <c r="V40" s="186">
        <v>418272000</v>
      </c>
      <c r="W40" s="186">
        <v>418272000</v>
      </c>
      <c r="X40" s="177">
        <f>W40/U40*100</f>
        <v>100</v>
      </c>
    </row>
    <row r="41" spans="3:24" ht="6.95" customHeight="1">
      <c r="C41" s="179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75"/>
      <c r="U41" s="186"/>
      <c r="V41" s="186"/>
      <c r="W41" s="186"/>
      <c r="X41" s="177"/>
    </row>
    <row r="42" spans="3:24" ht="10.5" customHeight="1">
      <c r="C42" s="265" t="s">
        <v>367</v>
      </c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189"/>
      <c r="U42" s="186">
        <v>77260558000</v>
      </c>
      <c r="V42" s="186">
        <v>77527013000</v>
      </c>
      <c r="W42" s="186">
        <v>77527013000</v>
      </c>
      <c r="X42" s="177">
        <f>W42/U42*100</f>
        <v>100.34487843072529</v>
      </c>
    </row>
    <row r="43" spans="3:24" ht="10.5" customHeight="1">
      <c r="C43" s="179"/>
      <c r="D43" s="265" t="s">
        <v>368</v>
      </c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175"/>
      <c r="U43" s="186">
        <v>77260558000</v>
      </c>
      <c r="V43" s="186">
        <v>77527013000</v>
      </c>
      <c r="W43" s="186">
        <v>77527013000</v>
      </c>
      <c r="X43" s="177">
        <f>W43/U43*100</f>
        <v>100.34487843072529</v>
      </c>
    </row>
    <row r="44" spans="3:24" ht="6.95" customHeight="1">
      <c r="C44" s="179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75"/>
      <c r="U44" s="186"/>
      <c r="V44" s="186"/>
      <c r="W44" s="186"/>
      <c r="X44" s="177"/>
    </row>
    <row r="45" spans="3:24" ht="10.5" customHeight="1">
      <c r="C45" s="265" t="s">
        <v>369</v>
      </c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189"/>
      <c r="U45" s="186">
        <v>95000000</v>
      </c>
      <c r="V45" s="186">
        <v>90799000</v>
      </c>
      <c r="W45" s="186">
        <v>90799000</v>
      </c>
      <c r="X45" s="177">
        <f>W45/U45*100</f>
        <v>95.577894736842111</v>
      </c>
    </row>
    <row r="46" spans="3:24" ht="10.5" customHeight="1">
      <c r="C46" s="179"/>
      <c r="D46" s="265" t="s">
        <v>369</v>
      </c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175"/>
      <c r="U46" s="186">
        <v>95000000</v>
      </c>
      <c r="V46" s="186">
        <v>90799000</v>
      </c>
      <c r="W46" s="186">
        <v>90799000</v>
      </c>
      <c r="X46" s="177">
        <f>W46/U46*100</f>
        <v>95.577894736842111</v>
      </c>
    </row>
    <row r="47" spans="3:24" ht="6.95" customHeight="1">
      <c r="C47" s="179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75"/>
      <c r="U47" s="186"/>
      <c r="V47" s="186"/>
      <c r="W47" s="186"/>
      <c r="X47" s="177"/>
    </row>
    <row r="48" spans="3:24" ht="10.5" customHeight="1">
      <c r="C48" s="265" t="s">
        <v>370</v>
      </c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189"/>
      <c r="U48" s="186">
        <v>1810776000</v>
      </c>
      <c r="V48" s="186">
        <v>1944941125</v>
      </c>
      <c r="W48" s="186">
        <v>1879075023</v>
      </c>
      <c r="X48" s="177">
        <f>W48/U48*100</f>
        <v>103.77180959986217</v>
      </c>
    </row>
    <row r="49" spans="3:24" ht="10.5" customHeight="1">
      <c r="C49" s="179"/>
      <c r="D49" s="265" t="s">
        <v>371</v>
      </c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175"/>
      <c r="U49" s="186">
        <v>1810776000</v>
      </c>
      <c r="V49" s="186">
        <v>1944941125</v>
      </c>
      <c r="W49" s="186">
        <v>1879075023</v>
      </c>
      <c r="X49" s="177">
        <f>W49/U49*100</f>
        <v>103.77180959986217</v>
      </c>
    </row>
    <row r="50" spans="3:24" ht="6.95" customHeight="1">
      <c r="C50" s="179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75"/>
      <c r="U50" s="186"/>
      <c r="V50" s="186"/>
      <c r="W50" s="186"/>
      <c r="X50" s="177"/>
    </row>
    <row r="51" spans="3:24" ht="10.5" customHeight="1">
      <c r="C51" s="265" t="s">
        <v>372</v>
      </c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65"/>
      <c r="P51" s="265"/>
      <c r="Q51" s="265"/>
      <c r="R51" s="265"/>
      <c r="S51" s="265"/>
      <c r="T51" s="189"/>
      <c r="U51" s="186">
        <v>3375660000</v>
      </c>
      <c r="V51" s="186">
        <v>3372157841</v>
      </c>
      <c r="W51" s="186">
        <v>3346821765</v>
      </c>
      <c r="X51" s="177">
        <f>W51/U51*100</f>
        <v>99.145700840724487</v>
      </c>
    </row>
    <row r="52" spans="3:24" ht="10.5" customHeight="1">
      <c r="C52" s="179"/>
      <c r="D52" s="265" t="s">
        <v>373</v>
      </c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175"/>
      <c r="U52" s="186">
        <v>2566996000</v>
      </c>
      <c r="V52" s="186">
        <v>2558923010</v>
      </c>
      <c r="W52" s="186">
        <v>2533598534</v>
      </c>
      <c r="X52" s="177">
        <f>W52/U52*100</f>
        <v>98.698966963719457</v>
      </c>
    </row>
    <row r="53" spans="3:24" ht="10.5" customHeight="1">
      <c r="C53" s="179"/>
      <c r="D53" s="265" t="s">
        <v>374</v>
      </c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 s="175"/>
      <c r="U53" s="186">
        <v>808664000</v>
      </c>
      <c r="V53" s="186">
        <v>813234831</v>
      </c>
      <c r="W53" s="186">
        <v>813223231</v>
      </c>
      <c r="X53" s="177">
        <f>W53/U53*100</f>
        <v>100.56379794327435</v>
      </c>
    </row>
    <row r="54" spans="3:24" ht="6.95" customHeight="1">
      <c r="C54" s="179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75"/>
      <c r="U54" s="186"/>
      <c r="V54" s="186"/>
      <c r="W54" s="186"/>
      <c r="X54" s="177"/>
    </row>
    <row r="55" spans="3:24" ht="10.5" customHeight="1">
      <c r="C55" s="265" t="s">
        <v>375</v>
      </c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189"/>
      <c r="U55" s="186">
        <v>43327124000</v>
      </c>
      <c r="V55" s="186">
        <v>42341702536</v>
      </c>
      <c r="W55" s="186">
        <v>42341702536</v>
      </c>
      <c r="X55" s="177">
        <f>W55/U55*100</f>
        <v>97.725624567187992</v>
      </c>
    </row>
    <row r="56" spans="3:24" ht="10.5" customHeight="1">
      <c r="C56" s="179"/>
      <c r="D56" s="265" t="s">
        <v>376</v>
      </c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175"/>
      <c r="U56" s="186">
        <v>37694543000</v>
      </c>
      <c r="V56" s="186">
        <v>37353883508</v>
      </c>
      <c r="W56" s="186">
        <v>37353883508</v>
      </c>
      <c r="X56" s="177">
        <f>W56/U56*100</f>
        <v>99.096263106306921</v>
      </c>
    </row>
    <row r="57" spans="3:24" ht="10.5" customHeight="1">
      <c r="C57" s="179"/>
      <c r="D57" s="265" t="s">
        <v>377</v>
      </c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65"/>
      <c r="T57" s="175"/>
      <c r="U57" s="186">
        <v>5613739000</v>
      </c>
      <c r="V57" s="186">
        <v>4969946104</v>
      </c>
      <c r="W57" s="186">
        <v>4969946104</v>
      </c>
      <c r="X57" s="177">
        <f>W57/U57*100</f>
        <v>88.531834201768206</v>
      </c>
    </row>
    <row r="58" spans="3:24" ht="10.5" customHeight="1">
      <c r="C58" s="179"/>
      <c r="D58" s="265" t="s">
        <v>378</v>
      </c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175"/>
      <c r="U58" s="186">
        <v>18842000</v>
      </c>
      <c r="V58" s="186">
        <v>17872924</v>
      </c>
      <c r="W58" s="186">
        <v>17872924</v>
      </c>
      <c r="X58" s="177">
        <f>W58/U58*100</f>
        <v>94.856830485086505</v>
      </c>
    </row>
    <row r="59" spans="3:24" ht="6.95" customHeight="1">
      <c r="C59" s="179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75"/>
      <c r="U59" s="186"/>
      <c r="V59" s="186"/>
      <c r="W59" s="186"/>
      <c r="X59" s="177"/>
    </row>
    <row r="60" spans="3:24" ht="10.5" customHeight="1">
      <c r="C60" s="265" t="s">
        <v>379</v>
      </c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65"/>
      <c r="T60" s="189"/>
      <c r="U60" s="186">
        <v>14439151000</v>
      </c>
      <c r="V60" s="186">
        <v>14888803925</v>
      </c>
      <c r="W60" s="186">
        <v>14888803925</v>
      </c>
      <c r="X60" s="177">
        <f>W60/U60*100</f>
        <v>103.11412301872873</v>
      </c>
    </row>
    <row r="61" spans="3:24" ht="10.5" customHeight="1">
      <c r="C61" s="179"/>
      <c r="D61" s="265" t="s">
        <v>380</v>
      </c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  <c r="T61" s="175"/>
      <c r="U61" s="186">
        <v>6564649000</v>
      </c>
      <c r="V61" s="186">
        <v>6569348106</v>
      </c>
      <c r="W61" s="186">
        <v>6569348106</v>
      </c>
      <c r="X61" s="177">
        <f>W61/U61*100</f>
        <v>100.07158198404819</v>
      </c>
    </row>
    <row r="62" spans="3:24" ht="10.5" customHeight="1">
      <c r="C62" s="179"/>
      <c r="D62" s="265" t="s">
        <v>381</v>
      </c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265"/>
      <c r="T62" s="175"/>
      <c r="U62" s="186">
        <v>6026436000</v>
      </c>
      <c r="V62" s="186">
        <v>6483432454</v>
      </c>
      <c r="W62" s="186">
        <v>6483432454</v>
      </c>
      <c r="X62" s="177">
        <f>W62/U62*100</f>
        <v>107.58319600506834</v>
      </c>
    </row>
    <row r="63" spans="3:24" ht="10.5" customHeight="1">
      <c r="C63" s="179"/>
      <c r="D63" s="265" t="s">
        <v>382</v>
      </c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175"/>
      <c r="U63" s="186">
        <v>1848066000</v>
      </c>
      <c r="V63" s="186">
        <v>1836023365</v>
      </c>
      <c r="W63" s="186">
        <v>1836023365</v>
      </c>
      <c r="X63" s="177">
        <f>W63/U63*100</f>
        <v>99.348365534564238</v>
      </c>
    </row>
    <row r="64" spans="3:24" ht="6.95" customHeight="1">
      <c r="C64" s="179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75"/>
      <c r="U64" s="186"/>
      <c r="V64" s="186"/>
      <c r="W64" s="186"/>
      <c r="X64" s="177"/>
    </row>
    <row r="65" spans="3:24" ht="10.5" customHeight="1">
      <c r="C65" s="265" t="s">
        <v>383</v>
      </c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189"/>
      <c r="U65" s="186">
        <v>524019000</v>
      </c>
      <c r="V65" s="186">
        <v>458348041</v>
      </c>
      <c r="W65" s="186">
        <v>458348041</v>
      </c>
      <c r="X65" s="177">
        <f>W65/U65*100</f>
        <v>87.467828647434544</v>
      </c>
    </row>
    <row r="66" spans="3:24" ht="10.5" customHeight="1">
      <c r="C66" s="179"/>
      <c r="D66" s="265" t="s">
        <v>384</v>
      </c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175"/>
      <c r="U66" s="186">
        <v>156365000</v>
      </c>
      <c r="V66" s="186">
        <v>147875517</v>
      </c>
      <c r="W66" s="186">
        <v>147875517</v>
      </c>
      <c r="X66" s="177">
        <f>W66/U66*100</f>
        <v>94.570726825056767</v>
      </c>
    </row>
    <row r="67" spans="3:24" ht="10.5" customHeight="1">
      <c r="C67" s="179"/>
      <c r="D67" s="265" t="s">
        <v>385</v>
      </c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175"/>
      <c r="U67" s="186">
        <v>367654000</v>
      </c>
      <c r="V67" s="186">
        <v>310472524</v>
      </c>
      <c r="W67" s="186">
        <v>310472524</v>
      </c>
      <c r="X67" s="177">
        <f>W67/U67*100</f>
        <v>84.446932169920629</v>
      </c>
    </row>
    <row r="68" spans="3:24" ht="6.95" customHeight="1">
      <c r="C68" s="179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75"/>
      <c r="U68" s="186"/>
      <c r="V68" s="186"/>
      <c r="W68" s="186"/>
      <c r="X68" s="177"/>
    </row>
    <row r="69" spans="3:24" ht="10.5" customHeight="1">
      <c r="C69" s="265" t="s">
        <v>386</v>
      </c>
      <c r="D69" s="265"/>
      <c r="E69" s="265"/>
      <c r="F69" s="265"/>
      <c r="G69" s="265"/>
      <c r="H69" s="265"/>
      <c r="I69" s="265"/>
      <c r="J69" s="265"/>
      <c r="K69" s="265"/>
      <c r="L69" s="265"/>
      <c r="M69" s="265"/>
      <c r="N69" s="265"/>
      <c r="O69" s="265"/>
      <c r="P69" s="265"/>
      <c r="Q69" s="265"/>
      <c r="R69" s="265"/>
      <c r="S69" s="265"/>
      <c r="T69" s="189"/>
      <c r="U69" s="186">
        <v>16753000</v>
      </c>
      <c r="V69" s="186">
        <v>47044836</v>
      </c>
      <c r="W69" s="186">
        <v>47044836</v>
      </c>
      <c r="X69" s="177">
        <f>W69/U69*100</f>
        <v>280.81439742135734</v>
      </c>
    </row>
    <row r="70" spans="3:24" ht="10.5" customHeight="1">
      <c r="C70" s="179"/>
      <c r="D70" s="265" t="s">
        <v>386</v>
      </c>
      <c r="E70" s="265"/>
      <c r="F70" s="265"/>
      <c r="G70" s="265"/>
      <c r="H70" s="265"/>
      <c r="I70" s="265"/>
      <c r="J70" s="265"/>
      <c r="K70" s="265"/>
      <c r="L70" s="265"/>
      <c r="M70" s="265"/>
      <c r="N70" s="265"/>
      <c r="O70" s="265"/>
      <c r="P70" s="265"/>
      <c r="Q70" s="265"/>
      <c r="R70" s="265"/>
      <c r="S70" s="265"/>
      <c r="T70" s="175"/>
      <c r="U70" s="186">
        <v>16753000</v>
      </c>
      <c r="V70" s="186">
        <v>47044836</v>
      </c>
      <c r="W70" s="186">
        <v>47044836</v>
      </c>
      <c r="X70" s="177">
        <f>W70/U70*100</f>
        <v>280.81439742135734</v>
      </c>
    </row>
    <row r="71" spans="3:24" ht="6.95" customHeight="1">
      <c r="C71" s="179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75"/>
      <c r="U71" s="186"/>
      <c r="V71" s="186"/>
      <c r="W71" s="186"/>
      <c r="X71" s="177"/>
    </row>
    <row r="72" spans="3:24" ht="10.5" customHeight="1">
      <c r="C72" s="265" t="s">
        <v>387</v>
      </c>
      <c r="D72" s="265"/>
      <c r="E72" s="265"/>
      <c r="F72" s="265"/>
      <c r="G72" s="265"/>
      <c r="H72" s="265"/>
      <c r="I72" s="265"/>
      <c r="J72" s="265"/>
      <c r="K72" s="265"/>
      <c r="L72" s="265"/>
      <c r="M72" s="265"/>
      <c r="N72" s="265"/>
      <c r="O72" s="265"/>
      <c r="P72" s="265"/>
      <c r="Q72" s="265"/>
      <c r="R72" s="265"/>
      <c r="S72" s="265"/>
      <c r="T72" s="189"/>
      <c r="U72" s="186">
        <v>7745958000</v>
      </c>
      <c r="V72" s="186">
        <v>5258542567</v>
      </c>
      <c r="W72" s="186">
        <v>5258542567</v>
      </c>
      <c r="X72" s="177">
        <f>W72/U72*100</f>
        <v>67.887568806853849</v>
      </c>
    </row>
    <row r="73" spans="3:24" ht="10.5" customHeight="1">
      <c r="C73" s="179"/>
      <c r="D73" s="265" t="s">
        <v>389</v>
      </c>
      <c r="E73" s="265"/>
      <c r="F73" s="265"/>
      <c r="G73" s="265"/>
      <c r="H73" s="265"/>
      <c r="I73" s="265"/>
      <c r="J73" s="265"/>
      <c r="K73" s="265"/>
      <c r="L73" s="265"/>
      <c r="M73" s="265"/>
      <c r="N73" s="265"/>
      <c r="O73" s="265"/>
      <c r="P73" s="265"/>
      <c r="Q73" s="265"/>
      <c r="R73" s="265"/>
      <c r="S73" s="265"/>
      <c r="T73" s="175"/>
      <c r="U73" s="186">
        <v>7718477000</v>
      </c>
      <c r="V73" s="186">
        <v>5231062000</v>
      </c>
      <c r="W73" s="186">
        <v>5231062000</v>
      </c>
      <c r="X73" s="177">
        <f>W73/U73*100</f>
        <v>67.773240757211568</v>
      </c>
    </row>
    <row r="74" spans="3:24" ht="10.5" customHeight="1">
      <c r="C74" s="179"/>
      <c r="D74" s="265" t="s">
        <v>388</v>
      </c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265"/>
      <c r="T74" s="175"/>
      <c r="U74" s="186">
        <v>27481000</v>
      </c>
      <c r="V74" s="186">
        <v>27480567</v>
      </c>
      <c r="W74" s="186">
        <v>27480567</v>
      </c>
      <c r="X74" s="177">
        <f>W74/U74*100</f>
        <v>99.998424365925558</v>
      </c>
    </row>
    <row r="75" spans="3:24" ht="6.95" customHeight="1">
      <c r="C75" s="179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75"/>
      <c r="U75" s="186"/>
      <c r="V75" s="186"/>
      <c r="W75" s="186"/>
      <c r="X75" s="177"/>
    </row>
    <row r="76" spans="3:24" ht="10.5" customHeight="1">
      <c r="C76" s="265" t="s">
        <v>390</v>
      </c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189"/>
      <c r="U76" s="186">
        <v>2455443250</v>
      </c>
      <c r="V76" s="186">
        <v>2455443454</v>
      </c>
      <c r="W76" s="186">
        <v>2455443454</v>
      </c>
      <c r="X76" s="177">
        <f>W76/U76*100</f>
        <v>100.00000830807227</v>
      </c>
    </row>
    <row r="77" spans="3:24" ht="10.5" customHeight="1">
      <c r="C77" s="179"/>
      <c r="D77" s="265" t="s">
        <v>390</v>
      </c>
      <c r="E77" s="265"/>
      <c r="F77" s="265"/>
      <c r="G77" s="265"/>
      <c r="H77" s="265"/>
      <c r="I77" s="265"/>
      <c r="J77" s="265"/>
      <c r="K77" s="265"/>
      <c r="L77" s="265"/>
      <c r="M77" s="265"/>
      <c r="N77" s="265"/>
      <c r="O77" s="265"/>
      <c r="P77" s="265"/>
      <c r="Q77" s="265"/>
      <c r="R77" s="265"/>
      <c r="S77" s="265"/>
      <c r="T77" s="175"/>
      <c r="U77" s="186">
        <v>2455443250</v>
      </c>
      <c r="V77" s="186">
        <v>2455443454</v>
      </c>
      <c r="W77" s="186">
        <v>2455443454</v>
      </c>
      <c r="X77" s="177">
        <f>W77/U77*100</f>
        <v>100.00000830807227</v>
      </c>
    </row>
    <row r="78" spans="3:24" ht="6.95" customHeight="1">
      <c r="C78" s="179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75"/>
      <c r="U78" s="186"/>
      <c r="V78" s="186"/>
      <c r="W78" s="186"/>
      <c r="X78" s="177"/>
    </row>
    <row r="79" spans="3:24" ht="10.5" customHeight="1">
      <c r="C79" s="265" t="s">
        <v>391</v>
      </c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265"/>
      <c r="R79" s="265"/>
      <c r="S79" s="265"/>
      <c r="T79" s="189"/>
      <c r="U79" s="186">
        <v>3882873000</v>
      </c>
      <c r="V79" s="186">
        <v>5767299895</v>
      </c>
      <c r="W79" s="186">
        <v>3886930789</v>
      </c>
      <c r="X79" s="177">
        <f>W79/U79*100</f>
        <v>100.10450480868161</v>
      </c>
    </row>
    <row r="80" spans="3:24" ht="10.5" customHeight="1">
      <c r="C80" s="179"/>
      <c r="D80" s="265" t="s">
        <v>392</v>
      </c>
      <c r="E80" s="265"/>
      <c r="F80" s="265"/>
      <c r="G80" s="265"/>
      <c r="H80" s="265"/>
      <c r="I80" s="265"/>
      <c r="J80" s="265"/>
      <c r="K80" s="265"/>
      <c r="L80" s="265"/>
      <c r="M80" s="265"/>
      <c r="N80" s="265"/>
      <c r="O80" s="265"/>
      <c r="P80" s="265"/>
      <c r="Q80" s="265"/>
      <c r="R80" s="265"/>
      <c r="S80" s="265"/>
      <c r="T80" s="175"/>
      <c r="U80" s="186">
        <v>120001000</v>
      </c>
      <c r="V80" s="186">
        <v>126032169</v>
      </c>
      <c r="W80" s="186">
        <v>126032169</v>
      </c>
      <c r="X80" s="177">
        <f>W80/U80*100</f>
        <v>105.02593228389763</v>
      </c>
    </row>
    <row r="81" spans="2:24" ht="10.5" customHeight="1">
      <c r="C81" s="179"/>
      <c r="D81" s="265" t="s">
        <v>393</v>
      </c>
      <c r="E81" s="265"/>
      <c r="F81" s="265"/>
      <c r="G81" s="265"/>
      <c r="H81" s="265"/>
      <c r="I81" s="265"/>
      <c r="J81" s="265"/>
      <c r="K81" s="265"/>
      <c r="L81" s="265"/>
      <c r="M81" s="265"/>
      <c r="N81" s="265"/>
      <c r="O81" s="265"/>
      <c r="P81" s="265"/>
      <c r="Q81" s="265"/>
      <c r="R81" s="265"/>
      <c r="S81" s="265"/>
      <c r="T81" s="175"/>
      <c r="U81" s="186">
        <v>26000</v>
      </c>
      <c r="V81" s="186">
        <v>325</v>
      </c>
      <c r="W81" s="186">
        <v>325</v>
      </c>
      <c r="X81" s="177">
        <f t="shared" ref="X81:X88" si="0">W81/U81*100</f>
        <v>1.25</v>
      </c>
    </row>
    <row r="82" spans="2:24" ht="10.5" customHeight="1">
      <c r="C82" s="179"/>
      <c r="D82" s="265" t="s">
        <v>394</v>
      </c>
      <c r="E82" s="265"/>
      <c r="F82" s="265"/>
      <c r="G82" s="265"/>
      <c r="H82" s="265"/>
      <c r="I82" s="265"/>
      <c r="J82" s="265"/>
      <c r="K82" s="265"/>
      <c r="L82" s="265"/>
      <c r="M82" s="265"/>
      <c r="N82" s="265"/>
      <c r="O82" s="265"/>
      <c r="P82" s="265"/>
      <c r="Q82" s="265"/>
      <c r="R82" s="265"/>
      <c r="S82" s="265"/>
      <c r="T82" s="175"/>
      <c r="U82" s="186">
        <v>581408000</v>
      </c>
      <c r="V82" s="186">
        <v>927675890</v>
      </c>
      <c r="W82" s="186">
        <v>564838982</v>
      </c>
      <c r="X82" s="177">
        <f t="shared" si="0"/>
        <v>97.15019091584567</v>
      </c>
    </row>
    <row r="83" spans="2:24" ht="10.5" customHeight="1">
      <c r="C83" s="179"/>
      <c r="D83" s="265" t="s">
        <v>395</v>
      </c>
      <c r="E83" s="265"/>
      <c r="F83" s="265"/>
      <c r="G83" s="265"/>
      <c r="H83" s="265"/>
      <c r="I83" s="265"/>
      <c r="J83" s="265"/>
      <c r="K83" s="265"/>
      <c r="L83" s="265"/>
      <c r="M83" s="265"/>
      <c r="N83" s="265"/>
      <c r="O83" s="265"/>
      <c r="P83" s="265"/>
      <c r="Q83" s="265"/>
      <c r="R83" s="265"/>
      <c r="S83" s="265"/>
      <c r="T83" s="175"/>
      <c r="U83" s="186">
        <v>517168000</v>
      </c>
      <c r="V83" s="186">
        <v>466822720</v>
      </c>
      <c r="W83" s="186">
        <v>465447136</v>
      </c>
      <c r="X83" s="177">
        <f t="shared" si="0"/>
        <v>89.999214181851926</v>
      </c>
    </row>
    <row r="84" spans="2:24" ht="10.5" customHeight="1">
      <c r="C84" s="179"/>
      <c r="D84" s="265" t="s">
        <v>559</v>
      </c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265"/>
      <c r="T84" s="175"/>
      <c r="U84" s="186">
        <v>10000000</v>
      </c>
      <c r="V84" s="186">
        <v>10000000</v>
      </c>
      <c r="W84" s="186">
        <v>10000000</v>
      </c>
      <c r="X84" s="177">
        <f t="shared" si="0"/>
        <v>100</v>
      </c>
    </row>
    <row r="85" spans="2:24" ht="10.5" customHeight="1">
      <c r="C85" s="179"/>
      <c r="D85" s="265" t="s">
        <v>396</v>
      </c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5"/>
      <c r="R85" s="265"/>
      <c r="S85" s="265"/>
      <c r="T85" s="175"/>
      <c r="U85" s="186">
        <v>2654270000</v>
      </c>
      <c r="V85" s="186">
        <v>4236768791</v>
      </c>
      <c r="W85" s="186">
        <v>2720612177</v>
      </c>
      <c r="X85" s="177">
        <f>W85/U85*100</f>
        <v>102.49945096015101</v>
      </c>
    </row>
    <row r="86" spans="2:24" ht="6.95" customHeight="1">
      <c r="C86" s="179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75"/>
      <c r="U86" s="186"/>
      <c r="V86" s="186"/>
      <c r="W86" s="186"/>
      <c r="X86" s="177"/>
    </row>
    <row r="87" spans="2:24" ht="10.5" customHeight="1">
      <c r="C87" s="265" t="s">
        <v>397</v>
      </c>
      <c r="D87" s="265"/>
      <c r="E87" s="265"/>
      <c r="F87" s="265"/>
      <c r="G87" s="265"/>
      <c r="H87" s="265"/>
      <c r="I87" s="265"/>
      <c r="J87" s="265"/>
      <c r="K87" s="265"/>
      <c r="L87" s="265"/>
      <c r="M87" s="265"/>
      <c r="N87" s="265"/>
      <c r="O87" s="265"/>
      <c r="P87" s="265"/>
      <c r="Q87" s="265"/>
      <c r="R87" s="265"/>
      <c r="S87" s="265"/>
      <c r="T87" s="189"/>
      <c r="U87" s="186">
        <v>8893000000</v>
      </c>
      <c r="V87" s="186">
        <v>6641501800</v>
      </c>
      <c r="W87" s="186">
        <v>6641501800</v>
      </c>
      <c r="X87" s="177">
        <f t="shared" si="0"/>
        <v>74.682354660969295</v>
      </c>
    </row>
    <row r="88" spans="2:24" ht="10.5" customHeight="1">
      <c r="C88" s="179"/>
      <c r="D88" s="265" t="s">
        <v>398</v>
      </c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265"/>
      <c r="T88" s="175"/>
      <c r="U88" s="186">
        <v>8893000000</v>
      </c>
      <c r="V88" s="186">
        <v>6641501800</v>
      </c>
      <c r="W88" s="186">
        <v>6641501800</v>
      </c>
      <c r="X88" s="177">
        <f t="shared" si="0"/>
        <v>74.682354660969295</v>
      </c>
    </row>
    <row r="89" spans="2:24" ht="6.95" customHeight="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49"/>
      <c r="U89" s="2"/>
      <c r="V89" s="2"/>
      <c r="W89" s="2"/>
      <c r="X89" s="2"/>
    </row>
    <row r="90" spans="2:24">
      <c r="B90" s="271" t="s">
        <v>1</v>
      </c>
      <c r="C90" s="271"/>
      <c r="D90" s="271"/>
      <c r="E90" s="34" t="s">
        <v>2</v>
      </c>
      <c r="F90" s="5" t="s">
        <v>351</v>
      </c>
    </row>
  </sheetData>
  <mergeCells count="63">
    <mergeCell ref="A1:N2"/>
    <mergeCell ref="B5:X5"/>
    <mergeCell ref="B7:T8"/>
    <mergeCell ref="U7:X7"/>
    <mergeCell ref="C11:S11"/>
    <mergeCell ref="C13:S13"/>
    <mergeCell ref="D14:S14"/>
    <mergeCell ref="D15:S15"/>
    <mergeCell ref="D16:S16"/>
    <mergeCell ref="D17:S17"/>
    <mergeCell ref="C19:S19"/>
    <mergeCell ref="D20:S20"/>
    <mergeCell ref="D21:S21"/>
    <mergeCell ref="D22:S22"/>
    <mergeCell ref="C24:S24"/>
    <mergeCell ref="D25:S25"/>
    <mergeCell ref="C27:S27"/>
    <mergeCell ref="D28:S28"/>
    <mergeCell ref="C30:S30"/>
    <mergeCell ref="D31:S31"/>
    <mergeCell ref="C33:S33"/>
    <mergeCell ref="D34:S34"/>
    <mergeCell ref="C36:S36"/>
    <mergeCell ref="D37:S37"/>
    <mergeCell ref="C39:S39"/>
    <mergeCell ref="D40:S40"/>
    <mergeCell ref="C42:S42"/>
    <mergeCell ref="D43:S43"/>
    <mergeCell ref="C45:S45"/>
    <mergeCell ref="D46:S46"/>
    <mergeCell ref="C48:S48"/>
    <mergeCell ref="D49:S49"/>
    <mergeCell ref="C51:S51"/>
    <mergeCell ref="D52:S52"/>
    <mergeCell ref="D53:S53"/>
    <mergeCell ref="C55:S55"/>
    <mergeCell ref="D56:S56"/>
    <mergeCell ref="D57:S57"/>
    <mergeCell ref="D58:S58"/>
    <mergeCell ref="C60:S60"/>
    <mergeCell ref="D61:S61"/>
    <mergeCell ref="D62:S62"/>
    <mergeCell ref="D63:S63"/>
    <mergeCell ref="C65:S65"/>
    <mergeCell ref="D66:S66"/>
    <mergeCell ref="D67:S67"/>
    <mergeCell ref="C69:S69"/>
    <mergeCell ref="D70:S70"/>
    <mergeCell ref="C72:S72"/>
    <mergeCell ref="D73:S73"/>
    <mergeCell ref="D74:S74"/>
    <mergeCell ref="C76:S76"/>
    <mergeCell ref="D77:S77"/>
    <mergeCell ref="C79:S79"/>
    <mergeCell ref="D80:S80"/>
    <mergeCell ref="B90:D90"/>
    <mergeCell ref="D81:S81"/>
    <mergeCell ref="D82:S82"/>
    <mergeCell ref="D83:S83"/>
    <mergeCell ref="D85:S85"/>
    <mergeCell ref="C87:S87"/>
    <mergeCell ref="D88:S88"/>
    <mergeCell ref="D84:S84"/>
  </mergeCells>
  <phoneticPr fontId="14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6"/>
  <sheetViews>
    <sheetView view="pageBreakPreview" zoomScaleNormal="100" zoomScaleSheetLayoutView="100" workbookViewId="0"/>
  </sheetViews>
  <sheetFormatPr defaultRowHeight="13.5"/>
  <cols>
    <col min="1" max="1" width="1" customWidth="1"/>
    <col min="2" max="20" width="1.625" customWidth="1"/>
    <col min="21" max="24" width="14.625" customWidth="1"/>
    <col min="25" max="25" width="9.625" customWidth="1"/>
    <col min="26" max="26" width="1.625" customWidth="1"/>
  </cols>
  <sheetData>
    <row r="1" spans="2:53" ht="11.1" customHeight="1">
      <c r="X1" s="192">
        <f>'146'!A1+1</f>
        <v>147</v>
      </c>
      <c r="Y1" s="277"/>
      <c r="Z1" s="277"/>
    </row>
    <row r="2" spans="2:53" ht="9" customHeight="1">
      <c r="X2" s="277"/>
      <c r="Y2" s="277"/>
      <c r="Z2" s="277"/>
    </row>
    <row r="3" spans="2:53"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</row>
    <row r="4" spans="2:53"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</row>
    <row r="5" spans="2:53" ht="15" customHeight="1">
      <c r="B5" s="272" t="s">
        <v>399</v>
      </c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</row>
    <row r="6" spans="2:53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2:53" ht="18" customHeight="1">
      <c r="B7" s="268" t="s">
        <v>332</v>
      </c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 t="s">
        <v>333</v>
      </c>
      <c r="V7" s="267"/>
      <c r="W7" s="267"/>
      <c r="X7" s="267"/>
      <c r="Y7" s="219"/>
    </row>
    <row r="8" spans="2:53" ht="18" customHeight="1">
      <c r="B8" s="269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54" t="s">
        <v>345</v>
      </c>
      <c r="V8" s="54" t="s">
        <v>401</v>
      </c>
      <c r="W8" s="54" t="s">
        <v>402</v>
      </c>
      <c r="X8" s="54" t="s">
        <v>403</v>
      </c>
      <c r="Y8" s="55" t="s">
        <v>404</v>
      </c>
    </row>
    <row r="9" spans="2:53" ht="12" customHeight="1">
      <c r="T9" s="47"/>
      <c r="U9" s="1" t="s">
        <v>350</v>
      </c>
      <c r="V9" s="1" t="s">
        <v>350</v>
      </c>
      <c r="W9" s="1" t="s">
        <v>350</v>
      </c>
      <c r="X9" s="1" t="s">
        <v>350</v>
      </c>
      <c r="Y9" s="1" t="s">
        <v>405</v>
      </c>
    </row>
    <row r="10" spans="2:53" ht="6.95" customHeight="1">
      <c r="T10" s="48"/>
    </row>
    <row r="11" spans="2:53">
      <c r="C11" s="270" t="s">
        <v>406</v>
      </c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143"/>
      <c r="U11" s="150">
        <f>SUM(U13,U16,U22,U27,U31,U36,U74,U41,U45,U48,U55,U61,U64,U67,U71)</f>
        <v>234107745250</v>
      </c>
      <c r="V11" s="150">
        <f>SUM(V13,V16,V22,V27,V31,V36,V74,V41,V45,V48,V55,V61,V64,V67,V71)</f>
        <v>223789082747</v>
      </c>
      <c r="W11" s="150">
        <f>SUM(W13,W16,W22,W27,W31,W36,W74,W41,W45,W48,W55,W61,W64,W67,W71)</f>
        <v>2469781819</v>
      </c>
      <c r="X11" s="150">
        <f>SUM(X13,X16,X22,X27,X31,X36,X74,X41,X45,X48,X55,X61,X64,X67,X71)</f>
        <v>7848880684</v>
      </c>
      <c r="Y11" s="151">
        <f>V11/U11*100</f>
        <v>95.59234467361135</v>
      </c>
    </row>
    <row r="12" spans="2:53" ht="6.95" customHeight="1">
      <c r="T12" s="48"/>
    </row>
    <row r="13" spans="2:53">
      <c r="C13" s="265" t="s">
        <v>407</v>
      </c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189"/>
      <c r="U13" s="186">
        <v>1119761000</v>
      </c>
      <c r="V13" s="186">
        <v>1100753200</v>
      </c>
      <c r="W13" s="186">
        <v>0</v>
      </c>
      <c r="X13" s="186">
        <v>19007800</v>
      </c>
      <c r="Y13" s="184">
        <f>V13/U13*100</f>
        <v>98.302512768349672</v>
      </c>
    </row>
    <row r="14" spans="2:53">
      <c r="C14" s="179"/>
      <c r="D14" s="265" t="s">
        <v>407</v>
      </c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175"/>
      <c r="U14" s="186">
        <v>1119761000</v>
      </c>
      <c r="V14" s="186">
        <v>1100753200</v>
      </c>
      <c r="W14" s="186">
        <v>0</v>
      </c>
      <c r="X14" s="186">
        <v>19007800</v>
      </c>
      <c r="Y14" s="184">
        <f>V14/U14*100</f>
        <v>98.302512768349672</v>
      </c>
    </row>
    <row r="15" spans="2:53" ht="7.5" customHeight="1"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5"/>
      <c r="U15" s="179"/>
      <c r="V15" s="179"/>
      <c r="W15" s="179"/>
      <c r="X15" s="179"/>
      <c r="Y15" s="179"/>
    </row>
    <row r="16" spans="2:53">
      <c r="C16" s="265" t="s">
        <v>408</v>
      </c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189"/>
      <c r="U16" s="186">
        <v>15052409000</v>
      </c>
      <c r="V16" s="186">
        <v>14519256204</v>
      </c>
      <c r="W16" s="186">
        <v>14988769</v>
      </c>
      <c r="X16" s="186">
        <v>518164027</v>
      </c>
      <c r="Y16" s="184">
        <f>V16/U16*100</f>
        <v>96.458023456577607</v>
      </c>
    </row>
    <row r="17" spans="3:25">
      <c r="C17" s="179"/>
      <c r="D17" s="265" t="s">
        <v>409</v>
      </c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175"/>
      <c r="U17" s="186">
        <v>14514616000</v>
      </c>
      <c r="V17" s="186">
        <v>14003988853</v>
      </c>
      <c r="W17" s="186">
        <v>14988769</v>
      </c>
      <c r="X17" s="186">
        <v>495638378</v>
      </c>
      <c r="Y17" s="184">
        <f>V17/U17*100</f>
        <v>96.481979633494959</v>
      </c>
    </row>
    <row r="18" spans="3:25">
      <c r="C18" s="179"/>
      <c r="D18" s="265" t="s">
        <v>410</v>
      </c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175"/>
      <c r="U18" s="186">
        <v>379114000</v>
      </c>
      <c r="V18" s="186">
        <v>364038097</v>
      </c>
      <c r="W18" s="186">
        <v>0</v>
      </c>
      <c r="X18" s="186">
        <v>15075903</v>
      </c>
      <c r="Y18" s="184">
        <f>V18/U18*100</f>
        <v>96.023385314179905</v>
      </c>
    </row>
    <row r="19" spans="3:25">
      <c r="C19" s="179"/>
      <c r="D19" s="265" t="s">
        <v>411</v>
      </c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175"/>
      <c r="U19" s="186">
        <v>64336000</v>
      </c>
      <c r="V19" s="186">
        <v>60278443</v>
      </c>
      <c r="W19" s="186">
        <v>0</v>
      </c>
      <c r="X19" s="186">
        <v>4057557</v>
      </c>
      <c r="Y19" s="184">
        <f>V19/U19*100</f>
        <v>93.69317800298434</v>
      </c>
    </row>
    <row r="20" spans="3:25">
      <c r="C20" s="179"/>
      <c r="D20" s="265" t="s">
        <v>412</v>
      </c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175"/>
      <c r="U20" s="186">
        <v>94343000</v>
      </c>
      <c r="V20" s="186">
        <v>90950811</v>
      </c>
      <c r="W20" s="186">
        <v>0</v>
      </c>
      <c r="X20" s="186">
        <v>3392189</v>
      </c>
      <c r="Y20" s="184">
        <f>V20/U20*100</f>
        <v>96.404408382179923</v>
      </c>
    </row>
    <row r="21" spans="3:25" ht="7.5" customHeight="1"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5"/>
      <c r="U21" s="179"/>
      <c r="V21" s="179"/>
      <c r="W21" s="179"/>
      <c r="X21" s="179"/>
      <c r="Y21" s="179"/>
    </row>
    <row r="22" spans="3:25">
      <c r="C22" s="265" t="s">
        <v>413</v>
      </c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189"/>
      <c r="U22" s="186">
        <v>21547328000</v>
      </c>
      <c r="V22" s="186">
        <v>18788253852</v>
      </c>
      <c r="W22" s="186">
        <v>0</v>
      </c>
      <c r="X22" s="186">
        <v>2759074148</v>
      </c>
      <c r="Y22" s="184">
        <f>V22/U22*100</f>
        <v>87.195284037074103</v>
      </c>
    </row>
    <row r="23" spans="3:25">
      <c r="C23" s="179"/>
      <c r="D23" s="265" t="s">
        <v>413</v>
      </c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175"/>
      <c r="U23" s="186">
        <v>19867846000</v>
      </c>
      <c r="V23" s="186">
        <v>17190660884</v>
      </c>
      <c r="W23" s="186">
        <v>0</v>
      </c>
      <c r="X23" s="186">
        <v>2677185116</v>
      </c>
      <c r="Y23" s="184">
        <f>V23/U23*100</f>
        <v>86.525035899714538</v>
      </c>
    </row>
    <row r="24" spans="3:25">
      <c r="C24" s="179"/>
      <c r="D24" s="265" t="s">
        <v>414</v>
      </c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175"/>
      <c r="U24" s="186">
        <v>1537191000</v>
      </c>
      <c r="V24" s="186">
        <v>1461695932</v>
      </c>
      <c r="W24" s="186">
        <v>0</v>
      </c>
      <c r="X24" s="186">
        <v>75495068</v>
      </c>
      <c r="Y24" s="184">
        <f>V24/U24*100</f>
        <v>95.088764636274874</v>
      </c>
    </row>
    <row r="25" spans="3:25">
      <c r="C25" s="179"/>
      <c r="D25" s="265" t="s">
        <v>415</v>
      </c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175"/>
      <c r="U25" s="186">
        <v>142291000</v>
      </c>
      <c r="V25" s="186">
        <v>135897036</v>
      </c>
      <c r="W25" s="186">
        <v>0</v>
      </c>
      <c r="X25" s="186">
        <v>6393964</v>
      </c>
      <c r="Y25" s="184">
        <f>V25/U25*100</f>
        <v>95.506417131090515</v>
      </c>
    </row>
    <row r="26" spans="3:25" ht="7.5" customHeight="1"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5"/>
      <c r="U26" s="179"/>
      <c r="V26" s="179"/>
      <c r="W26" s="179"/>
      <c r="X26" s="179"/>
      <c r="Y26" s="179"/>
    </row>
    <row r="27" spans="3:25">
      <c r="C27" s="265" t="s">
        <v>560</v>
      </c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189"/>
      <c r="U27" s="186">
        <v>2943276000</v>
      </c>
      <c r="V27" s="186">
        <v>2727450712</v>
      </c>
      <c r="W27" s="186">
        <v>0</v>
      </c>
      <c r="X27" s="186">
        <v>215825288</v>
      </c>
      <c r="Y27" s="184">
        <f>V27/U27*100</f>
        <v>92.667174672032118</v>
      </c>
    </row>
    <row r="28" spans="3:25">
      <c r="C28" s="179"/>
      <c r="D28" s="265" t="s">
        <v>416</v>
      </c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175"/>
      <c r="U28" s="186">
        <v>2689595000</v>
      </c>
      <c r="V28" s="186">
        <v>2490641661</v>
      </c>
      <c r="W28" s="186">
        <v>0</v>
      </c>
      <c r="X28" s="186">
        <v>198953339</v>
      </c>
      <c r="Y28" s="184">
        <f>V28/U28*100</f>
        <v>92.602851395842123</v>
      </c>
    </row>
    <row r="29" spans="3:25" ht="13.5" customHeight="1">
      <c r="C29" s="179"/>
      <c r="D29" s="265" t="s">
        <v>418</v>
      </c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175"/>
      <c r="U29" s="186">
        <v>253681000</v>
      </c>
      <c r="V29" s="186">
        <v>236809051</v>
      </c>
      <c r="W29" s="186">
        <v>0</v>
      </c>
      <c r="X29" s="186">
        <v>16871949</v>
      </c>
      <c r="Y29" s="184">
        <f>V29/U29*100</f>
        <v>93.349147551452418</v>
      </c>
    </row>
    <row r="30" spans="3:25" ht="7.5" customHeight="1">
      <c r="C30" s="179"/>
      <c r="D30" s="18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75"/>
      <c r="U30" s="186"/>
      <c r="V30" s="186"/>
      <c r="W30" s="186"/>
      <c r="X30" s="186"/>
      <c r="Y30" s="184"/>
    </row>
    <row r="31" spans="3:25" ht="13.5" customHeight="1">
      <c r="C31" s="265" t="s">
        <v>561</v>
      </c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175"/>
      <c r="U31" s="186">
        <v>6338090000</v>
      </c>
      <c r="V31" s="186">
        <v>5430126966</v>
      </c>
      <c r="W31" s="186">
        <v>737400000</v>
      </c>
      <c r="X31" s="186">
        <v>170563034</v>
      </c>
      <c r="Y31" s="184">
        <f>V31/U31*100</f>
        <v>85.674500772314687</v>
      </c>
    </row>
    <row r="32" spans="3:25" ht="13.5" customHeight="1">
      <c r="C32" s="179"/>
      <c r="D32" s="265" t="s">
        <v>417</v>
      </c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175"/>
      <c r="U32" s="186">
        <v>2970265000</v>
      </c>
      <c r="V32" s="186">
        <v>2160504462</v>
      </c>
      <c r="W32" s="186">
        <v>737400000</v>
      </c>
      <c r="X32" s="186">
        <v>72360538</v>
      </c>
      <c r="Y32" s="184">
        <f>V32/U32*100</f>
        <v>72.737767909597295</v>
      </c>
    </row>
    <row r="33" spans="3:25" ht="13.5" customHeight="1">
      <c r="C33" s="179"/>
      <c r="D33" s="265" t="s">
        <v>562</v>
      </c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175"/>
      <c r="U33" s="186">
        <v>1632029000</v>
      </c>
      <c r="V33" s="186">
        <v>1583003268</v>
      </c>
      <c r="W33" s="186">
        <v>0</v>
      </c>
      <c r="X33" s="186">
        <v>49025732</v>
      </c>
      <c r="Y33" s="184">
        <f>V33/U33*100</f>
        <v>96.996025683367151</v>
      </c>
    </row>
    <row r="34" spans="3:25">
      <c r="C34" s="179"/>
      <c r="D34" s="265" t="s">
        <v>437</v>
      </c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175"/>
      <c r="U34" s="186">
        <v>1735796000</v>
      </c>
      <c r="V34" s="186">
        <v>1686619236</v>
      </c>
      <c r="W34" s="186">
        <v>0</v>
      </c>
      <c r="X34" s="186">
        <v>49176764</v>
      </c>
      <c r="Y34" s="184">
        <f>V34/U34*100</f>
        <v>97.16690417537545</v>
      </c>
    </row>
    <row r="35" spans="3:25" ht="7.5" customHeight="1"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5"/>
      <c r="U35" s="179"/>
      <c r="V35" s="179"/>
      <c r="W35" s="179"/>
      <c r="X35" s="179"/>
      <c r="Y35" s="179"/>
    </row>
    <row r="36" spans="3:25">
      <c r="C36" s="265" t="s">
        <v>419</v>
      </c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189"/>
      <c r="U36" s="186">
        <v>69722055000</v>
      </c>
      <c r="V36" s="186">
        <v>68112151943</v>
      </c>
      <c r="W36" s="186">
        <v>0</v>
      </c>
      <c r="X36" s="186">
        <v>1609903057</v>
      </c>
      <c r="Y36" s="184">
        <f>V36/U36*100</f>
        <v>97.690970157147547</v>
      </c>
    </row>
    <row r="37" spans="3:25">
      <c r="C37" s="179"/>
      <c r="D37" s="265" t="s">
        <v>419</v>
      </c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175"/>
      <c r="U37" s="186">
        <v>29442870000</v>
      </c>
      <c r="V37" s="186">
        <v>28644611020</v>
      </c>
      <c r="W37" s="186">
        <v>0</v>
      </c>
      <c r="X37" s="186">
        <v>798258980</v>
      </c>
      <c r="Y37" s="184">
        <f>V37/U37*100</f>
        <v>97.288786792863604</v>
      </c>
    </row>
    <row r="38" spans="3:25">
      <c r="C38" s="179"/>
      <c r="D38" s="265" t="s">
        <v>420</v>
      </c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175"/>
      <c r="U38" s="186">
        <v>33218987000</v>
      </c>
      <c r="V38" s="186">
        <v>32554429927</v>
      </c>
      <c r="W38" s="186">
        <v>0</v>
      </c>
      <c r="X38" s="186">
        <v>664557073</v>
      </c>
      <c r="Y38" s="184">
        <f>V38/U38*100</f>
        <v>97.999466169754072</v>
      </c>
    </row>
    <row r="39" spans="3:25">
      <c r="C39" s="179"/>
      <c r="D39" s="265" t="s">
        <v>421</v>
      </c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175"/>
      <c r="U39" s="186">
        <v>7060198000</v>
      </c>
      <c r="V39" s="186">
        <v>6913110996</v>
      </c>
      <c r="W39" s="186">
        <v>0</v>
      </c>
      <c r="X39" s="186">
        <v>147087004</v>
      </c>
      <c r="Y39" s="184">
        <f>V39/U39*100</f>
        <v>97.91667310180253</v>
      </c>
    </row>
    <row r="40" spans="3:25" ht="7.5" customHeight="1"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5"/>
      <c r="U40" s="179"/>
      <c r="V40" s="179"/>
      <c r="W40" s="179"/>
      <c r="X40" s="179"/>
      <c r="Y40" s="179"/>
    </row>
    <row r="41" spans="3:25">
      <c r="C41" s="265" t="s">
        <v>423</v>
      </c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189"/>
      <c r="U41" s="186">
        <v>11762769000</v>
      </c>
      <c r="V41" s="186">
        <v>11466157778</v>
      </c>
      <c r="W41" s="186">
        <v>0</v>
      </c>
      <c r="X41" s="186">
        <v>296611222</v>
      </c>
      <c r="Y41" s="184">
        <f>V41/U41*100</f>
        <v>97.478389467650004</v>
      </c>
    </row>
    <row r="42" spans="3:25">
      <c r="C42" s="179"/>
      <c r="D42" s="265" t="s">
        <v>423</v>
      </c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175"/>
      <c r="U42" s="186">
        <v>1191187000</v>
      </c>
      <c r="V42" s="186">
        <v>1121185124</v>
      </c>
      <c r="W42" s="186">
        <v>0</v>
      </c>
      <c r="X42" s="186">
        <v>70001876</v>
      </c>
      <c r="Y42" s="184">
        <f>V42/U42*100</f>
        <v>94.123351245438371</v>
      </c>
    </row>
    <row r="43" spans="3:25">
      <c r="C43" s="179"/>
      <c r="D43" s="265" t="s">
        <v>424</v>
      </c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175"/>
      <c r="U43" s="186">
        <v>10571582000</v>
      </c>
      <c r="V43" s="186">
        <v>10344972654</v>
      </c>
      <c r="W43" s="186">
        <v>0</v>
      </c>
      <c r="X43" s="186">
        <v>226609346</v>
      </c>
      <c r="Y43" s="184">
        <f>V43/U43*100</f>
        <v>97.856429189122309</v>
      </c>
    </row>
    <row r="44" spans="3:25" ht="7.5" customHeight="1"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5"/>
      <c r="U44" s="179"/>
      <c r="V44" s="179"/>
      <c r="W44" s="179"/>
      <c r="X44" s="179"/>
      <c r="Y44" s="179"/>
    </row>
    <row r="45" spans="3:25">
      <c r="C45" s="265" t="s">
        <v>425</v>
      </c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189"/>
      <c r="U45" s="186">
        <v>8812730000</v>
      </c>
      <c r="V45" s="186">
        <v>8437604681</v>
      </c>
      <c r="W45" s="186">
        <v>59056050</v>
      </c>
      <c r="X45" s="186">
        <v>316069269</v>
      </c>
      <c r="Y45" s="184">
        <f>V45/U45*100</f>
        <v>95.743369886516433</v>
      </c>
    </row>
    <row r="46" spans="3:25">
      <c r="C46" s="179"/>
      <c r="D46" s="265" t="s">
        <v>425</v>
      </c>
      <c r="E46" s="276"/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175"/>
      <c r="U46" s="186">
        <v>8812730000</v>
      </c>
      <c r="V46" s="186">
        <v>8437604681</v>
      </c>
      <c r="W46" s="186">
        <v>59056050</v>
      </c>
      <c r="X46" s="186">
        <v>316069269</v>
      </c>
      <c r="Y46" s="184">
        <f>V46/U46*100</f>
        <v>95.743369886516433</v>
      </c>
    </row>
    <row r="47" spans="3:25" ht="7.5" customHeight="1"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5"/>
      <c r="U47" s="179"/>
      <c r="V47" s="179"/>
      <c r="W47" s="179"/>
      <c r="X47" s="179"/>
      <c r="Y47" s="179"/>
    </row>
    <row r="48" spans="3:25">
      <c r="C48" s="265" t="s">
        <v>426</v>
      </c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189"/>
      <c r="U48" s="186">
        <v>13601650000</v>
      </c>
      <c r="V48" s="186">
        <v>12324286915</v>
      </c>
      <c r="W48" s="186">
        <v>1012094000</v>
      </c>
      <c r="X48" s="186">
        <v>265269085</v>
      </c>
      <c r="Y48" s="184">
        <f t="shared" ref="Y48:Y53" si="0">V48/U48*100</f>
        <v>90.608763752927032</v>
      </c>
    </row>
    <row r="49" spans="3:25">
      <c r="C49" s="179"/>
      <c r="D49" s="265" t="s">
        <v>427</v>
      </c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175"/>
      <c r="U49" s="186">
        <v>597928000</v>
      </c>
      <c r="V49" s="186">
        <v>580165403</v>
      </c>
      <c r="W49" s="186">
        <v>0</v>
      </c>
      <c r="X49" s="186">
        <v>17762597</v>
      </c>
      <c r="Y49" s="184">
        <f t="shared" si="0"/>
        <v>97.029308378266279</v>
      </c>
    </row>
    <row r="50" spans="3:25">
      <c r="C50" s="179"/>
      <c r="D50" s="265" t="s">
        <v>428</v>
      </c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175"/>
      <c r="U50" s="186">
        <v>8086199000</v>
      </c>
      <c r="V50" s="186">
        <v>7355049253</v>
      </c>
      <c r="W50" s="186">
        <v>568930000</v>
      </c>
      <c r="X50" s="186">
        <v>162219747</v>
      </c>
      <c r="Y50" s="184">
        <f t="shared" si="0"/>
        <v>90.958054000402413</v>
      </c>
    </row>
    <row r="51" spans="3:25">
      <c r="C51" s="179"/>
      <c r="D51" s="265" t="s">
        <v>429</v>
      </c>
      <c r="E51" s="276"/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175"/>
      <c r="U51" s="186">
        <v>2426715000</v>
      </c>
      <c r="V51" s="186">
        <v>1960177668</v>
      </c>
      <c r="W51" s="186">
        <v>443164000</v>
      </c>
      <c r="X51" s="186">
        <v>23373332</v>
      </c>
      <c r="Y51" s="184">
        <f t="shared" si="0"/>
        <v>80.774943411154581</v>
      </c>
    </row>
    <row r="52" spans="3:25">
      <c r="C52" s="179"/>
      <c r="D52" s="265" t="s">
        <v>430</v>
      </c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175"/>
      <c r="U52" s="186">
        <v>220832000</v>
      </c>
      <c r="V52" s="186">
        <v>214896965</v>
      </c>
      <c r="W52" s="186">
        <v>0</v>
      </c>
      <c r="X52" s="186">
        <v>5935035</v>
      </c>
      <c r="Y52" s="184">
        <f t="shared" si="0"/>
        <v>97.312420754238516</v>
      </c>
    </row>
    <row r="53" spans="3:25">
      <c r="C53" s="179"/>
      <c r="D53" s="265" t="s">
        <v>431</v>
      </c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175"/>
      <c r="U53" s="186">
        <v>2269976000</v>
      </c>
      <c r="V53" s="186">
        <v>2213997626</v>
      </c>
      <c r="W53" s="186">
        <v>0</v>
      </c>
      <c r="X53" s="186">
        <v>55978374</v>
      </c>
      <c r="Y53" s="184">
        <f t="shared" si="0"/>
        <v>97.533966262198362</v>
      </c>
    </row>
    <row r="54" spans="3:25" ht="7.5" customHeight="1"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5"/>
      <c r="U54" s="179"/>
      <c r="V54" s="179"/>
      <c r="W54" s="179"/>
      <c r="X54" s="179"/>
      <c r="Y54" s="179"/>
    </row>
    <row r="55" spans="3:25">
      <c r="C55" s="265" t="s">
        <v>432</v>
      </c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189"/>
      <c r="U55" s="186">
        <v>23050459250</v>
      </c>
      <c r="V55" s="186">
        <v>22377576669</v>
      </c>
      <c r="W55" s="186">
        <v>32790000</v>
      </c>
      <c r="X55" s="186">
        <v>640092581</v>
      </c>
      <c r="Y55" s="184">
        <f>V55/U55*100</f>
        <v>97.080827875479315</v>
      </c>
    </row>
    <row r="56" spans="3:25">
      <c r="C56" s="179"/>
      <c r="D56" s="265" t="s">
        <v>433</v>
      </c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175"/>
      <c r="U56" s="186">
        <v>6663546000</v>
      </c>
      <c r="V56" s="186">
        <v>6549144571</v>
      </c>
      <c r="W56" s="186">
        <v>0</v>
      </c>
      <c r="X56" s="186">
        <v>114401429</v>
      </c>
      <c r="Y56" s="184">
        <f t="shared" ref="Y56:Y62" si="1">V56/U56*100</f>
        <v>98.283174919179672</v>
      </c>
    </row>
    <row r="57" spans="3:25">
      <c r="C57" s="179"/>
      <c r="D57" s="265" t="s">
        <v>434</v>
      </c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175"/>
      <c r="U57" s="186">
        <v>8989478000</v>
      </c>
      <c r="V57" s="186">
        <v>8713105940</v>
      </c>
      <c r="W57" s="186">
        <v>18600000</v>
      </c>
      <c r="X57" s="186">
        <v>257772060</v>
      </c>
      <c r="Y57" s="184">
        <f t="shared" si="1"/>
        <v>96.925605024006956</v>
      </c>
    </row>
    <row r="58" spans="3:25">
      <c r="C58" s="179"/>
      <c r="D58" s="265" t="s">
        <v>435</v>
      </c>
      <c r="E58" s="276"/>
      <c r="F58" s="276"/>
      <c r="G58" s="276"/>
      <c r="H58" s="276"/>
      <c r="I58" s="276"/>
      <c r="J58" s="276"/>
      <c r="K58" s="276"/>
      <c r="L58" s="276"/>
      <c r="M58" s="276"/>
      <c r="N58" s="276"/>
      <c r="O58" s="276"/>
      <c r="P58" s="276"/>
      <c r="Q58" s="276"/>
      <c r="R58" s="276"/>
      <c r="S58" s="276"/>
      <c r="T58" s="175"/>
      <c r="U58" s="186">
        <v>4516255250</v>
      </c>
      <c r="V58" s="186">
        <v>4283631064</v>
      </c>
      <c r="W58" s="186">
        <v>14190000</v>
      </c>
      <c r="X58" s="186">
        <v>218434186</v>
      </c>
      <c r="Y58" s="184">
        <f t="shared" si="1"/>
        <v>94.849179837654219</v>
      </c>
    </row>
    <row r="59" spans="3:25">
      <c r="C59" s="179"/>
      <c r="D59" s="265" t="s">
        <v>436</v>
      </c>
      <c r="E59" s="276"/>
      <c r="F59" s="276"/>
      <c r="G59" s="276"/>
      <c r="H59" s="276"/>
      <c r="I59" s="276"/>
      <c r="J59" s="276"/>
      <c r="K59" s="276"/>
      <c r="L59" s="276"/>
      <c r="M59" s="276"/>
      <c r="N59" s="276"/>
      <c r="O59" s="276"/>
      <c r="P59" s="276"/>
      <c r="Q59" s="276"/>
      <c r="R59" s="276"/>
      <c r="S59" s="276"/>
      <c r="T59" s="175"/>
      <c r="U59" s="186">
        <v>2881180000</v>
      </c>
      <c r="V59" s="186">
        <v>2831695094</v>
      </c>
      <c r="W59" s="186">
        <v>0</v>
      </c>
      <c r="X59" s="186">
        <v>49484906</v>
      </c>
      <c r="Y59" s="184">
        <f t="shared" si="1"/>
        <v>98.282477804232997</v>
      </c>
    </row>
    <row r="60" spans="3:25" ht="7.5" customHeight="1">
      <c r="C60" s="179"/>
      <c r="D60" s="18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75"/>
      <c r="U60" s="186"/>
      <c r="V60" s="186"/>
      <c r="W60" s="186"/>
      <c r="X60" s="186"/>
      <c r="Y60" s="184"/>
    </row>
    <row r="61" spans="3:25">
      <c r="C61" s="265" t="s">
        <v>563</v>
      </c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  <c r="T61" s="175"/>
      <c r="U61" s="186">
        <v>48138926000</v>
      </c>
      <c r="V61" s="186">
        <v>46589915530</v>
      </c>
      <c r="W61" s="186">
        <v>613453000</v>
      </c>
      <c r="X61" s="186">
        <v>935557470</v>
      </c>
      <c r="Y61" s="184">
        <f t="shared" si="1"/>
        <v>96.782208082498556</v>
      </c>
    </row>
    <row r="62" spans="3:25">
      <c r="C62" s="179"/>
      <c r="D62" s="265" t="s">
        <v>563</v>
      </c>
      <c r="E62" s="276"/>
      <c r="F62" s="276"/>
      <c r="G62" s="276"/>
      <c r="H62" s="276"/>
      <c r="I62" s="276"/>
      <c r="J62" s="276"/>
      <c r="K62" s="276"/>
      <c r="L62" s="276"/>
      <c r="M62" s="276"/>
      <c r="N62" s="276"/>
      <c r="O62" s="276"/>
      <c r="P62" s="276"/>
      <c r="Q62" s="276"/>
      <c r="R62" s="276"/>
      <c r="S62" s="276"/>
      <c r="T62" s="175"/>
      <c r="U62" s="186">
        <v>48138926000</v>
      </c>
      <c r="V62" s="186">
        <v>46589915530</v>
      </c>
      <c r="W62" s="186">
        <v>613453000</v>
      </c>
      <c r="X62" s="186">
        <v>935557470</v>
      </c>
      <c r="Y62" s="184">
        <f t="shared" si="1"/>
        <v>96.782208082498556</v>
      </c>
    </row>
    <row r="63" spans="3:25" ht="7.5" customHeight="1"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5"/>
      <c r="U63" s="179"/>
      <c r="V63" s="179"/>
      <c r="W63" s="179"/>
      <c r="X63" s="179"/>
      <c r="Y63" s="179"/>
    </row>
    <row r="64" spans="3:25">
      <c r="C64" s="265" t="s">
        <v>342</v>
      </c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/>
      <c r="T64" s="189"/>
      <c r="U64" s="186">
        <v>8613628000</v>
      </c>
      <c r="V64" s="186">
        <v>8613191046</v>
      </c>
      <c r="W64" s="186">
        <v>0</v>
      </c>
      <c r="X64" s="186">
        <v>436954</v>
      </c>
      <c r="Y64" s="184">
        <f>V64/U64*100</f>
        <v>99.994927178187865</v>
      </c>
    </row>
    <row r="65" spans="1:25">
      <c r="C65" s="179"/>
      <c r="D65" s="265" t="s">
        <v>342</v>
      </c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175"/>
      <c r="U65" s="186">
        <v>8613628000</v>
      </c>
      <c r="V65" s="186">
        <v>8613191046</v>
      </c>
      <c r="W65" s="186">
        <v>0</v>
      </c>
      <c r="X65" s="186">
        <v>436954</v>
      </c>
      <c r="Y65" s="184">
        <f>V65/U65*100</f>
        <v>99.994927178187865</v>
      </c>
    </row>
    <row r="66" spans="1:25" ht="7.5" customHeight="1"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5"/>
      <c r="U66" s="179"/>
      <c r="V66" s="179"/>
      <c r="W66" s="179"/>
      <c r="X66" s="179"/>
      <c r="Y66" s="179"/>
    </row>
    <row r="67" spans="1:25">
      <c r="C67" s="265" t="s">
        <v>531</v>
      </c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189"/>
      <c r="U67" s="186">
        <v>3297419000</v>
      </c>
      <c r="V67" s="186">
        <v>3295112251</v>
      </c>
      <c r="W67" s="186">
        <v>0</v>
      </c>
      <c r="X67" s="186">
        <v>2306749</v>
      </c>
      <c r="Y67" s="184">
        <f>V67/U67*100</f>
        <v>99.930043800924295</v>
      </c>
    </row>
    <row r="68" spans="1:25">
      <c r="C68" s="179"/>
      <c r="D68" s="265" t="s">
        <v>438</v>
      </c>
      <c r="E68" s="276"/>
      <c r="F68" s="276"/>
      <c r="G68" s="276"/>
      <c r="H68" s="276"/>
      <c r="I68" s="276"/>
      <c r="J68" s="276"/>
      <c r="K68" s="276"/>
      <c r="L68" s="276"/>
      <c r="M68" s="276"/>
      <c r="N68" s="276"/>
      <c r="O68" s="276"/>
      <c r="P68" s="276"/>
      <c r="Q68" s="276"/>
      <c r="R68" s="276"/>
      <c r="S68" s="276"/>
      <c r="T68" s="175"/>
      <c r="U68" s="186">
        <v>1328253000</v>
      </c>
      <c r="V68" s="186">
        <v>1325946251</v>
      </c>
      <c r="W68" s="186">
        <v>0</v>
      </c>
      <c r="X68" s="186">
        <v>2306749</v>
      </c>
      <c r="Y68" s="184">
        <f>V68/U68*100</f>
        <v>99.826332106910357</v>
      </c>
    </row>
    <row r="69" spans="1:25">
      <c r="C69" s="179"/>
      <c r="D69" s="265" t="s">
        <v>439</v>
      </c>
      <c r="E69" s="276"/>
      <c r="F69" s="276"/>
      <c r="G69" s="276"/>
      <c r="H69" s="276"/>
      <c r="I69" s="276"/>
      <c r="J69" s="276"/>
      <c r="K69" s="276"/>
      <c r="L69" s="276"/>
      <c r="M69" s="276"/>
      <c r="N69" s="276"/>
      <c r="O69" s="276"/>
      <c r="P69" s="276"/>
      <c r="Q69" s="276"/>
      <c r="R69" s="276"/>
      <c r="S69" s="276"/>
      <c r="T69" s="175"/>
      <c r="U69" s="186">
        <v>1969166000</v>
      </c>
      <c r="V69" s="186">
        <v>1969166000</v>
      </c>
      <c r="W69" s="186">
        <v>0</v>
      </c>
      <c r="X69" s="186">
        <v>0</v>
      </c>
      <c r="Y69" s="184">
        <f>V69/U69*100</f>
        <v>100</v>
      </c>
    </row>
    <row r="70" spans="1:25" ht="7.5" customHeight="1"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5"/>
      <c r="U70" s="179"/>
      <c r="V70" s="179"/>
      <c r="W70" s="179"/>
      <c r="X70" s="179"/>
      <c r="Y70" s="179"/>
    </row>
    <row r="71" spans="1:25">
      <c r="C71" s="265" t="s">
        <v>343</v>
      </c>
      <c r="D71" s="265"/>
      <c r="E71" s="265"/>
      <c r="F71" s="265"/>
      <c r="G71" s="265"/>
      <c r="H71" s="265"/>
      <c r="I71" s="265"/>
      <c r="J71" s="265"/>
      <c r="K71" s="265"/>
      <c r="L71" s="265"/>
      <c r="M71" s="265"/>
      <c r="N71" s="265"/>
      <c r="O71" s="265"/>
      <c r="P71" s="265"/>
      <c r="Q71" s="265"/>
      <c r="R71" s="265"/>
      <c r="S71" s="265"/>
      <c r="T71" s="189"/>
      <c r="U71" s="186">
        <v>100000000</v>
      </c>
      <c r="V71" s="186">
        <v>0</v>
      </c>
      <c r="W71" s="186">
        <v>0</v>
      </c>
      <c r="X71" s="186">
        <v>100000000</v>
      </c>
      <c r="Y71" s="191">
        <f>V71/U71*100</f>
        <v>0</v>
      </c>
    </row>
    <row r="72" spans="1:25">
      <c r="C72" s="179"/>
      <c r="D72" s="265" t="s">
        <v>343</v>
      </c>
      <c r="E72" s="276"/>
      <c r="F72" s="276"/>
      <c r="G72" s="276"/>
      <c r="H72" s="276"/>
      <c r="I72" s="276"/>
      <c r="J72" s="276"/>
      <c r="K72" s="276"/>
      <c r="L72" s="276"/>
      <c r="M72" s="276"/>
      <c r="N72" s="276"/>
      <c r="O72" s="276"/>
      <c r="P72" s="276"/>
      <c r="Q72" s="276"/>
      <c r="R72" s="276"/>
      <c r="S72" s="276"/>
      <c r="T72" s="175"/>
      <c r="U72" s="186">
        <v>100000000</v>
      </c>
      <c r="V72" s="186">
        <v>0</v>
      </c>
      <c r="W72" s="186">
        <v>0</v>
      </c>
      <c r="X72" s="186">
        <v>100000000</v>
      </c>
      <c r="Y72" s="191">
        <f>V72/U72*100</f>
        <v>0</v>
      </c>
    </row>
    <row r="73" spans="1:25" ht="7.5" customHeight="1">
      <c r="A73" s="7"/>
      <c r="B73" s="7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32"/>
      <c r="V73" s="128"/>
      <c r="W73" s="128"/>
      <c r="X73" s="128"/>
      <c r="Y73" s="128"/>
    </row>
    <row r="74" spans="1:25">
      <c r="C74" s="265" t="s">
        <v>422</v>
      </c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265"/>
      <c r="T74" s="189"/>
      <c r="U74" s="186">
        <v>7245000</v>
      </c>
      <c r="V74" s="186">
        <v>7245000</v>
      </c>
      <c r="W74" s="186">
        <v>0</v>
      </c>
      <c r="X74" s="186">
        <v>0</v>
      </c>
      <c r="Y74" s="184">
        <f>V74/U74*100</f>
        <v>100</v>
      </c>
    </row>
    <row r="75" spans="1:25">
      <c r="C75" s="179"/>
      <c r="D75" s="265" t="s">
        <v>422</v>
      </c>
      <c r="E75" s="276"/>
      <c r="F75" s="276"/>
      <c r="G75" s="276"/>
      <c r="H75" s="276"/>
      <c r="I75" s="276"/>
      <c r="J75" s="276"/>
      <c r="K75" s="276"/>
      <c r="L75" s="276"/>
      <c r="M75" s="276"/>
      <c r="N75" s="276"/>
      <c r="O75" s="276"/>
      <c r="P75" s="276"/>
      <c r="Q75" s="276"/>
      <c r="R75" s="276"/>
      <c r="S75" s="276"/>
      <c r="T75" s="175"/>
      <c r="U75" s="186">
        <v>7245000</v>
      </c>
      <c r="V75" s="186">
        <v>7245000</v>
      </c>
      <c r="W75" s="186">
        <v>0</v>
      </c>
      <c r="X75" s="186">
        <v>0</v>
      </c>
      <c r="Y75" s="184">
        <f>V75/U75*100</f>
        <v>100</v>
      </c>
    </row>
    <row r="76" spans="1:25" ht="6.75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49"/>
      <c r="U76" s="2"/>
      <c r="V76" s="2"/>
      <c r="W76" s="2"/>
      <c r="X76" s="2"/>
      <c r="Y76" s="2"/>
    </row>
  </sheetData>
  <mergeCells count="54">
    <mergeCell ref="B5:Y5"/>
    <mergeCell ref="B7:T8"/>
    <mergeCell ref="U7:Y7"/>
    <mergeCell ref="C11:S11"/>
    <mergeCell ref="X1:Z2"/>
    <mergeCell ref="C13:S13"/>
    <mergeCell ref="D14:S14"/>
    <mergeCell ref="C16:S16"/>
    <mergeCell ref="D17:S17"/>
    <mergeCell ref="D18:S18"/>
    <mergeCell ref="D19:S19"/>
    <mergeCell ref="D20:S20"/>
    <mergeCell ref="C22:S22"/>
    <mergeCell ref="D23:S23"/>
    <mergeCell ref="D24:S24"/>
    <mergeCell ref="D25:S25"/>
    <mergeCell ref="C27:S27"/>
    <mergeCell ref="D28:S28"/>
    <mergeCell ref="D29:S29"/>
    <mergeCell ref="C36:S36"/>
    <mergeCell ref="C31:S31"/>
    <mergeCell ref="D32:S32"/>
    <mergeCell ref="D33:S33"/>
    <mergeCell ref="D34:S34"/>
    <mergeCell ref="D37:S37"/>
    <mergeCell ref="D38:S38"/>
    <mergeCell ref="D39:S39"/>
    <mergeCell ref="C74:S74"/>
    <mergeCell ref="D52:S52"/>
    <mergeCell ref="D53:S53"/>
    <mergeCell ref="D69:S69"/>
    <mergeCell ref="C55:S55"/>
    <mergeCell ref="C71:S71"/>
    <mergeCell ref="D72:S72"/>
    <mergeCell ref="C64:S64"/>
    <mergeCell ref="D65:S65"/>
    <mergeCell ref="C67:S67"/>
    <mergeCell ref="D68:S68"/>
    <mergeCell ref="D75:S75"/>
    <mergeCell ref="C41:S41"/>
    <mergeCell ref="D42:S42"/>
    <mergeCell ref="D43:S43"/>
    <mergeCell ref="C45:S45"/>
    <mergeCell ref="D46:S46"/>
    <mergeCell ref="C48:S48"/>
    <mergeCell ref="D49:S49"/>
    <mergeCell ref="D50:S50"/>
    <mergeCell ref="D51:S51"/>
    <mergeCell ref="D56:S56"/>
    <mergeCell ref="D57:S57"/>
    <mergeCell ref="D58:S58"/>
    <mergeCell ref="D59:S59"/>
    <mergeCell ref="D62:S62"/>
    <mergeCell ref="C61:S61"/>
  </mergeCells>
  <phoneticPr fontId="14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3"/>
  <sheetViews>
    <sheetView view="pageBreakPreview" zoomScaleNormal="100" zoomScaleSheetLayoutView="100" workbookViewId="0">
      <selection sqref="A1:N2"/>
    </sheetView>
  </sheetViews>
  <sheetFormatPr defaultRowHeight="13.5"/>
  <cols>
    <col min="1" max="20" width="1.625" customWidth="1"/>
    <col min="21" max="24" width="16.875" customWidth="1"/>
    <col min="25" max="25" width="1.625" customWidth="1"/>
  </cols>
  <sheetData>
    <row r="1" spans="1:63" ht="11.1" customHeight="1">
      <c r="A1" s="199">
        <f>'147'!X1+1</f>
        <v>148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</row>
    <row r="2" spans="1:63" ht="9" customHeight="1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</row>
    <row r="3" spans="1:63"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</row>
    <row r="4" spans="1:63"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</row>
    <row r="5" spans="1:63" ht="15" customHeight="1">
      <c r="B5" s="266" t="s">
        <v>797</v>
      </c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</row>
    <row r="6" spans="1:63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63" ht="18" customHeight="1">
      <c r="B7" s="268" t="s">
        <v>440</v>
      </c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 t="s">
        <v>441</v>
      </c>
      <c r="V7" s="267"/>
      <c r="W7" s="267"/>
      <c r="X7" s="219"/>
    </row>
    <row r="8" spans="1:63" ht="18" customHeight="1">
      <c r="B8" s="269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54" t="s">
        <v>442</v>
      </c>
      <c r="V8" s="54" t="s">
        <v>443</v>
      </c>
      <c r="W8" s="54" t="s">
        <v>444</v>
      </c>
      <c r="X8" s="55" t="s">
        <v>445</v>
      </c>
    </row>
    <row r="9" spans="1:63" ht="12" customHeight="1">
      <c r="T9" s="47"/>
      <c r="U9" s="1" t="s">
        <v>446</v>
      </c>
      <c r="V9" s="1" t="s">
        <v>446</v>
      </c>
      <c r="W9" s="1" t="s">
        <v>446</v>
      </c>
      <c r="X9" s="1" t="s">
        <v>447</v>
      </c>
    </row>
    <row r="10" spans="1:63" ht="6.95" customHeight="1">
      <c r="T10" s="48"/>
    </row>
    <row r="11" spans="1:63" ht="12.95" customHeight="1">
      <c r="C11" s="270" t="s">
        <v>448</v>
      </c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143"/>
      <c r="U11" s="150">
        <f>SUM(U12,U14,U16,U18,U21,U23,U25,U28,U30,U32,U34,U36)</f>
        <v>70613349000</v>
      </c>
      <c r="V11" s="150">
        <f>SUM(V12,V14,V16,V18,V21,V23,V25,V28,V30,V32,V34,V36)</f>
        <v>74729529586</v>
      </c>
      <c r="W11" s="150">
        <f>SUM(W12,W14,W16,W18,W21,W23,W25,W28,W30,W32,W34,W36)</f>
        <v>69247153588</v>
      </c>
      <c r="X11" s="151">
        <f>W11/U11*100</f>
        <v>98.065244842019879</v>
      </c>
    </row>
    <row r="12" spans="1:63" ht="12.95" customHeight="1">
      <c r="C12" s="42"/>
      <c r="D12" s="265" t="s">
        <v>449</v>
      </c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189"/>
      <c r="U12" s="186">
        <v>18353008000</v>
      </c>
      <c r="V12" s="186">
        <v>23866538242</v>
      </c>
      <c r="W12" s="186">
        <v>18414744151</v>
      </c>
      <c r="X12" s="184">
        <f t="shared" ref="X12:X39" si="0">W12/U12*100</f>
        <v>100.33638164926427</v>
      </c>
    </row>
    <row r="13" spans="1:63" ht="12.95" customHeight="1">
      <c r="D13" s="179"/>
      <c r="E13" s="265" t="s">
        <v>449</v>
      </c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175"/>
      <c r="U13" s="186">
        <v>18353008000</v>
      </c>
      <c r="V13" s="186">
        <v>23866538242</v>
      </c>
      <c r="W13" s="186">
        <v>18414744151</v>
      </c>
      <c r="X13" s="184">
        <f t="shared" si="0"/>
        <v>100.33638164926427</v>
      </c>
    </row>
    <row r="14" spans="1:63" ht="12.95" customHeight="1">
      <c r="D14" s="265" t="s">
        <v>450</v>
      </c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189"/>
      <c r="U14" s="186">
        <v>2000</v>
      </c>
      <c r="V14" s="186">
        <v>0</v>
      </c>
      <c r="W14" s="186">
        <v>0</v>
      </c>
      <c r="X14" s="191">
        <f t="shared" si="0"/>
        <v>0</v>
      </c>
    </row>
    <row r="15" spans="1:63" ht="12.95" customHeight="1">
      <c r="D15" s="179"/>
      <c r="E15" s="265" t="s">
        <v>450</v>
      </c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175"/>
      <c r="U15" s="186">
        <v>2000</v>
      </c>
      <c r="V15" s="186">
        <v>0</v>
      </c>
      <c r="W15" s="186">
        <v>0</v>
      </c>
      <c r="X15" s="191">
        <f t="shared" si="0"/>
        <v>0</v>
      </c>
    </row>
    <row r="16" spans="1:63" ht="12.95" customHeight="1">
      <c r="D16" s="265" t="s">
        <v>451</v>
      </c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189"/>
      <c r="U16" s="186">
        <v>1000</v>
      </c>
      <c r="V16" s="186">
        <v>30900</v>
      </c>
      <c r="W16" s="186">
        <v>30900</v>
      </c>
      <c r="X16" s="184">
        <f t="shared" si="0"/>
        <v>3090</v>
      </c>
    </row>
    <row r="17" spans="4:24" ht="12.95" customHeight="1">
      <c r="D17" s="179"/>
      <c r="E17" s="265" t="s">
        <v>452</v>
      </c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175"/>
      <c r="U17" s="186">
        <v>1000</v>
      </c>
      <c r="V17" s="186">
        <v>30900</v>
      </c>
      <c r="W17" s="186">
        <v>30900</v>
      </c>
      <c r="X17" s="184">
        <f t="shared" si="0"/>
        <v>3090</v>
      </c>
    </row>
    <row r="18" spans="4:24" ht="12.95" customHeight="1">
      <c r="D18" s="265" t="s">
        <v>453</v>
      </c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189"/>
      <c r="U18" s="186">
        <v>14491127000</v>
      </c>
      <c r="V18" s="186">
        <v>15359407394</v>
      </c>
      <c r="W18" s="186">
        <v>15359407394</v>
      </c>
      <c r="X18" s="184">
        <f t="shared" si="0"/>
        <v>105.99180722106706</v>
      </c>
    </row>
    <row r="19" spans="4:24" ht="12.95" customHeight="1">
      <c r="D19" s="179"/>
      <c r="E19" s="265" t="s">
        <v>454</v>
      </c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175"/>
      <c r="U19" s="186">
        <v>13801525000</v>
      </c>
      <c r="V19" s="186">
        <v>14186556394</v>
      </c>
      <c r="W19" s="186">
        <v>14186556394</v>
      </c>
      <c r="X19" s="184">
        <f t="shared" si="0"/>
        <v>102.78977427494425</v>
      </c>
    </row>
    <row r="20" spans="4:24" ht="12.95" customHeight="1">
      <c r="D20" s="179"/>
      <c r="E20" s="265" t="s">
        <v>455</v>
      </c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175"/>
      <c r="U20" s="186">
        <v>689602000</v>
      </c>
      <c r="V20" s="186">
        <v>1172851000</v>
      </c>
      <c r="W20" s="186">
        <v>1172851000</v>
      </c>
      <c r="X20" s="184">
        <f t="shared" si="0"/>
        <v>170.07650789875899</v>
      </c>
    </row>
    <row r="21" spans="4:24" ht="12.95" customHeight="1">
      <c r="D21" s="265" t="s">
        <v>456</v>
      </c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189"/>
      <c r="U21" s="186">
        <v>1863382000</v>
      </c>
      <c r="V21" s="186">
        <v>2141818000</v>
      </c>
      <c r="W21" s="186">
        <v>2141818000</v>
      </c>
      <c r="X21" s="184">
        <f t="shared" si="0"/>
        <v>114.94250776276684</v>
      </c>
    </row>
    <row r="22" spans="4:24" ht="12.95" customHeight="1">
      <c r="D22" s="179"/>
      <c r="E22" s="265" t="s">
        <v>456</v>
      </c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175"/>
      <c r="U22" s="186">
        <v>1863382000</v>
      </c>
      <c r="V22" s="186">
        <v>2141818000</v>
      </c>
      <c r="W22" s="186">
        <v>2141818000</v>
      </c>
      <c r="X22" s="184">
        <f t="shared" si="0"/>
        <v>114.94250776276684</v>
      </c>
    </row>
    <row r="23" spans="4:24" ht="12.95" customHeight="1">
      <c r="D23" s="265" t="s">
        <v>457</v>
      </c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189"/>
      <c r="U23" s="186">
        <v>12637757000</v>
      </c>
      <c r="V23" s="186">
        <v>12637756034</v>
      </c>
      <c r="W23" s="186">
        <v>12637756034</v>
      </c>
      <c r="X23" s="184">
        <f t="shared" si="0"/>
        <v>99.999992356238536</v>
      </c>
    </row>
    <row r="24" spans="4:24" ht="12.95" customHeight="1">
      <c r="D24" s="179"/>
      <c r="E24" s="265" t="s">
        <v>457</v>
      </c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175"/>
      <c r="U24" s="186">
        <v>12637757000</v>
      </c>
      <c r="V24" s="186">
        <v>12637756034</v>
      </c>
      <c r="W24" s="186">
        <v>12637756034</v>
      </c>
      <c r="X24" s="184">
        <f t="shared" si="0"/>
        <v>99.999992356238536</v>
      </c>
    </row>
    <row r="25" spans="4:24" ht="12.95" customHeight="1">
      <c r="D25" s="265" t="s">
        <v>458</v>
      </c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189"/>
      <c r="U25" s="186">
        <v>4183922000</v>
      </c>
      <c r="V25" s="186">
        <v>4369983283</v>
      </c>
      <c r="W25" s="186">
        <v>4369983283</v>
      </c>
      <c r="X25" s="184">
        <f t="shared" si="0"/>
        <v>104.44705429498924</v>
      </c>
    </row>
    <row r="26" spans="4:24" ht="12.95" customHeight="1">
      <c r="D26" s="179"/>
      <c r="E26" s="265" t="s">
        <v>459</v>
      </c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175"/>
      <c r="U26" s="186">
        <v>510202000</v>
      </c>
      <c r="V26" s="186">
        <v>508718412</v>
      </c>
      <c r="W26" s="186">
        <v>508718412</v>
      </c>
      <c r="X26" s="184">
        <f t="shared" si="0"/>
        <v>99.709215565599507</v>
      </c>
    </row>
    <row r="27" spans="4:24" ht="12.95" customHeight="1">
      <c r="D27" s="179"/>
      <c r="E27" s="265" t="s">
        <v>460</v>
      </c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175"/>
      <c r="U27" s="186">
        <v>3673720000</v>
      </c>
      <c r="V27" s="186">
        <v>3861264871</v>
      </c>
      <c r="W27" s="186">
        <v>3861264871</v>
      </c>
      <c r="X27" s="184">
        <f t="shared" si="0"/>
        <v>105.105039877835</v>
      </c>
    </row>
    <row r="28" spans="4:24" ht="12.95" customHeight="1">
      <c r="D28" s="265" t="s">
        <v>461</v>
      </c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189"/>
      <c r="U28" s="186">
        <v>7698318000</v>
      </c>
      <c r="V28" s="186">
        <v>7516304254</v>
      </c>
      <c r="W28" s="186">
        <v>7516304254</v>
      </c>
      <c r="X28" s="184">
        <f t="shared" si="0"/>
        <v>97.635668648658054</v>
      </c>
    </row>
    <row r="29" spans="4:24" ht="12.95" customHeight="1">
      <c r="D29" s="179"/>
      <c r="E29" s="265" t="s">
        <v>461</v>
      </c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175"/>
      <c r="U29" s="186">
        <v>7698318000</v>
      </c>
      <c r="V29" s="186">
        <v>7516304254</v>
      </c>
      <c r="W29" s="186">
        <v>7516304254</v>
      </c>
      <c r="X29" s="184">
        <f t="shared" si="0"/>
        <v>97.635668648658054</v>
      </c>
    </row>
    <row r="30" spans="4:24" ht="12.95" customHeight="1">
      <c r="D30" s="265" t="s">
        <v>462</v>
      </c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189"/>
      <c r="U30" s="186">
        <v>1000</v>
      </c>
      <c r="V30" s="186">
        <v>0</v>
      </c>
      <c r="W30" s="186">
        <v>0</v>
      </c>
      <c r="X30" s="191">
        <f t="shared" si="0"/>
        <v>0</v>
      </c>
    </row>
    <row r="31" spans="4:24" ht="12.95" customHeight="1">
      <c r="D31" s="179"/>
      <c r="E31" s="265" t="s">
        <v>463</v>
      </c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175"/>
      <c r="U31" s="186">
        <v>1000</v>
      </c>
      <c r="V31" s="186">
        <v>0</v>
      </c>
      <c r="W31" s="186">
        <v>0</v>
      </c>
      <c r="X31" s="191">
        <f t="shared" si="0"/>
        <v>0</v>
      </c>
    </row>
    <row r="32" spans="4:24" ht="12.95" customHeight="1">
      <c r="D32" s="265" t="s">
        <v>464</v>
      </c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189"/>
      <c r="U32" s="186">
        <v>10675838000</v>
      </c>
      <c r="V32" s="186">
        <v>8100986720</v>
      </c>
      <c r="W32" s="186">
        <v>8100986720</v>
      </c>
      <c r="X32" s="184">
        <f t="shared" si="0"/>
        <v>75.88150663207891</v>
      </c>
    </row>
    <row r="33" spans="3:24" ht="12.95" customHeight="1">
      <c r="D33" s="179"/>
      <c r="E33" s="265" t="s">
        <v>465</v>
      </c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175"/>
      <c r="U33" s="186">
        <v>10675838000</v>
      </c>
      <c r="V33" s="186">
        <v>8100986720</v>
      </c>
      <c r="W33" s="186">
        <v>8100986720</v>
      </c>
      <c r="X33" s="184">
        <f t="shared" si="0"/>
        <v>75.88150663207891</v>
      </c>
    </row>
    <row r="34" spans="3:24" ht="12.95" customHeight="1">
      <c r="D34" s="265" t="s">
        <v>466</v>
      </c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189"/>
      <c r="U34" s="186">
        <v>600001000</v>
      </c>
      <c r="V34" s="186">
        <v>600001000</v>
      </c>
      <c r="W34" s="186">
        <v>600001000</v>
      </c>
      <c r="X34" s="184">
        <f t="shared" si="0"/>
        <v>100</v>
      </c>
    </row>
    <row r="35" spans="3:24" ht="12.95" customHeight="1">
      <c r="D35" s="179"/>
      <c r="E35" s="265" t="s">
        <v>466</v>
      </c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175"/>
      <c r="U35" s="186">
        <v>600001000</v>
      </c>
      <c r="V35" s="186">
        <v>600001000</v>
      </c>
      <c r="W35" s="186">
        <v>600001000</v>
      </c>
      <c r="X35" s="184">
        <f t="shared" si="0"/>
        <v>100</v>
      </c>
    </row>
    <row r="36" spans="3:24" ht="12.95" customHeight="1">
      <c r="D36" s="265" t="s">
        <v>467</v>
      </c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189"/>
      <c r="U36" s="186">
        <v>109992000</v>
      </c>
      <c r="V36" s="186">
        <v>136703759</v>
      </c>
      <c r="W36" s="186">
        <v>106121852</v>
      </c>
      <c r="X36" s="184">
        <f t="shared" si="0"/>
        <v>96.481427740199294</v>
      </c>
    </row>
    <row r="37" spans="3:24" ht="12.95" customHeight="1">
      <c r="D37" s="179"/>
      <c r="E37" s="265" t="s">
        <v>468</v>
      </c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175"/>
      <c r="U37" s="186">
        <v>5000</v>
      </c>
      <c r="V37" s="186">
        <v>17294</v>
      </c>
      <c r="W37" s="186">
        <v>9615</v>
      </c>
      <c r="X37" s="184">
        <f t="shared" si="0"/>
        <v>192.3</v>
      </c>
    </row>
    <row r="38" spans="3:24" ht="12.95" customHeight="1">
      <c r="D38" s="179"/>
      <c r="E38" s="265" t="s">
        <v>469</v>
      </c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175"/>
      <c r="U38" s="186">
        <v>1000</v>
      </c>
      <c r="V38" s="186">
        <v>407731</v>
      </c>
      <c r="W38" s="186">
        <v>407731</v>
      </c>
      <c r="X38" s="184">
        <f t="shared" si="0"/>
        <v>40773.1</v>
      </c>
    </row>
    <row r="39" spans="3:24" ht="12.95" customHeight="1">
      <c r="D39" s="179"/>
      <c r="E39" s="265" t="s">
        <v>470</v>
      </c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175"/>
      <c r="U39" s="186">
        <v>109986000</v>
      </c>
      <c r="V39" s="186">
        <v>136278734</v>
      </c>
      <c r="W39" s="186">
        <v>105704506</v>
      </c>
      <c r="X39" s="184">
        <f t="shared" si="0"/>
        <v>96.107237284745324</v>
      </c>
    </row>
    <row r="40" spans="3:24" ht="6.95" customHeight="1">
      <c r="T40" s="48"/>
    </row>
    <row r="41" spans="3:24" ht="12.95" customHeight="1">
      <c r="C41" s="270" t="s">
        <v>471</v>
      </c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143"/>
      <c r="U41" s="150">
        <f>SUM(U42,U64)</f>
        <v>41904407000</v>
      </c>
      <c r="V41" s="150">
        <f>SUM(V42,V64)</f>
        <v>41731273671</v>
      </c>
      <c r="W41" s="150">
        <f>SUM(W42,W64)</f>
        <v>41251853312</v>
      </c>
      <c r="X41" s="151">
        <f>W41/U41*100</f>
        <v>98.442756419390449</v>
      </c>
    </row>
    <row r="42" spans="3:24" ht="12.95" customHeight="1">
      <c r="C42" s="270" t="s">
        <v>472</v>
      </c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143"/>
      <c r="U42" s="150">
        <f>SUM(U43,U45,U48,U50,U54,U56,U58,U60)</f>
        <v>41764461000</v>
      </c>
      <c r="V42" s="150">
        <f>SUM(V43,V45,V48,V50,V54,V56,V58,V60)</f>
        <v>41597988261</v>
      </c>
      <c r="W42" s="150">
        <f>SUM(W43,W45,W48,W50,W54,W56,W58,W60)</f>
        <v>41118567902</v>
      </c>
      <c r="X42" s="151">
        <f>W42/U42*100</f>
        <v>98.453486331357169</v>
      </c>
    </row>
    <row r="43" spans="3:24" ht="12.95" customHeight="1">
      <c r="D43" s="265" t="s">
        <v>473</v>
      </c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189"/>
      <c r="U43" s="186">
        <v>8687134000</v>
      </c>
      <c r="V43" s="186">
        <v>9168341317</v>
      </c>
      <c r="W43" s="186">
        <v>8703084860</v>
      </c>
      <c r="X43" s="184">
        <f t="shared" ref="X43:X71" si="1">W43/U43*100</f>
        <v>100.18361475717998</v>
      </c>
    </row>
    <row r="44" spans="3:24" ht="12.95" customHeight="1">
      <c r="D44" s="179"/>
      <c r="E44" s="265" t="s">
        <v>473</v>
      </c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175"/>
      <c r="U44" s="186">
        <v>8687134000</v>
      </c>
      <c r="V44" s="186">
        <v>9168341317</v>
      </c>
      <c r="W44" s="186">
        <v>8703084860</v>
      </c>
      <c r="X44" s="184">
        <f t="shared" si="1"/>
        <v>100.18361475717998</v>
      </c>
    </row>
    <row r="45" spans="3:24" ht="12.95" customHeight="1">
      <c r="D45" s="265" t="s">
        <v>453</v>
      </c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189"/>
      <c r="U45" s="186">
        <v>9525460000</v>
      </c>
      <c r="V45" s="186">
        <v>9221257037</v>
      </c>
      <c r="W45" s="186">
        <v>9221257037</v>
      </c>
      <c r="X45" s="184">
        <f t="shared" si="1"/>
        <v>96.806422335509254</v>
      </c>
    </row>
    <row r="46" spans="3:24" ht="12.95" customHeight="1">
      <c r="D46" s="179"/>
      <c r="E46" s="265" t="s">
        <v>454</v>
      </c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175"/>
      <c r="U46" s="186">
        <v>7226488000</v>
      </c>
      <c r="V46" s="186">
        <v>7088034782</v>
      </c>
      <c r="W46" s="186">
        <v>7088034782</v>
      </c>
      <c r="X46" s="184">
        <f t="shared" si="1"/>
        <v>98.084087069680322</v>
      </c>
    </row>
    <row r="47" spans="3:24" ht="12.95" customHeight="1">
      <c r="D47" s="179"/>
      <c r="E47" s="265" t="s">
        <v>455</v>
      </c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175"/>
      <c r="U47" s="186">
        <v>2298972000</v>
      </c>
      <c r="V47" s="186">
        <v>2133222255</v>
      </c>
      <c r="W47" s="186">
        <v>2133222255</v>
      </c>
      <c r="X47" s="184">
        <f t="shared" si="1"/>
        <v>92.790266910601787</v>
      </c>
    </row>
    <row r="48" spans="3:24" ht="12.95" customHeight="1">
      <c r="D48" s="265" t="s">
        <v>474</v>
      </c>
      <c r="E48" s="276"/>
      <c r="F48" s="276"/>
      <c r="G48" s="276"/>
      <c r="H48" s="276"/>
      <c r="I48" s="276"/>
      <c r="J48" s="276"/>
      <c r="K48" s="276"/>
      <c r="L48" s="276"/>
      <c r="M48" s="276"/>
      <c r="N48" s="276"/>
      <c r="O48" s="276"/>
      <c r="P48" s="276"/>
      <c r="Q48" s="276"/>
      <c r="R48" s="276"/>
      <c r="S48" s="276"/>
      <c r="T48" s="189"/>
      <c r="U48" s="186">
        <v>11692008000</v>
      </c>
      <c r="V48" s="186">
        <v>11559385302</v>
      </c>
      <c r="W48" s="186">
        <v>11559385302</v>
      </c>
      <c r="X48" s="184">
        <f t="shared" si="1"/>
        <v>98.865697851044914</v>
      </c>
    </row>
    <row r="49" spans="3:24" ht="12.95" customHeight="1">
      <c r="D49" s="179"/>
      <c r="E49" s="265" t="s">
        <v>474</v>
      </c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175"/>
      <c r="U49" s="186">
        <v>11692008000</v>
      </c>
      <c r="V49" s="186">
        <v>11559385302</v>
      </c>
      <c r="W49" s="186">
        <v>11559385302</v>
      </c>
      <c r="X49" s="184">
        <f t="shared" si="1"/>
        <v>98.865697851044914</v>
      </c>
    </row>
    <row r="50" spans="3:24" ht="12.95" customHeight="1">
      <c r="D50" s="265" t="s">
        <v>458</v>
      </c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189"/>
      <c r="U50" s="186">
        <v>6340006000</v>
      </c>
      <c r="V50" s="186">
        <v>6230363271</v>
      </c>
      <c r="W50" s="186">
        <v>6230363271</v>
      </c>
      <c r="X50" s="184">
        <f t="shared" si="1"/>
        <v>98.270621053040003</v>
      </c>
    </row>
    <row r="51" spans="3:24" ht="12.95" customHeight="1">
      <c r="D51" s="179"/>
      <c r="E51" s="265" t="s">
        <v>459</v>
      </c>
      <c r="F51" s="265"/>
      <c r="G51" s="265"/>
      <c r="H51" s="265"/>
      <c r="I51" s="265"/>
      <c r="J51" s="265"/>
      <c r="K51" s="265"/>
      <c r="L51" s="265"/>
      <c r="M51" s="265"/>
      <c r="N51" s="265"/>
      <c r="O51" s="265"/>
      <c r="P51" s="265"/>
      <c r="Q51" s="265"/>
      <c r="R51" s="265"/>
      <c r="S51" s="265"/>
      <c r="T51" s="175"/>
      <c r="U51" s="186">
        <v>5809632000</v>
      </c>
      <c r="V51" s="186">
        <v>5699989000</v>
      </c>
      <c r="W51" s="186">
        <v>5699989000</v>
      </c>
      <c r="X51" s="184">
        <f t="shared" si="1"/>
        <v>98.112737605411155</v>
      </c>
    </row>
    <row r="52" spans="3:24" ht="12.95" customHeight="1">
      <c r="D52" s="179"/>
      <c r="E52" s="265" t="s">
        <v>460</v>
      </c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175"/>
      <c r="U52" s="186">
        <v>177896000</v>
      </c>
      <c r="V52" s="186">
        <v>177896627</v>
      </c>
      <c r="W52" s="186">
        <v>177896627</v>
      </c>
      <c r="X52" s="184">
        <f t="shared" si="1"/>
        <v>100.00035245311867</v>
      </c>
    </row>
    <row r="53" spans="3:24" ht="12.95" customHeight="1">
      <c r="D53" s="179"/>
      <c r="E53" s="265" t="s">
        <v>790</v>
      </c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 s="175"/>
      <c r="U53" s="186">
        <v>352478000</v>
      </c>
      <c r="V53" s="186">
        <v>352477644</v>
      </c>
      <c r="W53" s="186">
        <v>352477644</v>
      </c>
      <c r="X53" s="184">
        <f t="shared" si="1"/>
        <v>99.999899000788702</v>
      </c>
    </row>
    <row r="54" spans="3:24" ht="12.95" customHeight="1">
      <c r="D54" s="265" t="s">
        <v>462</v>
      </c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189"/>
      <c r="U54" s="186">
        <v>550000</v>
      </c>
      <c r="V54" s="186">
        <v>505865</v>
      </c>
      <c r="W54" s="186">
        <v>505865</v>
      </c>
      <c r="X54" s="184">
        <f t="shared" si="1"/>
        <v>91.975454545454554</v>
      </c>
    </row>
    <row r="55" spans="3:24" ht="12.95" customHeight="1">
      <c r="D55" s="179"/>
      <c r="E55" s="265" t="s">
        <v>475</v>
      </c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175"/>
      <c r="U55" s="186">
        <v>550000</v>
      </c>
      <c r="V55" s="186">
        <v>505865</v>
      </c>
      <c r="W55" s="186">
        <v>505865</v>
      </c>
      <c r="X55" s="184">
        <f t="shared" si="1"/>
        <v>91.975454545454554</v>
      </c>
    </row>
    <row r="56" spans="3:24" ht="12.95" customHeight="1">
      <c r="D56" s="265" t="s">
        <v>464</v>
      </c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189"/>
      <c r="U56" s="186">
        <v>5432097000</v>
      </c>
      <c r="V56" s="186">
        <v>5315745049</v>
      </c>
      <c r="W56" s="186">
        <v>5315745049</v>
      </c>
      <c r="X56" s="184">
        <f t="shared" si="1"/>
        <v>97.858065660462245</v>
      </c>
    </row>
    <row r="57" spans="3:24" ht="12.95" customHeight="1">
      <c r="D57" s="179"/>
      <c r="E57" s="265" t="s">
        <v>476</v>
      </c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65"/>
      <c r="T57" s="175"/>
      <c r="U57" s="186">
        <v>5432097000</v>
      </c>
      <c r="V57" s="186">
        <v>5315745049</v>
      </c>
      <c r="W57" s="186">
        <v>5315745049</v>
      </c>
      <c r="X57" s="184">
        <f t="shared" si="1"/>
        <v>97.858065660462245</v>
      </c>
    </row>
    <row r="58" spans="3:24" ht="12.95" customHeight="1">
      <c r="D58" s="265" t="s">
        <v>466</v>
      </c>
      <c r="E58" s="276"/>
      <c r="F58" s="276"/>
      <c r="G58" s="276"/>
      <c r="H58" s="276"/>
      <c r="I58" s="276"/>
      <c r="J58" s="276"/>
      <c r="K58" s="276"/>
      <c r="L58" s="276"/>
      <c r="M58" s="276"/>
      <c r="N58" s="276"/>
      <c r="O58" s="276"/>
      <c r="P58" s="276"/>
      <c r="Q58" s="276"/>
      <c r="R58" s="276"/>
      <c r="S58" s="276"/>
      <c r="T58" s="189"/>
      <c r="U58" s="186">
        <v>84833000</v>
      </c>
      <c r="V58" s="186">
        <v>84833324</v>
      </c>
      <c r="W58" s="186">
        <v>84833324</v>
      </c>
      <c r="X58" s="184">
        <f t="shared" si="1"/>
        <v>100.00038192684451</v>
      </c>
    </row>
    <row r="59" spans="3:24" ht="12.95" customHeight="1">
      <c r="D59" s="179"/>
      <c r="E59" s="265" t="s">
        <v>466</v>
      </c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175"/>
      <c r="U59" s="186">
        <v>84833000</v>
      </c>
      <c r="V59" s="186">
        <v>84833324</v>
      </c>
      <c r="W59" s="186">
        <v>84833324</v>
      </c>
      <c r="X59" s="184">
        <f t="shared" si="1"/>
        <v>100.00038192684451</v>
      </c>
    </row>
    <row r="60" spans="3:24" ht="12.95" customHeight="1">
      <c r="D60" s="265" t="s">
        <v>467</v>
      </c>
      <c r="E60" s="276"/>
      <c r="F60" s="276"/>
      <c r="G60" s="276"/>
      <c r="H60" s="276"/>
      <c r="I60" s="276"/>
      <c r="J60" s="276"/>
      <c r="K60" s="276"/>
      <c r="L60" s="276"/>
      <c r="M60" s="276"/>
      <c r="N60" s="276"/>
      <c r="O60" s="276"/>
      <c r="P60" s="276"/>
      <c r="Q60" s="276"/>
      <c r="R60" s="276"/>
      <c r="S60" s="276"/>
      <c r="T60" s="189"/>
      <c r="U60" s="186">
        <v>2373000</v>
      </c>
      <c r="V60" s="186">
        <v>17557096</v>
      </c>
      <c r="W60" s="186">
        <v>3393194</v>
      </c>
      <c r="X60" s="184">
        <f t="shared" si="1"/>
        <v>142.99174041297934</v>
      </c>
    </row>
    <row r="61" spans="3:24" ht="12.95" customHeight="1">
      <c r="D61" s="179"/>
      <c r="E61" s="265" t="s">
        <v>477</v>
      </c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  <c r="T61" s="175"/>
      <c r="U61" s="186">
        <v>2000</v>
      </c>
      <c r="V61" s="186">
        <v>0</v>
      </c>
      <c r="W61" s="186">
        <v>0</v>
      </c>
      <c r="X61" s="191">
        <f t="shared" si="1"/>
        <v>0</v>
      </c>
    </row>
    <row r="62" spans="3:24" ht="12.95" customHeight="1">
      <c r="D62" s="179"/>
      <c r="E62" s="265" t="s">
        <v>469</v>
      </c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265"/>
      <c r="T62" s="175"/>
      <c r="U62" s="186">
        <v>1000</v>
      </c>
      <c r="V62" s="186">
        <v>130804</v>
      </c>
      <c r="W62" s="186">
        <v>130804</v>
      </c>
      <c r="X62" s="184">
        <f t="shared" si="1"/>
        <v>13080.4</v>
      </c>
    </row>
    <row r="63" spans="3:24" ht="12.95" customHeight="1">
      <c r="D63" s="179"/>
      <c r="E63" s="265" t="s">
        <v>470</v>
      </c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175"/>
      <c r="U63" s="186">
        <v>2370000</v>
      </c>
      <c r="V63" s="186">
        <v>17426292</v>
      </c>
      <c r="W63" s="186">
        <v>3262390</v>
      </c>
      <c r="X63" s="184">
        <f t="shared" si="1"/>
        <v>137.6535864978903</v>
      </c>
    </row>
    <row r="64" spans="3:24" ht="12.95" customHeight="1">
      <c r="C64" s="270" t="s">
        <v>478</v>
      </c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143"/>
      <c r="U64" s="150">
        <f>SUM(U65,U67,U69)</f>
        <v>139946000</v>
      </c>
      <c r="V64" s="150">
        <f>SUM(V65,V67,V69)</f>
        <v>133285410</v>
      </c>
      <c r="W64" s="150">
        <f>SUM(W65,W67,W69)</f>
        <v>133285410</v>
      </c>
      <c r="X64" s="151">
        <f t="shared" si="1"/>
        <v>95.240599945693333</v>
      </c>
    </row>
    <row r="65" spans="2:24" ht="12.95" customHeight="1">
      <c r="D65" s="265" t="s">
        <v>479</v>
      </c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189"/>
      <c r="U65" s="186">
        <v>62350000</v>
      </c>
      <c r="V65" s="186">
        <v>61352436</v>
      </c>
      <c r="W65" s="186">
        <v>61352436</v>
      </c>
      <c r="X65" s="184">
        <f t="shared" si="1"/>
        <v>98.400057738572571</v>
      </c>
    </row>
    <row r="66" spans="2:24" ht="12.95" customHeight="1">
      <c r="D66" s="179"/>
      <c r="E66" s="265" t="s">
        <v>480</v>
      </c>
      <c r="F66" s="265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175"/>
      <c r="U66" s="186">
        <v>62350000</v>
      </c>
      <c r="V66" s="186">
        <v>61352436</v>
      </c>
      <c r="W66" s="186">
        <v>61352436</v>
      </c>
      <c r="X66" s="184">
        <f t="shared" si="1"/>
        <v>98.400057738572571</v>
      </c>
    </row>
    <row r="67" spans="2:24" ht="12.95" customHeight="1">
      <c r="D67" s="265" t="s">
        <v>464</v>
      </c>
      <c r="E67" s="276"/>
      <c r="F67" s="276"/>
      <c r="G67" s="276"/>
      <c r="H67" s="276"/>
      <c r="I67" s="276"/>
      <c r="J67" s="276"/>
      <c r="K67" s="276"/>
      <c r="L67" s="276"/>
      <c r="M67" s="276"/>
      <c r="N67" s="276"/>
      <c r="O67" s="276"/>
      <c r="P67" s="276"/>
      <c r="Q67" s="276"/>
      <c r="R67" s="276"/>
      <c r="S67" s="276"/>
      <c r="T67" s="189"/>
      <c r="U67" s="186">
        <v>71196000</v>
      </c>
      <c r="V67" s="186">
        <v>65704334</v>
      </c>
      <c r="W67" s="186">
        <v>65704334</v>
      </c>
      <c r="X67" s="184">
        <f t="shared" si="1"/>
        <v>92.286552615315458</v>
      </c>
    </row>
    <row r="68" spans="2:24" ht="12.95" customHeight="1">
      <c r="D68" s="179"/>
      <c r="E68" s="265" t="s">
        <v>465</v>
      </c>
      <c r="F68" s="265"/>
      <c r="G68" s="265"/>
      <c r="H68" s="265"/>
      <c r="I68" s="265"/>
      <c r="J68" s="265"/>
      <c r="K68" s="265"/>
      <c r="L68" s="265"/>
      <c r="M68" s="265"/>
      <c r="N68" s="265"/>
      <c r="O68" s="265"/>
      <c r="P68" s="265"/>
      <c r="Q68" s="265"/>
      <c r="R68" s="265"/>
      <c r="S68" s="265"/>
      <c r="T68" s="175"/>
      <c r="U68" s="186">
        <v>71196000</v>
      </c>
      <c r="V68" s="186">
        <v>65704334</v>
      </c>
      <c r="W68" s="186">
        <v>65704334</v>
      </c>
      <c r="X68" s="184">
        <f t="shared" si="1"/>
        <v>92.286552615315458</v>
      </c>
    </row>
    <row r="69" spans="2:24" ht="12.95" customHeight="1">
      <c r="D69" s="265" t="s">
        <v>467</v>
      </c>
      <c r="E69" s="276"/>
      <c r="F69" s="276"/>
      <c r="G69" s="276"/>
      <c r="H69" s="276"/>
      <c r="I69" s="276"/>
      <c r="J69" s="276"/>
      <c r="K69" s="276"/>
      <c r="L69" s="276"/>
      <c r="M69" s="276"/>
      <c r="N69" s="276"/>
      <c r="O69" s="276"/>
      <c r="P69" s="276"/>
      <c r="Q69" s="276"/>
      <c r="R69" s="276"/>
      <c r="S69" s="276"/>
      <c r="T69" s="189"/>
      <c r="U69" s="186">
        <v>6400000</v>
      </c>
      <c r="V69" s="186">
        <v>6228640</v>
      </c>
      <c r="W69" s="186">
        <v>6228640</v>
      </c>
      <c r="X69" s="184">
        <f t="shared" si="1"/>
        <v>97.322500000000005</v>
      </c>
    </row>
    <row r="70" spans="2:24" ht="12.95" customHeight="1">
      <c r="D70" s="179"/>
      <c r="E70" s="265" t="s">
        <v>469</v>
      </c>
      <c r="F70" s="265"/>
      <c r="G70" s="265"/>
      <c r="H70" s="265"/>
      <c r="I70" s="265"/>
      <c r="J70" s="265"/>
      <c r="K70" s="265"/>
      <c r="L70" s="265"/>
      <c r="M70" s="265"/>
      <c r="N70" s="265"/>
      <c r="O70" s="265"/>
      <c r="P70" s="265"/>
      <c r="Q70" s="265"/>
      <c r="R70" s="265"/>
      <c r="S70" s="265"/>
      <c r="T70" s="175"/>
      <c r="U70" s="186">
        <v>1000</v>
      </c>
      <c r="V70" s="186">
        <v>0</v>
      </c>
      <c r="W70" s="186">
        <v>0</v>
      </c>
      <c r="X70" s="191">
        <f t="shared" si="1"/>
        <v>0</v>
      </c>
    </row>
    <row r="71" spans="2:24" ht="12.95" customHeight="1">
      <c r="D71" s="179"/>
      <c r="E71" s="265" t="s">
        <v>470</v>
      </c>
      <c r="F71" s="265"/>
      <c r="G71" s="265"/>
      <c r="H71" s="265"/>
      <c r="I71" s="265"/>
      <c r="J71" s="265"/>
      <c r="K71" s="265"/>
      <c r="L71" s="265"/>
      <c r="M71" s="265"/>
      <c r="N71" s="265"/>
      <c r="O71" s="265"/>
      <c r="P71" s="265"/>
      <c r="Q71" s="265"/>
      <c r="R71" s="265"/>
      <c r="S71" s="265"/>
      <c r="T71" s="175"/>
      <c r="U71" s="186">
        <v>6399000</v>
      </c>
      <c r="V71" s="186">
        <v>6228640</v>
      </c>
      <c r="W71" s="186">
        <v>6228640</v>
      </c>
      <c r="X71" s="184">
        <f t="shared" si="1"/>
        <v>97.337709017033916</v>
      </c>
    </row>
    <row r="72" spans="2:24" ht="6.9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49"/>
      <c r="U72" s="2"/>
      <c r="V72" s="2"/>
      <c r="W72" s="2"/>
      <c r="X72" s="2"/>
    </row>
    <row r="73" spans="2:24" ht="12" customHeight="1">
      <c r="B73" s="271" t="s">
        <v>1</v>
      </c>
      <c r="C73" s="271"/>
      <c r="D73" s="271"/>
      <c r="E73" s="41" t="s">
        <v>2</v>
      </c>
      <c r="F73" s="5" t="s">
        <v>351</v>
      </c>
    </row>
  </sheetData>
  <mergeCells count="65">
    <mergeCell ref="A1:N2"/>
    <mergeCell ref="D14:S14"/>
    <mergeCell ref="B5:X5"/>
    <mergeCell ref="B7:T8"/>
    <mergeCell ref="U7:X7"/>
    <mergeCell ref="C11:S11"/>
    <mergeCell ref="D12:S12"/>
    <mergeCell ref="E13:S13"/>
    <mergeCell ref="E15:S15"/>
    <mergeCell ref="E17:S17"/>
    <mergeCell ref="D18:S18"/>
    <mergeCell ref="E19:S19"/>
    <mergeCell ref="E20:S20"/>
    <mergeCell ref="D21:S21"/>
    <mergeCell ref="D16:S16"/>
    <mergeCell ref="E22:S22"/>
    <mergeCell ref="D25:S25"/>
    <mergeCell ref="E26:S26"/>
    <mergeCell ref="E27:S27"/>
    <mergeCell ref="D28:S28"/>
    <mergeCell ref="E31:S31"/>
    <mergeCell ref="D23:S23"/>
    <mergeCell ref="E24:S24"/>
    <mergeCell ref="D32:S32"/>
    <mergeCell ref="E29:S29"/>
    <mergeCell ref="D30:S30"/>
    <mergeCell ref="E33:S33"/>
    <mergeCell ref="D34:S34"/>
    <mergeCell ref="E37:S37"/>
    <mergeCell ref="E38:S38"/>
    <mergeCell ref="E35:S35"/>
    <mergeCell ref="D36:S36"/>
    <mergeCell ref="E39:S39"/>
    <mergeCell ref="C41:S41"/>
    <mergeCell ref="D45:S45"/>
    <mergeCell ref="E46:S46"/>
    <mergeCell ref="C42:S42"/>
    <mergeCell ref="D43:S43"/>
    <mergeCell ref="E44:S44"/>
    <mergeCell ref="E47:S47"/>
    <mergeCell ref="D48:S48"/>
    <mergeCell ref="B73:D73"/>
    <mergeCell ref="E63:S63"/>
    <mergeCell ref="C64:S64"/>
    <mergeCell ref="D65:S65"/>
    <mergeCell ref="E66:S66"/>
    <mergeCell ref="D58:S58"/>
    <mergeCell ref="E62:S62"/>
    <mergeCell ref="E49:S49"/>
    <mergeCell ref="D50:S50"/>
    <mergeCell ref="D54:S54"/>
    <mergeCell ref="E55:S55"/>
    <mergeCell ref="E71:S71"/>
    <mergeCell ref="E51:S51"/>
    <mergeCell ref="E52:S52"/>
    <mergeCell ref="E53:S53"/>
    <mergeCell ref="D67:S67"/>
    <mergeCell ref="E68:S68"/>
    <mergeCell ref="D69:S69"/>
    <mergeCell ref="E70:S70"/>
    <mergeCell ref="D56:S56"/>
    <mergeCell ref="E57:S57"/>
    <mergeCell ref="E59:S59"/>
    <mergeCell ref="D60:S60"/>
    <mergeCell ref="E61:S61"/>
  </mergeCells>
  <phoneticPr fontId="15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36"/>
  <sheetViews>
    <sheetView view="pageBreakPreview" zoomScaleNormal="100" zoomScaleSheetLayoutView="100" workbookViewId="0"/>
  </sheetViews>
  <sheetFormatPr defaultRowHeight="13.5"/>
  <cols>
    <col min="1" max="1" width="1" customWidth="1"/>
    <col min="2" max="20" width="1.625" customWidth="1"/>
    <col min="21" max="24" width="16.875" customWidth="1"/>
    <col min="25" max="25" width="1.625" customWidth="1"/>
  </cols>
  <sheetData>
    <row r="1" spans="2:63" ht="11.1" customHeight="1">
      <c r="O1" s="192">
        <f>'148'!A1+1</f>
        <v>149</v>
      </c>
      <c r="P1" s="192"/>
      <c r="Q1" s="192"/>
      <c r="R1" s="192"/>
      <c r="S1" s="192"/>
      <c r="T1" s="192"/>
      <c r="U1" s="192"/>
      <c r="V1" s="192"/>
      <c r="W1" s="192"/>
      <c r="X1" s="192"/>
      <c r="Y1" s="192"/>
    </row>
    <row r="2" spans="2:63" ht="9" customHeight="1"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</row>
    <row r="3" spans="2:63"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</row>
    <row r="4" spans="2:63"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</row>
    <row r="5" spans="2:63" ht="15" customHeight="1">
      <c r="B5" s="272" t="s">
        <v>481</v>
      </c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</row>
    <row r="6" spans="2:63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2:63" ht="18" customHeight="1">
      <c r="B7" s="268" t="s">
        <v>440</v>
      </c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 t="s">
        <v>441</v>
      </c>
      <c r="V7" s="267"/>
      <c r="W7" s="267"/>
      <c r="X7" s="219"/>
    </row>
    <row r="8" spans="2:63" ht="18" customHeight="1">
      <c r="B8" s="269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54" t="s">
        <v>442</v>
      </c>
      <c r="V8" s="54" t="s">
        <v>443</v>
      </c>
      <c r="W8" s="54" t="s">
        <v>444</v>
      </c>
      <c r="X8" s="55" t="s">
        <v>445</v>
      </c>
    </row>
    <row r="9" spans="2:63" ht="12" customHeight="1">
      <c r="T9" s="47"/>
      <c r="U9" s="1" t="s">
        <v>446</v>
      </c>
      <c r="V9" s="1" t="s">
        <v>446</v>
      </c>
      <c r="W9" s="1" t="s">
        <v>446</v>
      </c>
      <c r="X9" s="1" t="s">
        <v>482</v>
      </c>
    </row>
    <row r="10" spans="2:63" ht="6.95" customHeight="1">
      <c r="T10" s="48"/>
    </row>
    <row r="11" spans="2:63">
      <c r="C11" s="270" t="s">
        <v>483</v>
      </c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143"/>
      <c r="U11" s="150">
        <f>SUM(U12,U14,U16,U18,U20,U22)</f>
        <v>13129138000</v>
      </c>
      <c r="V11" s="150">
        <f>SUM(V12,V14,V16,V18,V20,V22)</f>
        <v>13218426308</v>
      </c>
      <c r="W11" s="150">
        <f>SUM(W12,W14,W16,W18,W20,W22)</f>
        <v>13107395508</v>
      </c>
      <c r="X11" s="151">
        <f>W11/U11*100</f>
        <v>99.834395129367977</v>
      </c>
    </row>
    <row r="12" spans="2:63">
      <c r="D12" s="265" t="s">
        <v>484</v>
      </c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175"/>
      <c r="U12" s="186">
        <v>6484386000</v>
      </c>
      <c r="V12" s="186">
        <v>6620249100</v>
      </c>
      <c r="W12" s="186">
        <v>6509218300</v>
      </c>
      <c r="X12" s="184">
        <f t="shared" ref="X12:X26" si="0">W12/U12*100</f>
        <v>100.38295530216739</v>
      </c>
    </row>
    <row r="13" spans="2:63">
      <c r="D13" s="179"/>
      <c r="E13" s="265" t="s">
        <v>484</v>
      </c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175"/>
      <c r="U13" s="186">
        <v>6484386000</v>
      </c>
      <c r="V13" s="186">
        <v>6620249100</v>
      </c>
      <c r="W13" s="186">
        <v>6509218300</v>
      </c>
      <c r="X13" s="184">
        <f t="shared" si="0"/>
        <v>100.38295530216739</v>
      </c>
    </row>
    <row r="14" spans="2:63">
      <c r="D14" s="265" t="s">
        <v>451</v>
      </c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175"/>
      <c r="U14" s="186">
        <v>1000</v>
      </c>
      <c r="V14" s="186">
        <v>6300</v>
      </c>
      <c r="W14" s="186">
        <v>6300</v>
      </c>
      <c r="X14" s="184">
        <f t="shared" si="0"/>
        <v>630</v>
      </c>
    </row>
    <row r="15" spans="2:63">
      <c r="D15" s="179"/>
      <c r="E15" s="265" t="s">
        <v>452</v>
      </c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175"/>
      <c r="U15" s="186">
        <v>1000</v>
      </c>
      <c r="V15" s="186">
        <v>6300</v>
      </c>
      <c r="W15" s="186">
        <v>6300</v>
      </c>
      <c r="X15" s="184">
        <f t="shared" si="0"/>
        <v>630</v>
      </c>
    </row>
    <row r="16" spans="2:63">
      <c r="D16" s="265" t="s">
        <v>485</v>
      </c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175"/>
      <c r="U16" s="186">
        <v>421350000</v>
      </c>
      <c r="V16" s="186">
        <v>415741410</v>
      </c>
      <c r="W16" s="186">
        <v>415741410</v>
      </c>
      <c r="X16" s="184">
        <f t="shared" si="0"/>
        <v>98.668899964400154</v>
      </c>
    </row>
    <row r="17" spans="3:24">
      <c r="D17" s="179"/>
      <c r="E17" s="265" t="s">
        <v>486</v>
      </c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175"/>
      <c r="U17" s="186">
        <v>421350000</v>
      </c>
      <c r="V17" s="186">
        <v>415741410</v>
      </c>
      <c r="W17" s="186">
        <v>415741410</v>
      </c>
      <c r="X17" s="184">
        <f t="shared" si="0"/>
        <v>98.668899964400154</v>
      </c>
    </row>
    <row r="18" spans="3:24">
      <c r="D18" s="265" t="s">
        <v>464</v>
      </c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175"/>
      <c r="U18" s="186">
        <v>6187147000</v>
      </c>
      <c r="V18" s="186">
        <v>6134568294</v>
      </c>
      <c r="W18" s="186">
        <v>6134568294</v>
      </c>
      <c r="X18" s="184">
        <f t="shared" si="0"/>
        <v>99.150194653529326</v>
      </c>
    </row>
    <row r="19" spans="3:24">
      <c r="D19" s="179"/>
      <c r="E19" s="265" t="s">
        <v>465</v>
      </c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175"/>
      <c r="U19" s="186">
        <v>6187147000</v>
      </c>
      <c r="V19" s="186">
        <v>6134568294</v>
      </c>
      <c r="W19" s="186">
        <v>6134568294</v>
      </c>
      <c r="X19" s="184">
        <f t="shared" si="0"/>
        <v>99.150194653529326</v>
      </c>
    </row>
    <row r="20" spans="3:24">
      <c r="D20" s="265" t="s">
        <v>466</v>
      </c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175"/>
      <c r="U20" s="186">
        <v>29461000</v>
      </c>
      <c r="V20" s="186">
        <v>29460400</v>
      </c>
      <c r="W20" s="186">
        <v>29460400</v>
      </c>
      <c r="X20" s="184">
        <f t="shared" si="0"/>
        <v>99.997963409252904</v>
      </c>
    </row>
    <row r="21" spans="3:24">
      <c r="D21" s="179"/>
      <c r="E21" s="265" t="s">
        <v>466</v>
      </c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175"/>
      <c r="U21" s="186">
        <v>29461000</v>
      </c>
      <c r="V21" s="186">
        <v>29460400</v>
      </c>
      <c r="W21" s="186">
        <v>29460400</v>
      </c>
      <c r="X21" s="184">
        <f t="shared" si="0"/>
        <v>99.997963409252904</v>
      </c>
    </row>
    <row r="22" spans="3:24">
      <c r="D22" s="265" t="s">
        <v>467</v>
      </c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175"/>
      <c r="U22" s="186">
        <v>6793000</v>
      </c>
      <c r="V22" s="186">
        <v>18400804</v>
      </c>
      <c r="W22" s="186">
        <v>18400804</v>
      </c>
      <c r="X22" s="184">
        <f t="shared" si="0"/>
        <v>270.87890475489473</v>
      </c>
    </row>
    <row r="23" spans="3:24">
      <c r="D23" s="179"/>
      <c r="E23" s="265" t="s">
        <v>477</v>
      </c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175"/>
      <c r="U23" s="186">
        <v>2000</v>
      </c>
      <c r="V23" s="186">
        <v>0</v>
      </c>
      <c r="W23" s="186">
        <v>0</v>
      </c>
      <c r="X23" s="191">
        <f t="shared" si="0"/>
        <v>0</v>
      </c>
    </row>
    <row r="24" spans="3:24">
      <c r="D24" s="179"/>
      <c r="E24" s="265" t="s">
        <v>487</v>
      </c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175"/>
      <c r="U24" s="186">
        <v>1000</v>
      </c>
      <c r="V24" s="186">
        <v>0</v>
      </c>
      <c r="W24" s="186">
        <v>0</v>
      </c>
      <c r="X24" s="191">
        <f t="shared" si="0"/>
        <v>0</v>
      </c>
    </row>
    <row r="25" spans="3:24">
      <c r="D25" s="179"/>
      <c r="E25" s="265" t="s">
        <v>469</v>
      </c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175"/>
      <c r="U25" s="186">
        <v>1000</v>
      </c>
      <c r="V25" s="186">
        <v>117259</v>
      </c>
      <c r="W25" s="186">
        <v>117259</v>
      </c>
      <c r="X25" s="184">
        <f t="shared" si="0"/>
        <v>11725.9</v>
      </c>
    </row>
    <row r="26" spans="3:24">
      <c r="D26" s="179"/>
      <c r="E26" s="265" t="s">
        <v>470</v>
      </c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175"/>
      <c r="U26" s="186">
        <v>6789000</v>
      </c>
      <c r="V26" s="186">
        <v>18283545</v>
      </c>
      <c r="W26" s="186">
        <v>18283545</v>
      </c>
      <c r="X26" s="184">
        <f t="shared" si="0"/>
        <v>269.31131241714536</v>
      </c>
    </row>
    <row r="27" spans="3:24"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5"/>
      <c r="U27" s="179"/>
      <c r="V27" s="179"/>
      <c r="W27" s="179"/>
      <c r="X27" s="179"/>
    </row>
    <row r="28" spans="3:24">
      <c r="C28" s="270" t="s">
        <v>488</v>
      </c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143"/>
      <c r="U28" s="150">
        <f>SUM(U29,U31,U34)</f>
        <v>534310000</v>
      </c>
      <c r="V28" s="150">
        <f>SUM(V29,V31,V34)</f>
        <v>526621564</v>
      </c>
      <c r="W28" s="150">
        <f>SUM(W29,W31,W34)</f>
        <v>526621564</v>
      </c>
      <c r="X28" s="151">
        <f>W28/U28*100</f>
        <v>98.561053321105732</v>
      </c>
    </row>
    <row r="29" spans="3:24">
      <c r="D29" s="265" t="s">
        <v>464</v>
      </c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175"/>
      <c r="U29" s="186">
        <v>251289000</v>
      </c>
      <c r="V29" s="186">
        <v>222847182</v>
      </c>
      <c r="W29" s="186">
        <v>222847182</v>
      </c>
      <c r="X29" s="184">
        <f t="shared" ref="X29:X35" si="1">W29/U29*100</f>
        <v>88.681630314100502</v>
      </c>
    </row>
    <row r="30" spans="3:24">
      <c r="D30" s="179"/>
      <c r="E30" s="265" t="s">
        <v>465</v>
      </c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175"/>
      <c r="U30" s="186">
        <v>251289000</v>
      </c>
      <c r="V30" s="186">
        <v>222847182</v>
      </c>
      <c r="W30" s="186">
        <v>222847182</v>
      </c>
      <c r="X30" s="184">
        <f t="shared" si="1"/>
        <v>88.681630314100502</v>
      </c>
    </row>
    <row r="31" spans="3:24" ht="13.5" customHeight="1">
      <c r="D31" s="265" t="s">
        <v>467</v>
      </c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175"/>
      <c r="U31" s="186">
        <v>271406000</v>
      </c>
      <c r="V31" s="186">
        <v>292159441</v>
      </c>
      <c r="W31" s="186">
        <v>292159441</v>
      </c>
      <c r="X31" s="184">
        <f t="shared" si="1"/>
        <v>107.64664045746962</v>
      </c>
    </row>
    <row r="32" spans="3:24" ht="13.5" customHeight="1">
      <c r="D32" s="179"/>
      <c r="E32" s="265" t="s">
        <v>469</v>
      </c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175"/>
      <c r="U32" s="186">
        <v>6000</v>
      </c>
      <c r="V32" s="186">
        <v>5598</v>
      </c>
      <c r="W32" s="186">
        <v>5598</v>
      </c>
      <c r="X32" s="184">
        <f t="shared" si="1"/>
        <v>93.300000000000011</v>
      </c>
    </row>
    <row r="33" spans="2:24" ht="13.5" customHeight="1">
      <c r="D33" s="179"/>
      <c r="E33" s="265" t="s">
        <v>470</v>
      </c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175"/>
      <c r="U33" s="186">
        <v>271400000</v>
      </c>
      <c r="V33" s="186">
        <v>292153843</v>
      </c>
      <c r="W33" s="186">
        <v>292153843</v>
      </c>
      <c r="X33" s="184">
        <f t="shared" si="1"/>
        <v>107.64695762711864</v>
      </c>
    </row>
    <row r="34" spans="2:24">
      <c r="D34" s="265" t="s">
        <v>466</v>
      </c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175"/>
      <c r="U34" s="186">
        <v>11615000</v>
      </c>
      <c r="V34" s="186">
        <v>11614941</v>
      </c>
      <c r="W34" s="186">
        <v>11614941</v>
      </c>
      <c r="X34" s="184">
        <f t="shared" si="1"/>
        <v>99.999492036160149</v>
      </c>
    </row>
    <row r="35" spans="2:24">
      <c r="D35" s="179"/>
      <c r="E35" s="265" t="s">
        <v>466</v>
      </c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175"/>
      <c r="U35" s="186">
        <v>11615000</v>
      </c>
      <c r="V35" s="186">
        <v>11614941</v>
      </c>
      <c r="W35" s="186">
        <v>11614941</v>
      </c>
      <c r="X35" s="184">
        <f t="shared" si="1"/>
        <v>99.999492036160149</v>
      </c>
    </row>
    <row r="36" spans="2:24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49"/>
      <c r="U36" s="2"/>
      <c r="V36" s="2"/>
      <c r="W36" s="2"/>
      <c r="X36" s="2"/>
    </row>
  </sheetData>
  <mergeCells count="28">
    <mergeCell ref="O1:Y2"/>
    <mergeCell ref="E25:S25"/>
    <mergeCell ref="E17:S17"/>
    <mergeCell ref="D18:S18"/>
    <mergeCell ref="E19:S19"/>
    <mergeCell ref="D20:S20"/>
    <mergeCell ref="E21:S21"/>
    <mergeCell ref="E23:S23"/>
    <mergeCell ref="D22:S22"/>
    <mergeCell ref="D14:S14"/>
    <mergeCell ref="B5:X5"/>
    <mergeCell ref="B7:T8"/>
    <mergeCell ref="U7:X7"/>
    <mergeCell ref="C11:S11"/>
    <mergeCell ref="D12:S12"/>
    <mergeCell ref="E13:S13"/>
    <mergeCell ref="E26:S26"/>
    <mergeCell ref="C28:S28"/>
    <mergeCell ref="D29:S29"/>
    <mergeCell ref="E15:S15"/>
    <mergeCell ref="D16:S16"/>
    <mergeCell ref="E24:S24"/>
    <mergeCell ref="E30:S30"/>
    <mergeCell ref="D31:S31"/>
    <mergeCell ref="E32:S32"/>
    <mergeCell ref="D34:S34"/>
    <mergeCell ref="E35:S35"/>
    <mergeCell ref="E33:S33"/>
  </mergeCells>
  <phoneticPr fontId="15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9"/>
  <sheetViews>
    <sheetView view="pageBreakPreview" zoomScaleNormal="100" zoomScaleSheetLayoutView="100" workbookViewId="0">
      <selection sqref="A1:N2"/>
    </sheetView>
  </sheetViews>
  <sheetFormatPr defaultRowHeight="13.5"/>
  <cols>
    <col min="1" max="20" width="1.625" customWidth="1"/>
    <col min="21" max="25" width="13.625" customWidth="1"/>
    <col min="26" max="26" width="1.625" customWidth="1"/>
  </cols>
  <sheetData>
    <row r="1" spans="1:63" ht="11.1" customHeight="1">
      <c r="A1" s="199">
        <f>'149'!O1+1</f>
        <v>150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spans="1:63" ht="9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spans="1:63"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</row>
    <row r="4" spans="1:63"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</row>
    <row r="5" spans="1:63" ht="15" customHeight="1">
      <c r="B5" s="227" t="s">
        <v>798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</row>
    <row r="6" spans="1:63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63" ht="18" customHeight="1">
      <c r="B7" s="268" t="s">
        <v>489</v>
      </c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 t="s">
        <v>490</v>
      </c>
      <c r="V7" s="267"/>
      <c r="W7" s="267"/>
      <c r="X7" s="267"/>
      <c r="Y7" s="219"/>
    </row>
    <row r="8" spans="1:63" ht="18" customHeight="1">
      <c r="B8" s="269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54" t="s">
        <v>491</v>
      </c>
      <c r="V8" s="54" t="s">
        <v>492</v>
      </c>
      <c r="W8" s="54" t="s">
        <v>493</v>
      </c>
      <c r="X8" s="54" t="s">
        <v>494</v>
      </c>
      <c r="Y8" s="55" t="s">
        <v>495</v>
      </c>
    </row>
    <row r="9" spans="1:63" ht="12" customHeight="1">
      <c r="T9" s="47"/>
      <c r="U9" s="1" t="s">
        <v>496</v>
      </c>
      <c r="V9" s="1" t="s">
        <v>497</v>
      </c>
      <c r="W9" s="1" t="s">
        <v>496</v>
      </c>
      <c r="X9" s="1" t="s">
        <v>497</v>
      </c>
      <c r="Y9" s="1" t="s">
        <v>498</v>
      </c>
    </row>
    <row r="10" spans="1:63" ht="6.95" customHeight="1">
      <c r="T10" s="48"/>
    </row>
    <row r="11" spans="1:63">
      <c r="C11" s="270" t="s">
        <v>499</v>
      </c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143"/>
      <c r="U11" s="150">
        <f>SUM(U12,U14,U21,U23,U25,U27,U29,U31,U34,U37)</f>
        <v>70613349000</v>
      </c>
      <c r="V11" s="150">
        <f>SUM(V12,V14,V21,V23,V25,V27,V29,V31,V34,V37)</f>
        <v>68647152588</v>
      </c>
      <c r="W11" s="150">
        <f>SUM(W12,W14,W21,W23,W25,W27,W29,W31,W34,W37)</f>
        <v>0</v>
      </c>
      <c r="X11" s="150">
        <f>SUM(X12,X14,X21,X23,X25,X27,X29,X31,X34,X37)</f>
        <v>1966196412</v>
      </c>
      <c r="Y11" s="151">
        <f>V11/U11*100</f>
        <v>97.21554572917934</v>
      </c>
    </row>
    <row r="12" spans="1:63">
      <c r="D12" s="265" t="s">
        <v>500</v>
      </c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175"/>
      <c r="U12" s="186">
        <v>1259026000</v>
      </c>
      <c r="V12" s="186">
        <v>1178153867</v>
      </c>
      <c r="W12" s="186">
        <v>0</v>
      </c>
      <c r="X12" s="186">
        <v>80872133</v>
      </c>
      <c r="Y12" s="184">
        <f t="shared" ref="Y12:Y38" si="0">V12/U12*100</f>
        <v>93.576611364658078</v>
      </c>
    </row>
    <row r="13" spans="1:63">
      <c r="D13" s="187"/>
      <c r="E13" s="265" t="s">
        <v>501</v>
      </c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175"/>
      <c r="U13" s="186">
        <v>1259026000</v>
      </c>
      <c r="V13" s="186">
        <v>1178153867</v>
      </c>
      <c r="W13" s="186">
        <v>0</v>
      </c>
      <c r="X13" s="186">
        <v>80872133</v>
      </c>
      <c r="Y13" s="184">
        <f t="shared" si="0"/>
        <v>93.576611364658078</v>
      </c>
    </row>
    <row r="14" spans="1:63">
      <c r="D14" s="265" t="s">
        <v>502</v>
      </c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175"/>
      <c r="U14" s="186">
        <v>45289951000</v>
      </c>
      <c r="V14" s="186">
        <v>44108099553</v>
      </c>
      <c r="W14" s="186">
        <v>0</v>
      </c>
      <c r="X14" s="186">
        <v>1181851447</v>
      </c>
      <c r="Y14" s="184">
        <f t="shared" si="0"/>
        <v>97.390477532201345</v>
      </c>
    </row>
    <row r="15" spans="1:63">
      <c r="D15" s="187"/>
      <c r="E15" s="265" t="s">
        <v>503</v>
      </c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175"/>
      <c r="U15" s="186">
        <v>40238031000</v>
      </c>
      <c r="V15" s="186">
        <v>39123071334</v>
      </c>
      <c r="W15" s="186">
        <v>0</v>
      </c>
      <c r="X15" s="186">
        <v>1114959666</v>
      </c>
      <c r="Y15" s="184">
        <f t="shared" si="0"/>
        <v>97.229089897564819</v>
      </c>
    </row>
    <row r="16" spans="1:63">
      <c r="D16" s="187"/>
      <c r="E16" s="265" t="s">
        <v>504</v>
      </c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175"/>
      <c r="U16" s="186">
        <v>4514516000</v>
      </c>
      <c r="V16" s="186">
        <v>4495721795</v>
      </c>
      <c r="W16" s="186">
        <v>0</v>
      </c>
      <c r="X16" s="186">
        <v>18794205</v>
      </c>
      <c r="Y16" s="184">
        <f t="shared" si="0"/>
        <v>99.583693910930876</v>
      </c>
    </row>
    <row r="17" spans="4:25">
      <c r="D17" s="187"/>
      <c r="E17" s="265" t="s">
        <v>505</v>
      </c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175"/>
      <c r="U17" s="186">
        <v>700000</v>
      </c>
      <c r="V17" s="186">
        <v>35573</v>
      </c>
      <c r="W17" s="186">
        <v>0</v>
      </c>
      <c r="X17" s="186">
        <v>664427</v>
      </c>
      <c r="Y17" s="184">
        <f t="shared" si="0"/>
        <v>5.0818571428571424</v>
      </c>
    </row>
    <row r="18" spans="4:25">
      <c r="D18" s="187"/>
      <c r="E18" s="265" t="s">
        <v>506</v>
      </c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175"/>
      <c r="U18" s="186">
        <v>420210000</v>
      </c>
      <c r="V18" s="186">
        <v>383340054</v>
      </c>
      <c r="W18" s="186">
        <v>0</v>
      </c>
      <c r="X18" s="186">
        <v>36869946</v>
      </c>
      <c r="Y18" s="184">
        <f t="shared" si="0"/>
        <v>91.225828514314273</v>
      </c>
    </row>
    <row r="19" spans="4:25">
      <c r="D19" s="187"/>
      <c r="E19" s="265" t="s">
        <v>507</v>
      </c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175"/>
      <c r="U19" s="186">
        <v>70000000</v>
      </c>
      <c r="V19" s="186">
        <v>59990000</v>
      </c>
      <c r="W19" s="186">
        <v>0</v>
      </c>
      <c r="X19" s="186">
        <v>10010000</v>
      </c>
      <c r="Y19" s="184">
        <f t="shared" si="0"/>
        <v>85.7</v>
      </c>
    </row>
    <row r="20" spans="4:25">
      <c r="D20" s="187"/>
      <c r="E20" s="265" t="s">
        <v>508</v>
      </c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175"/>
      <c r="U20" s="186">
        <v>46494000</v>
      </c>
      <c r="V20" s="186">
        <v>45940797</v>
      </c>
      <c r="W20" s="186">
        <v>0</v>
      </c>
      <c r="X20" s="186">
        <v>553203</v>
      </c>
      <c r="Y20" s="184">
        <f t="shared" si="0"/>
        <v>98.810162601626018</v>
      </c>
    </row>
    <row r="21" spans="4:25">
      <c r="D21" s="265" t="s">
        <v>509</v>
      </c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175"/>
      <c r="U21" s="186">
        <v>9741073000</v>
      </c>
      <c r="V21" s="186">
        <v>9741072245</v>
      </c>
      <c r="W21" s="186">
        <v>0</v>
      </c>
      <c r="X21" s="186">
        <v>755</v>
      </c>
      <c r="Y21" s="184">
        <f t="shared" si="0"/>
        <v>99.999992249313806</v>
      </c>
    </row>
    <row r="22" spans="4:25">
      <c r="D22" s="187"/>
      <c r="E22" s="265" t="s">
        <v>509</v>
      </c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175"/>
      <c r="U22" s="186">
        <v>9741073000</v>
      </c>
      <c r="V22" s="186">
        <v>9741072245</v>
      </c>
      <c r="W22" s="186">
        <v>0</v>
      </c>
      <c r="X22" s="186">
        <v>755</v>
      </c>
      <c r="Y22" s="184">
        <f t="shared" si="0"/>
        <v>99.999992249313806</v>
      </c>
    </row>
    <row r="23" spans="4:25">
      <c r="D23" s="265" t="s">
        <v>510</v>
      </c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175"/>
      <c r="U23" s="186">
        <v>10147000</v>
      </c>
      <c r="V23" s="186">
        <v>10145206</v>
      </c>
      <c r="W23" s="186">
        <v>0</v>
      </c>
      <c r="X23" s="186">
        <v>1794</v>
      </c>
      <c r="Y23" s="184">
        <f t="shared" si="0"/>
        <v>99.982319897506656</v>
      </c>
    </row>
    <row r="24" spans="4:25">
      <c r="D24" s="187"/>
      <c r="E24" s="265" t="s">
        <v>510</v>
      </c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175"/>
      <c r="U24" s="186">
        <v>10147000</v>
      </c>
      <c r="V24" s="186">
        <v>10145206</v>
      </c>
      <c r="W24" s="186">
        <v>0</v>
      </c>
      <c r="X24" s="186">
        <v>1794</v>
      </c>
      <c r="Y24" s="184">
        <f t="shared" si="0"/>
        <v>99.982319897506656</v>
      </c>
    </row>
    <row r="25" spans="4:25">
      <c r="D25" s="265" t="s">
        <v>511</v>
      </c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175"/>
      <c r="U25" s="186">
        <v>6077000</v>
      </c>
      <c r="V25" s="186">
        <v>6075648</v>
      </c>
      <c r="W25" s="186">
        <v>0</v>
      </c>
      <c r="X25" s="186">
        <v>1352</v>
      </c>
      <c r="Y25" s="184">
        <f t="shared" si="0"/>
        <v>99.977752180352155</v>
      </c>
    </row>
    <row r="26" spans="4:25">
      <c r="D26" s="187"/>
      <c r="E26" s="265" t="s">
        <v>511</v>
      </c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175"/>
      <c r="U26" s="186">
        <v>6077000</v>
      </c>
      <c r="V26" s="186">
        <v>6075648</v>
      </c>
      <c r="W26" s="186">
        <v>0</v>
      </c>
      <c r="X26" s="186">
        <v>1352</v>
      </c>
      <c r="Y26" s="184">
        <f t="shared" si="0"/>
        <v>99.977752180352155</v>
      </c>
    </row>
    <row r="27" spans="4:25">
      <c r="D27" s="265" t="s">
        <v>512</v>
      </c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175"/>
      <c r="U27" s="186">
        <v>4104066000</v>
      </c>
      <c r="V27" s="186">
        <v>4104065627</v>
      </c>
      <c r="W27" s="186">
        <v>0</v>
      </c>
      <c r="X27" s="186">
        <v>373</v>
      </c>
      <c r="Y27" s="184">
        <f t="shared" si="0"/>
        <v>99.999990911452201</v>
      </c>
    </row>
    <row r="28" spans="4:25">
      <c r="D28" s="187"/>
      <c r="E28" s="265" t="s">
        <v>512</v>
      </c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175"/>
      <c r="U28" s="186">
        <v>4104066000</v>
      </c>
      <c r="V28" s="186">
        <v>4104065627</v>
      </c>
      <c r="W28" s="186">
        <v>0</v>
      </c>
      <c r="X28" s="186">
        <v>373</v>
      </c>
      <c r="Y28" s="184">
        <f t="shared" si="0"/>
        <v>99.999990911452201</v>
      </c>
    </row>
    <row r="29" spans="4:25">
      <c r="D29" s="265" t="s">
        <v>513</v>
      </c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175"/>
      <c r="U29" s="186">
        <v>7700551000</v>
      </c>
      <c r="V29" s="186">
        <v>7632482113</v>
      </c>
      <c r="W29" s="186">
        <v>0</v>
      </c>
      <c r="X29" s="186">
        <v>68068887</v>
      </c>
      <c r="Y29" s="184">
        <f t="shared" si="0"/>
        <v>99.116051734479782</v>
      </c>
    </row>
    <row r="30" spans="4:25">
      <c r="D30" s="187"/>
      <c r="E30" s="265" t="s">
        <v>513</v>
      </c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175"/>
      <c r="U30" s="186">
        <v>7700551000</v>
      </c>
      <c r="V30" s="186">
        <v>7632482113</v>
      </c>
      <c r="W30" s="186">
        <v>0</v>
      </c>
      <c r="X30" s="186">
        <v>68068887</v>
      </c>
      <c r="Y30" s="184">
        <f t="shared" si="0"/>
        <v>99.116051734479782</v>
      </c>
    </row>
    <row r="31" spans="4:25">
      <c r="D31" s="265" t="s">
        <v>514</v>
      </c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175"/>
      <c r="U31" s="186">
        <v>795038000</v>
      </c>
      <c r="V31" s="186">
        <v>728206053</v>
      </c>
      <c r="W31" s="186">
        <v>0</v>
      </c>
      <c r="X31" s="186">
        <v>66831947</v>
      </c>
      <c r="Y31" s="184">
        <f t="shared" si="0"/>
        <v>91.593867588719021</v>
      </c>
    </row>
    <row r="32" spans="4:25">
      <c r="D32" s="187"/>
      <c r="E32" s="265" t="s">
        <v>515</v>
      </c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175"/>
      <c r="U32" s="186">
        <v>769742000</v>
      </c>
      <c r="V32" s="186">
        <v>711595260</v>
      </c>
      <c r="W32" s="186">
        <v>0</v>
      </c>
      <c r="X32" s="186">
        <v>58146740</v>
      </c>
      <c r="Y32" s="184">
        <f t="shared" si="0"/>
        <v>92.445944225467755</v>
      </c>
    </row>
    <row r="33" spans="3:25">
      <c r="D33" s="187"/>
      <c r="E33" s="265" t="s">
        <v>514</v>
      </c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175"/>
      <c r="U33" s="186">
        <v>25296000</v>
      </c>
      <c r="V33" s="186">
        <v>16610793</v>
      </c>
      <c r="W33" s="186">
        <v>0</v>
      </c>
      <c r="X33" s="186">
        <v>8685207</v>
      </c>
      <c r="Y33" s="184">
        <f t="shared" si="0"/>
        <v>65.66569022770399</v>
      </c>
    </row>
    <row r="34" spans="3:25">
      <c r="D34" s="265" t="s">
        <v>516</v>
      </c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175"/>
      <c r="U34" s="186">
        <v>1158391000</v>
      </c>
      <c r="V34" s="186">
        <v>1138852276</v>
      </c>
      <c r="W34" s="186">
        <v>0</v>
      </c>
      <c r="X34" s="186">
        <v>19538724</v>
      </c>
      <c r="Y34" s="184">
        <f t="shared" si="0"/>
        <v>98.313287655031857</v>
      </c>
    </row>
    <row r="35" spans="3:25">
      <c r="D35" s="187"/>
      <c r="E35" s="265" t="s">
        <v>517</v>
      </c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175"/>
      <c r="U35" s="186">
        <v>1158390000</v>
      </c>
      <c r="V35" s="186">
        <v>1138852276</v>
      </c>
      <c r="W35" s="186">
        <v>0</v>
      </c>
      <c r="X35" s="186">
        <v>19537724</v>
      </c>
      <c r="Y35" s="184">
        <f t="shared" si="0"/>
        <v>98.313372525660611</v>
      </c>
    </row>
    <row r="36" spans="3:25">
      <c r="D36" s="187"/>
      <c r="E36" s="265" t="s">
        <v>518</v>
      </c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175"/>
      <c r="U36" s="186">
        <v>1000</v>
      </c>
      <c r="V36" s="186">
        <v>0</v>
      </c>
      <c r="W36" s="186">
        <v>0</v>
      </c>
      <c r="X36" s="186">
        <v>1000</v>
      </c>
      <c r="Y36" s="191">
        <f t="shared" si="0"/>
        <v>0</v>
      </c>
    </row>
    <row r="37" spans="3:25">
      <c r="D37" s="265" t="s">
        <v>519</v>
      </c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175"/>
      <c r="U37" s="186">
        <v>549029000</v>
      </c>
      <c r="V37" s="186">
        <v>0</v>
      </c>
      <c r="W37" s="186">
        <v>0</v>
      </c>
      <c r="X37" s="186">
        <v>549029000</v>
      </c>
      <c r="Y37" s="191">
        <f t="shared" si="0"/>
        <v>0</v>
      </c>
    </row>
    <row r="38" spans="3:25">
      <c r="D38" s="187"/>
      <c r="E38" s="265" t="s">
        <v>519</v>
      </c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175"/>
      <c r="U38" s="186">
        <v>549029000</v>
      </c>
      <c r="V38" s="186">
        <v>0</v>
      </c>
      <c r="W38" s="186">
        <v>0</v>
      </c>
      <c r="X38" s="186">
        <v>549029000</v>
      </c>
      <c r="Y38" s="191">
        <f t="shared" si="0"/>
        <v>0</v>
      </c>
    </row>
    <row r="39" spans="3:25"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5"/>
      <c r="U39" s="179"/>
      <c r="V39" s="179"/>
      <c r="W39" s="179"/>
      <c r="X39" s="179"/>
      <c r="Y39" s="179"/>
    </row>
    <row r="40" spans="3:25">
      <c r="C40" s="270" t="s">
        <v>520</v>
      </c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143"/>
      <c r="U40" s="150">
        <f>SUM(U41,U53)</f>
        <v>41904407000</v>
      </c>
      <c r="V40" s="150">
        <f>SUM(V41,V53)</f>
        <v>41185546137</v>
      </c>
      <c r="W40" s="150">
        <f>SUM(W41,W53)</f>
        <v>0</v>
      </c>
      <c r="X40" s="150">
        <f>SUM(X41,X53)</f>
        <v>718860863</v>
      </c>
      <c r="Y40" s="151">
        <f>V40/U40*100</f>
        <v>98.284522048003211</v>
      </c>
    </row>
    <row r="41" spans="3:25">
      <c r="C41" s="270" t="s">
        <v>530</v>
      </c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143"/>
      <c r="U41" s="150">
        <f>SUM(U42,U44,U46,U48,U50)</f>
        <v>41764461000</v>
      </c>
      <c r="V41" s="150">
        <f>SUM(V42,V44,V46,V48,V50)</f>
        <v>41052260727</v>
      </c>
      <c r="W41" s="150">
        <f>SUM(W42,W44,W46,W48,W50)</f>
        <v>0</v>
      </c>
      <c r="X41" s="150">
        <f>SUM(X42,X44,X46,X48,X50)</f>
        <v>712200273</v>
      </c>
      <c r="Y41" s="151">
        <f t="shared" ref="Y41:Y55" si="1">V41/U41*100</f>
        <v>98.294721742009315</v>
      </c>
    </row>
    <row r="42" spans="3:25">
      <c r="D42" s="265" t="s">
        <v>502</v>
      </c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175"/>
      <c r="U42" s="186">
        <v>40030468000</v>
      </c>
      <c r="V42" s="186">
        <v>39392652630</v>
      </c>
      <c r="W42" s="186">
        <v>0</v>
      </c>
      <c r="X42" s="186">
        <v>637815370</v>
      </c>
      <c r="Y42" s="184">
        <f t="shared" si="1"/>
        <v>98.406675210492168</v>
      </c>
    </row>
    <row r="43" spans="3:25">
      <c r="D43" s="187"/>
      <c r="E43" s="265" t="s">
        <v>502</v>
      </c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175"/>
      <c r="U43" s="186">
        <v>40030468000</v>
      </c>
      <c r="V43" s="186">
        <v>39392652630</v>
      </c>
      <c r="W43" s="186">
        <v>0</v>
      </c>
      <c r="X43" s="186">
        <v>637815370</v>
      </c>
      <c r="Y43" s="184">
        <f t="shared" si="1"/>
        <v>98.406675210492168</v>
      </c>
    </row>
    <row r="44" spans="3:25">
      <c r="D44" s="265" t="s">
        <v>521</v>
      </c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175"/>
      <c r="U44" s="186">
        <v>1000</v>
      </c>
      <c r="V44" s="186">
        <v>0</v>
      </c>
      <c r="W44" s="186">
        <v>0</v>
      </c>
      <c r="X44" s="186">
        <v>1000</v>
      </c>
      <c r="Y44" s="191">
        <f t="shared" si="1"/>
        <v>0</v>
      </c>
    </row>
    <row r="45" spans="3:25">
      <c r="D45" s="187"/>
      <c r="E45" s="265" t="s">
        <v>521</v>
      </c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175"/>
      <c r="U45" s="186">
        <v>1000</v>
      </c>
      <c r="V45" s="186">
        <v>0</v>
      </c>
      <c r="W45" s="186">
        <v>0</v>
      </c>
      <c r="X45" s="186">
        <v>1000</v>
      </c>
      <c r="Y45" s="191">
        <f t="shared" si="1"/>
        <v>0</v>
      </c>
    </row>
    <row r="46" spans="3:25">
      <c r="D46" s="265" t="s">
        <v>522</v>
      </c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175"/>
      <c r="U46" s="186">
        <v>1144396000</v>
      </c>
      <c r="V46" s="186">
        <v>1102623737</v>
      </c>
      <c r="W46" s="186">
        <v>0</v>
      </c>
      <c r="X46" s="186">
        <v>41772263</v>
      </c>
      <c r="Y46" s="184">
        <f t="shared" si="1"/>
        <v>96.349841925347519</v>
      </c>
    </row>
    <row r="47" spans="3:25">
      <c r="D47" s="187"/>
      <c r="E47" s="265" t="s">
        <v>522</v>
      </c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175"/>
      <c r="U47" s="186">
        <v>1144396000</v>
      </c>
      <c r="V47" s="186">
        <v>1102623737</v>
      </c>
      <c r="W47" s="186">
        <v>0</v>
      </c>
      <c r="X47" s="186">
        <v>41772263</v>
      </c>
      <c r="Y47" s="184">
        <f t="shared" si="1"/>
        <v>96.349841925347519</v>
      </c>
    </row>
    <row r="48" spans="3:25">
      <c r="D48" s="265" t="s">
        <v>523</v>
      </c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175"/>
      <c r="U48" s="186">
        <v>512097000</v>
      </c>
      <c r="V48" s="186">
        <v>479985000</v>
      </c>
      <c r="W48" s="186">
        <v>0</v>
      </c>
      <c r="X48" s="186">
        <v>32112000</v>
      </c>
      <c r="Y48" s="184">
        <f t="shared" si="1"/>
        <v>93.729313001247817</v>
      </c>
    </row>
    <row r="49" spans="3:25">
      <c r="D49" s="187"/>
      <c r="E49" s="265" t="s">
        <v>523</v>
      </c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175"/>
      <c r="U49" s="186">
        <v>512097000</v>
      </c>
      <c r="V49" s="186">
        <v>479985000</v>
      </c>
      <c r="W49" s="186">
        <v>0</v>
      </c>
      <c r="X49" s="186">
        <v>32112000</v>
      </c>
      <c r="Y49" s="184">
        <f t="shared" si="1"/>
        <v>93.729313001247817</v>
      </c>
    </row>
    <row r="50" spans="3:25">
      <c r="D50" s="265" t="s">
        <v>516</v>
      </c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5"/>
      <c r="T50" s="175"/>
      <c r="U50" s="186">
        <v>77499000</v>
      </c>
      <c r="V50" s="186">
        <v>76999360</v>
      </c>
      <c r="W50" s="186">
        <v>0</v>
      </c>
      <c r="X50" s="186">
        <v>499640</v>
      </c>
      <c r="Y50" s="184">
        <f t="shared" si="1"/>
        <v>99.355294907031052</v>
      </c>
    </row>
    <row r="51" spans="3:25">
      <c r="D51" s="187"/>
      <c r="E51" s="265" t="s">
        <v>517</v>
      </c>
      <c r="F51" s="265"/>
      <c r="G51" s="265"/>
      <c r="H51" s="265"/>
      <c r="I51" s="265"/>
      <c r="J51" s="265"/>
      <c r="K51" s="265"/>
      <c r="L51" s="265"/>
      <c r="M51" s="265"/>
      <c r="N51" s="265"/>
      <c r="O51" s="265"/>
      <c r="P51" s="265"/>
      <c r="Q51" s="265"/>
      <c r="R51" s="265"/>
      <c r="S51" s="265"/>
      <c r="T51" s="175"/>
      <c r="U51" s="186">
        <v>76675000</v>
      </c>
      <c r="V51" s="186">
        <v>76669347</v>
      </c>
      <c r="W51" s="186">
        <v>0</v>
      </c>
      <c r="X51" s="186">
        <v>5653</v>
      </c>
      <c r="Y51" s="184">
        <f t="shared" si="1"/>
        <v>99.992627323117063</v>
      </c>
    </row>
    <row r="52" spans="3:25">
      <c r="D52" s="187"/>
      <c r="E52" s="265" t="s">
        <v>524</v>
      </c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175"/>
      <c r="U52" s="186">
        <v>824000</v>
      </c>
      <c r="V52" s="186">
        <v>330013</v>
      </c>
      <c r="W52" s="186">
        <v>0</v>
      </c>
      <c r="X52" s="186">
        <v>493987</v>
      </c>
      <c r="Y52" s="184">
        <f t="shared" si="1"/>
        <v>40.050121359223297</v>
      </c>
    </row>
    <row r="53" spans="3:25">
      <c r="C53" s="270" t="s">
        <v>525</v>
      </c>
      <c r="D53" s="270"/>
      <c r="E53" s="270"/>
      <c r="F53" s="270"/>
      <c r="G53" s="270"/>
      <c r="H53" s="270"/>
      <c r="I53" s="270"/>
      <c r="J53" s="270"/>
      <c r="K53" s="270"/>
      <c r="L53" s="270"/>
      <c r="M53" s="270"/>
      <c r="N53" s="270"/>
      <c r="O53" s="270"/>
      <c r="P53" s="270"/>
      <c r="Q53" s="270"/>
      <c r="R53" s="270"/>
      <c r="S53" s="270"/>
      <c r="T53" s="143"/>
      <c r="U53" s="150">
        <v>139946000</v>
      </c>
      <c r="V53" s="150">
        <v>133285410</v>
      </c>
      <c r="W53" s="150">
        <v>0</v>
      </c>
      <c r="X53" s="150">
        <v>6660590</v>
      </c>
      <c r="Y53" s="151">
        <f t="shared" si="1"/>
        <v>95.240599945693333</v>
      </c>
    </row>
    <row r="54" spans="3:25">
      <c r="D54" s="265" t="s">
        <v>526</v>
      </c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175"/>
      <c r="U54" s="186">
        <v>139946000</v>
      </c>
      <c r="V54" s="186">
        <v>133285410</v>
      </c>
      <c r="W54" s="186">
        <v>0</v>
      </c>
      <c r="X54" s="186">
        <v>6660590</v>
      </c>
      <c r="Y54" s="184">
        <f t="shared" si="1"/>
        <v>95.240599945693333</v>
      </c>
    </row>
    <row r="55" spans="3:25">
      <c r="D55" s="179"/>
      <c r="E55" s="265" t="s">
        <v>526</v>
      </c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175"/>
      <c r="U55" s="186">
        <v>139946000</v>
      </c>
      <c r="V55" s="186">
        <v>133285410</v>
      </c>
      <c r="W55" s="186">
        <v>0</v>
      </c>
      <c r="X55" s="186">
        <v>6660590</v>
      </c>
      <c r="Y55" s="184">
        <f t="shared" si="1"/>
        <v>95.240599945693333</v>
      </c>
    </row>
    <row r="56" spans="3:25"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8"/>
      <c r="U56" s="36"/>
      <c r="V56" s="36"/>
      <c r="W56" s="36"/>
      <c r="X56" s="36"/>
      <c r="Y56" s="35"/>
    </row>
    <row r="57" spans="3:25">
      <c r="C57" s="270" t="s">
        <v>527</v>
      </c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143"/>
      <c r="U57" s="150">
        <f>SUM(U58,U60,U62,U64,U66)</f>
        <v>13129138000</v>
      </c>
      <c r="V57" s="150">
        <f>SUM(V58,V60,V62,V64,V66)</f>
        <v>13075697308</v>
      </c>
      <c r="W57" s="150">
        <f>SUM(W58,W60,W62,W64,W66)</f>
        <v>0</v>
      </c>
      <c r="X57" s="150">
        <f>SUM(X58,X60,X62,X64,X66)</f>
        <v>53440692</v>
      </c>
      <c r="Y57" s="151">
        <f>V57/U57*100</f>
        <v>99.592961152514363</v>
      </c>
    </row>
    <row r="58" spans="3:25">
      <c r="D58" s="265" t="s">
        <v>500</v>
      </c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175"/>
      <c r="U58" s="186">
        <v>158648000</v>
      </c>
      <c r="V58" s="186">
        <v>141478819</v>
      </c>
      <c r="W58" s="186">
        <v>0</v>
      </c>
      <c r="X58" s="186">
        <v>17169181</v>
      </c>
      <c r="Y58" s="184">
        <f t="shared" ref="Y58:Y68" si="2">V58/U58*100</f>
        <v>89.177814406736928</v>
      </c>
    </row>
    <row r="59" spans="3:25">
      <c r="D59" s="179"/>
      <c r="E59" s="265" t="s">
        <v>501</v>
      </c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175"/>
      <c r="U59" s="186">
        <v>158648000</v>
      </c>
      <c r="V59" s="186">
        <v>141478819</v>
      </c>
      <c r="W59" s="186">
        <v>0</v>
      </c>
      <c r="X59" s="186">
        <v>17169181</v>
      </c>
      <c r="Y59" s="184">
        <f t="shared" si="2"/>
        <v>89.177814406736928</v>
      </c>
    </row>
    <row r="60" spans="3:25">
      <c r="D60" s="265" t="s">
        <v>528</v>
      </c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65"/>
      <c r="T60" s="175"/>
      <c r="U60" s="186">
        <v>12158828000</v>
      </c>
      <c r="V60" s="186">
        <v>12158825776</v>
      </c>
      <c r="W60" s="186">
        <v>0</v>
      </c>
      <c r="X60" s="186">
        <v>2224</v>
      </c>
      <c r="Y60" s="184">
        <f t="shared" si="2"/>
        <v>99.999981708763372</v>
      </c>
    </row>
    <row r="61" spans="3:25">
      <c r="D61" s="179"/>
      <c r="E61" s="265" t="s">
        <v>528</v>
      </c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  <c r="T61" s="175"/>
      <c r="U61" s="186">
        <v>12158828000</v>
      </c>
      <c r="V61" s="186">
        <v>12158825776</v>
      </c>
      <c r="W61" s="186">
        <v>0</v>
      </c>
      <c r="X61" s="186">
        <v>2224</v>
      </c>
      <c r="Y61" s="184">
        <f t="shared" si="2"/>
        <v>99.999981708763372</v>
      </c>
    </row>
    <row r="62" spans="3:25">
      <c r="D62" s="265" t="s">
        <v>514</v>
      </c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265"/>
      <c r="T62" s="175"/>
      <c r="U62" s="186">
        <v>523595000</v>
      </c>
      <c r="V62" s="186">
        <v>507512587</v>
      </c>
      <c r="W62" s="186">
        <v>0</v>
      </c>
      <c r="X62" s="186">
        <v>16082413</v>
      </c>
      <c r="Y62" s="184">
        <f t="shared" si="2"/>
        <v>96.928463220618994</v>
      </c>
    </row>
    <row r="63" spans="3:25">
      <c r="D63" s="179"/>
      <c r="E63" s="265" t="s">
        <v>514</v>
      </c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175"/>
      <c r="U63" s="186">
        <v>523595000</v>
      </c>
      <c r="V63" s="186">
        <v>507512587</v>
      </c>
      <c r="W63" s="186">
        <v>0</v>
      </c>
      <c r="X63" s="186">
        <v>16082413</v>
      </c>
      <c r="Y63" s="184">
        <f t="shared" si="2"/>
        <v>96.928463220618994</v>
      </c>
    </row>
    <row r="64" spans="3:25">
      <c r="D64" s="265" t="s">
        <v>507</v>
      </c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/>
      <c r="T64" s="175"/>
      <c r="U64" s="186">
        <v>252000000</v>
      </c>
      <c r="V64" s="186">
        <v>238370000</v>
      </c>
      <c r="W64" s="186">
        <v>0</v>
      </c>
      <c r="X64" s="186">
        <v>13630000</v>
      </c>
      <c r="Y64" s="184">
        <f t="shared" si="2"/>
        <v>94.591269841269849</v>
      </c>
    </row>
    <row r="65" spans="2:25">
      <c r="D65" s="179"/>
      <c r="E65" s="265" t="s">
        <v>507</v>
      </c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175"/>
      <c r="U65" s="186">
        <v>252000000</v>
      </c>
      <c r="V65" s="186">
        <v>238370000</v>
      </c>
      <c r="W65" s="186">
        <v>0</v>
      </c>
      <c r="X65" s="186">
        <v>13630000</v>
      </c>
      <c r="Y65" s="184">
        <f t="shared" si="2"/>
        <v>94.591269841269849</v>
      </c>
    </row>
    <row r="66" spans="2:25">
      <c r="D66" s="265" t="s">
        <v>516</v>
      </c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175"/>
      <c r="U66" s="186">
        <v>36067000</v>
      </c>
      <c r="V66" s="186">
        <v>29510126</v>
      </c>
      <c r="W66" s="186">
        <v>0</v>
      </c>
      <c r="X66" s="186">
        <v>6556874</v>
      </c>
      <c r="Y66" s="184">
        <f t="shared" si="2"/>
        <v>81.820295561039174</v>
      </c>
    </row>
    <row r="67" spans="2:25">
      <c r="D67" s="179"/>
      <c r="E67" s="265" t="s">
        <v>517</v>
      </c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175"/>
      <c r="U67" s="186">
        <v>20201000</v>
      </c>
      <c r="V67" s="186">
        <v>13644500</v>
      </c>
      <c r="W67" s="186">
        <v>0</v>
      </c>
      <c r="X67" s="186">
        <v>6556500</v>
      </c>
      <c r="Y67" s="184">
        <f t="shared" si="2"/>
        <v>67.543685956140791</v>
      </c>
    </row>
    <row r="68" spans="2:25">
      <c r="D68" s="179"/>
      <c r="E68" s="265" t="s">
        <v>529</v>
      </c>
      <c r="F68" s="265"/>
      <c r="G68" s="265"/>
      <c r="H68" s="265"/>
      <c r="I68" s="265"/>
      <c r="J68" s="265"/>
      <c r="K68" s="265"/>
      <c r="L68" s="265"/>
      <c r="M68" s="265"/>
      <c r="N68" s="265"/>
      <c r="O68" s="265"/>
      <c r="P68" s="265"/>
      <c r="Q68" s="265"/>
      <c r="R68" s="265"/>
      <c r="S68" s="265"/>
      <c r="T68" s="175"/>
      <c r="U68" s="186">
        <v>15866000</v>
      </c>
      <c r="V68" s="186">
        <v>15865626</v>
      </c>
      <c r="W68" s="186">
        <v>0</v>
      </c>
      <c r="X68" s="186">
        <v>374</v>
      </c>
      <c r="Y68" s="184">
        <f t="shared" si="2"/>
        <v>99.997642758099076</v>
      </c>
    </row>
    <row r="69" spans="2: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49"/>
      <c r="U69" s="2"/>
      <c r="V69" s="2"/>
      <c r="W69" s="2"/>
      <c r="X69" s="2"/>
      <c r="Y69" s="2"/>
    </row>
  </sheetData>
  <mergeCells count="60">
    <mergeCell ref="A1:N2"/>
    <mergeCell ref="B5:Y5"/>
    <mergeCell ref="B7:T8"/>
    <mergeCell ref="U7:Y7"/>
    <mergeCell ref="C11:S11"/>
    <mergeCell ref="D12:S12"/>
    <mergeCell ref="E13:S13"/>
    <mergeCell ref="D14:S14"/>
    <mergeCell ref="E15:S15"/>
    <mergeCell ref="E16:S16"/>
    <mergeCell ref="E17:S17"/>
    <mergeCell ref="E18:S18"/>
    <mergeCell ref="E19:S19"/>
    <mergeCell ref="E20:S20"/>
    <mergeCell ref="D21:S21"/>
    <mergeCell ref="E22:S22"/>
    <mergeCell ref="D23:S23"/>
    <mergeCell ref="E24:S24"/>
    <mergeCell ref="D25:S25"/>
    <mergeCell ref="E26:S26"/>
    <mergeCell ref="D27:S27"/>
    <mergeCell ref="E28:S28"/>
    <mergeCell ref="D29:S29"/>
    <mergeCell ref="E30:S30"/>
    <mergeCell ref="D31:S31"/>
    <mergeCell ref="E32:S32"/>
    <mergeCell ref="E33:S33"/>
    <mergeCell ref="D34:S34"/>
    <mergeCell ref="E35:S35"/>
    <mergeCell ref="E36:S36"/>
    <mergeCell ref="D37:S37"/>
    <mergeCell ref="D50:S50"/>
    <mergeCell ref="E38:S38"/>
    <mergeCell ref="C40:S40"/>
    <mergeCell ref="C41:S41"/>
    <mergeCell ref="D42:S42"/>
    <mergeCell ref="E43:S43"/>
    <mergeCell ref="D44:S44"/>
    <mergeCell ref="E45:S45"/>
    <mergeCell ref="D46:S46"/>
    <mergeCell ref="E47:S47"/>
    <mergeCell ref="D48:S48"/>
    <mergeCell ref="E49:S49"/>
    <mergeCell ref="D62:S62"/>
    <mergeCell ref="E51:S51"/>
    <mergeCell ref="E52:S52"/>
    <mergeCell ref="C53:S53"/>
    <mergeCell ref="D54:S54"/>
    <mergeCell ref="C57:S57"/>
    <mergeCell ref="E55:S55"/>
    <mergeCell ref="D58:S58"/>
    <mergeCell ref="E59:S59"/>
    <mergeCell ref="D60:S60"/>
    <mergeCell ref="E61:S61"/>
    <mergeCell ref="D66:S66"/>
    <mergeCell ref="E67:S67"/>
    <mergeCell ref="E68:S68"/>
    <mergeCell ref="E63:S63"/>
    <mergeCell ref="D64:S64"/>
    <mergeCell ref="E65:S65"/>
  </mergeCells>
  <phoneticPr fontId="16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40"/>
  <sheetViews>
    <sheetView view="pageBreakPreview" zoomScaleNormal="100" zoomScaleSheetLayoutView="100" workbookViewId="0"/>
  </sheetViews>
  <sheetFormatPr defaultRowHeight="13.5"/>
  <cols>
    <col min="1" max="1" width="1" customWidth="1"/>
    <col min="2" max="63" width="1.625" customWidth="1"/>
  </cols>
  <sheetData>
    <row r="1" spans="2:63" ht="11.1" customHeight="1">
      <c r="BA1" s="192">
        <f>'150'!A1+1</f>
        <v>151</v>
      </c>
      <c r="BB1" s="192"/>
      <c r="BC1" s="192"/>
      <c r="BD1" s="192"/>
      <c r="BE1" s="192"/>
      <c r="BF1" s="192"/>
      <c r="BG1" s="192"/>
      <c r="BH1" s="192"/>
      <c r="BI1" s="192"/>
      <c r="BJ1" s="192"/>
      <c r="BK1" s="192"/>
    </row>
    <row r="2" spans="2:63" ht="11.1" customHeight="1"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</row>
    <row r="3" spans="2:63"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</row>
    <row r="4" spans="2:63"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</row>
    <row r="5" spans="2:63" ht="18" customHeight="1">
      <c r="B5" s="227" t="s">
        <v>799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</row>
    <row r="6" spans="2:63" ht="12.9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</row>
    <row r="7" spans="2:63" ht="15.95" customHeight="1">
      <c r="B7" s="268" t="s">
        <v>179</v>
      </c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 t="s">
        <v>180</v>
      </c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7"/>
      <c r="BF7" s="267"/>
      <c r="BG7" s="267"/>
      <c r="BH7" s="267"/>
      <c r="BI7" s="267"/>
      <c r="BJ7" s="219"/>
    </row>
    <row r="8" spans="2:63" ht="15.95" customHeight="1">
      <c r="B8" s="269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 t="s">
        <v>194</v>
      </c>
      <c r="S8" s="222"/>
      <c r="T8" s="222"/>
      <c r="U8" s="222"/>
      <c r="V8" s="222"/>
      <c r="W8" s="222"/>
      <c r="X8" s="222"/>
      <c r="Y8" s="222"/>
      <c r="Z8" s="222"/>
      <c r="AA8" s="222" t="s">
        <v>181</v>
      </c>
      <c r="AB8" s="222"/>
      <c r="AC8" s="222"/>
      <c r="AD8" s="222"/>
      <c r="AE8" s="222"/>
      <c r="AF8" s="222"/>
      <c r="AG8" s="222"/>
      <c r="AH8" s="222"/>
      <c r="AI8" s="222"/>
      <c r="AJ8" s="222" t="s">
        <v>182</v>
      </c>
      <c r="AK8" s="222"/>
      <c r="AL8" s="222"/>
      <c r="AM8" s="222"/>
      <c r="AN8" s="222"/>
      <c r="AO8" s="222"/>
      <c r="AP8" s="222"/>
      <c r="AQ8" s="222"/>
      <c r="AR8" s="222"/>
      <c r="AS8" s="222" t="s">
        <v>183</v>
      </c>
      <c r="AT8" s="222"/>
      <c r="AU8" s="222"/>
      <c r="AV8" s="222"/>
      <c r="AW8" s="222"/>
      <c r="AX8" s="222"/>
      <c r="AY8" s="222"/>
      <c r="AZ8" s="222"/>
      <c r="BA8" s="222"/>
      <c r="BB8" s="222" t="s">
        <v>184</v>
      </c>
      <c r="BC8" s="222"/>
      <c r="BD8" s="222"/>
      <c r="BE8" s="222"/>
      <c r="BF8" s="222"/>
      <c r="BG8" s="222"/>
      <c r="BH8" s="222"/>
      <c r="BI8" s="222"/>
      <c r="BJ8" s="223"/>
    </row>
    <row r="9" spans="2:63">
      <c r="Q9" s="47"/>
      <c r="Y9" s="205" t="s">
        <v>186</v>
      </c>
      <c r="Z9" s="205"/>
      <c r="AH9" s="205" t="s">
        <v>186</v>
      </c>
      <c r="AI9" s="205"/>
      <c r="AQ9" s="205" t="s">
        <v>186</v>
      </c>
      <c r="AR9" s="205"/>
      <c r="AZ9" s="205" t="s">
        <v>186</v>
      </c>
      <c r="BA9" s="205"/>
      <c r="BI9" s="205" t="s">
        <v>185</v>
      </c>
      <c r="BJ9" s="205"/>
    </row>
    <row r="10" spans="2:63">
      <c r="Q10" s="48"/>
    </row>
    <row r="11" spans="2:63">
      <c r="C11" s="270" t="s">
        <v>187</v>
      </c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143"/>
      <c r="R11" s="281">
        <v>534310000</v>
      </c>
      <c r="S11" s="281"/>
      <c r="T11" s="281"/>
      <c r="U11" s="281"/>
      <c r="V11" s="281"/>
      <c r="W11" s="281"/>
      <c r="X11" s="281"/>
      <c r="Y11" s="281"/>
      <c r="Z11" s="281"/>
      <c r="AA11" s="281">
        <v>526621564</v>
      </c>
      <c r="AB11" s="281"/>
      <c r="AC11" s="281"/>
      <c r="AD11" s="281"/>
      <c r="AE11" s="281"/>
      <c r="AF11" s="281"/>
      <c r="AG11" s="281"/>
      <c r="AH11" s="281"/>
      <c r="AI11" s="281"/>
      <c r="AJ11" s="281">
        <v>0</v>
      </c>
      <c r="AK11" s="281"/>
      <c r="AL11" s="281"/>
      <c r="AM11" s="281"/>
      <c r="AN11" s="281"/>
      <c r="AO11" s="281"/>
      <c r="AP11" s="281"/>
      <c r="AQ11" s="281"/>
      <c r="AR11" s="281"/>
      <c r="AS11" s="281">
        <v>7688436</v>
      </c>
      <c r="AT11" s="281"/>
      <c r="AU11" s="281"/>
      <c r="AV11" s="281"/>
      <c r="AW11" s="281"/>
      <c r="AX11" s="281"/>
      <c r="AY11" s="281"/>
      <c r="AZ11" s="281"/>
      <c r="BA11" s="281"/>
      <c r="BB11" s="279">
        <f>AA11/R11*100</f>
        <v>98.561053321105732</v>
      </c>
      <c r="BC11" s="279"/>
      <c r="BD11" s="279"/>
      <c r="BE11" s="279"/>
      <c r="BF11" s="279"/>
      <c r="BG11" s="279"/>
      <c r="BH11" s="279"/>
      <c r="BI11" s="279"/>
      <c r="BJ11" s="279"/>
    </row>
    <row r="12" spans="2:63">
      <c r="D12" s="265" t="s">
        <v>188</v>
      </c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175"/>
      <c r="R12" s="280">
        <v>283771000</v>
      </c>
      <c r="S12" s="280"/>
      <c r="T12" s="280"/>
      <c r="U12" s="280"/>
      <c r="V12" s="280"/>
      <c r="W12" s="280"/>
      <c r="X12" s="280"/>
      <c r="Y12" s="280"/>
      <c r="Z12" s="280"/>
      <c r="AA12" s="280">
        <v>281084109</v>
      </c>
      <c r="AB12" s="280"/>
      <c r="AC12" s="280"/>
      <c r="AD12" s="280"/>
      <c r="AE12" s="280"/>
      <c r="AF12" s="280"/>
      <c r="AG12" s="280"/>
      <c r="AH12" s="280"/>
      <c r="AI12" s="280"/>
      <c r="AJ12" s="280">
        <v>0</v>
      </c>
      <c r="AK12" s="280"/>
      <c r="AL12" s="280"/>
      <c r="AM12" s="280"/>
      <c r="AN12" s="280"/>
      <c r="AO12" s="280"/>
      <c r="AP12" s="280"/>
      <c r="AQ12" s="280"/>
      <c r="AR12" s="280"/>
      <c r="AS12" s="280">
        <v>2686891</v>
      </c>
      <c r="AT12" s="280"/>
      <c r="AU12" s="280"/>
      <c r="AV12" s="280"/>
      <c r="AW12" s="280"/>
      <c r="AX12" s="280"/>
      <c r="AY12" s="280"/>
      <c r="AZ12" s="280"/>
      <c r="BA12" s="280"/>
      <c r="BB12" s="278">
        <f>AA12/R12*100</f>
        <v>99.053148137054166</v>
      </c>
      <c r="BC12" s="278"/>
      <c r="BD12" s="278"/>
      <c r="BE12" s="278"/>
      <c r="BF12" s="278"/>
      <c r="BG12" s="278"/>
      <c r="BH12" s="278"/>
      <c r="BI12" s="278"/>
      <c r="BJ12" s="278"/>
    </row>
    <row r="13" spans="2:63">
      <c r="D13" s="179"/>
      <c r="E13" s="265" t="s">
        <v>188</v>
      </c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175"/>
      <c r="R13" s="280">
        <v>283771000</v>
      </c>
      <c r="S13" s="280"/>
      <c r="T13" s="280"/>
      <c r="U13" s="280"/>
      <c r="V13" s="280"/>
      <c r="W13" s="280"/>
      <c r="X13" s="280"/>
      <c r="Y13" s="280"/>
      <c r="Z13" s="280"/>
      <c r="AA13" s="280">
        <v>281084109</v>
      </c>
      <c r="AB13" s="280"/>
      <c r="AC13" s="280"/>
      <c r="AD13" s="280"/>
      <c r="AE13" s="280"/>
      <c r="AF13" s="280"/>
      <c r="AG13" s="280"/>
      <c r="AH13" s="280"/>
      <c r="AI13" s="280"/>
      <c r="AJ13" s="280">
        <v>0</v>
      </c>
      <c r="AK13" s="280"/>
      <c r="AL13" s="280"/>
      <c r="AM13" s="280"/>
      <c r="AN13" s="280"/>
      <c r="AO13" s="280"/>
      <c r="AP13" s="280"/>
      <c r="AQ13" s="280"/>
      <c r="AR13" s="280"/>
      <c r="AS13" s="280">
        <v>2686891</v>
      </c>
      <c r="AT13" s="280"/>
      <c r="AU13" s="280"/>
      <c r="AV13" s="280"/>
      <c r="AW13" s="280"/>
      <c r="AX13" s="280"/>
      <c r="AY13" s="280"/>
      <c r="AZ13" s="280"/>
      <c r="BA13" s="280"/>
      <c r="BB13" s="278">
        <f>AA13/R13*100</f>
        <v>99.053148137054166</v>
      </c>
      <c r="BC13" s="278"/>
      <c r="BD13" s="278"/>
      <c r="BE13" s="278"/>
      <c r="BF13" s="278"/>
      <c r="BG13" s="278"/>
      <c r="BH13" s="278"/>
      <c r="BI13" s="278"/>
      <c r="BJ13" s="278"/>
    </row>
    <row r="14" spans="2:63">
      <c r="D14" s="265" t="s">
        <v>189</v>
      </c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175"/>
      <c r="R14" s="280">
        <v>233924000</v>
      </c>
      <c r="S14" s="280"/>
      <c r="T14" s="280"/>
      <c r="U14" s="280"/>
      <c r="V14" s="280"/>
      <c r="W14" s="280"/>
      <c r="X14" s="280"/>
      <c r="Y14" s="280"/>
      <c r="Z14" s="280"/>
      <c r="AA14" s="280">
        <v>233922514</v>
      </c>
      <c r="AB14" s="280"/>
      <c r="AC14" s="280"/>
      <c r="AD14" s="280"/>
      <c r="AE14" s="280"/>
      <c r="AF14" s="280"/>
      <c r="AG14" s="280"/>
      <c r="AH14" s="280"/>
      <c r="AI14" s="280"/>
      <c r="AJ14" s="280">
        <v>0</v>
      </c>
      <c r="AK14" s="280"/>
      <c r="AL14" s="280"/>
      <c r="AM14" s="280"/>
      <c r="AN14" s="280"/>
      <c r="AO14" s="280"/>
      <c r="AP14" s="280"/>
      <c r="AQ14" s="280"/>
      <c r="AR14" s="280"/>
      <c r="AS14" s="280">
        <v>1486</v>
      </c>
      <c r="AT14" s="280"/>
      <c r="AU14" s="280"/>
      <c r="AV14" s="280"/>
      <c r="AW14" s="280"/>
      <c r="AX14" s="280"/>
      <c r="AY14" s="280"/>
      <c r="AZ14" s="280"/>
      <c r="BA14" s="280"/>
      <c r="BB14" s="278">
        <f>AA14/R14*100</f>
        <v>99.99936475094475</v>
      </c>
      <c r="BC14" s="278"/>
      <c r="BD14" s="278"/>
      <c r="BE14" s="278"/>
      <c r="BF14" s="278"/>
      <c r="BG14" s="278"/>
      <c r="BH14" s="278"/>
      <c r="BI14" s="278"/>
      <c r="BJ14" s="278"/>
    </row>
    <row r="15" spans="2:63">
      <c r="D15" s="179"/>
      <c r="E15" s="265" t="s">
        <v>189</v>
      </c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175"/>
      <c r="R15" s="280">
        <v>233924000</v>
      </c>
      <c r="S15" s="280"/>
      <c r="T15" s="280"/>
      <c r="U15" s="280"/>
      <c r="V15" s="280"/>
      <c r="W15" s="280"/>
      <c r="X15" s="280"/>
      <c r="Y15" s="280"/>
      <c r="Z15" s="280"/>
      <c r="AA15" s="280">
        <v>233922514</v>
      </c>
      <c r="AB15" s="280"/>
      <c r="AC15" s="280"/>
      <c r="AD15" s="280"/>
      <c r="AE15" s="280"/>
      <c r="AF15" s="280"/>
      <c r="AG15" s="280"/>
      <c r="AH15" s="280"/>
      <c r="AI15" s="280"/>
      <c r="AJ15" s="280">
        <v>0</v>
      </c>
      <c r="AK15" s="280"/>
      <c r="AL15" s="280"/>
      <c r="AM15" s="280"/>
      <c r="AN15" s="280"/>
      <c r="AO15" s="280"/>
      <c r="AP15" s="280"/>
      <c r="AQ15" s="280"/>
      <c r="AR15" s="280"/>
      <c r="AS15" s="280">
        <v>1486</v>
      </c>
      <c r="AT15" s="280"/>
      <c r="AU15" s="280"/>
      <c r="AV15" s="280"/>
      <c r="AW15" s="280"/>
      <c r="AX15" s="280"/>
      <c r="AY15" s="280"/>
      <c r="AZ15" s="280"/>
      <c r="BA15" s="280"/>
      <c r="BB15" s="278">
        <f>AA15/R15*100</f>
        <v>99.99936475094475</v>
      </c>
      <c r="BC15" s="278"/>
      <c r="BD15" s="278"/>
      <c r="BE15" s="278"/>
      <c r="BF15" s="278"/>
      <c r="BG15" s="278"/>
      <c r="BH15" s="278"/>
      <c r="BI15" s="278"/>
      <c r="BJ15" s="278"/>
    </row>
    <row r="16" spans="2:63">
      <c r="D16" s="265" t="s">
        <v>192</v>
      </c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175"/>
      <c r="R16" s="280">
        <v>5000000</v>
      </c>
      <c r="S16" s="280"/>
      <c r="T16" s="280"/>
      <c r="U16" s="280"/>
      <c r="V16" s="280"/>
      <c r="W16" s="280"/>
      <c r="X16" s="280"/>
      <c r="Y16" s="280"/>
      <c r="Z16" s="280"/>
      <c r="AA16" s="280">
        <v>0</v>
      </c>
      <c r="AB16" s="280"/>
      <c r="AC16" s="280"/>
      <c r="AD16" s="280"/>
      <c r="AE16" s="280"/>
      <c r="AF16" s="280"/>
      <c r="AG16" s="280"/>
      <c r="AH16" s="280"/>
      <c r="AI16" s="280"/>
      <c r="AJ16" s="280">
        <v>0</v>
      </c>
      <c r="AK16" s="280"/>
      <c r="AL16" s="280"/>
      <c r="AM16" s="280"/>
      <c r="AN16" s="280"/>
      <c r="AO16" s="280"/>
      <c r="AP16" s="280"/>
      <c r="AQ16" s="280"/>
      <c r="AR16" s="280"/>
      <c r="AS16" s="280">
        <v>5000000</v>
      </c>
      <c r="AT16" s="280"/>
      <c r="AU16" s="280"/>
      <c r="AV16" s="280"/>
      <c r="AW16" s="280"/>
      <c r="AX16" s="280"/>
      <c r="AY16" s="280"/>
      <c r="AZ16" s="280"/>
      <c r="BA16" s="280"/>
      <c r="BB16" s="278">
        <v>0</v>
      </c>
      <c r="BC16" s="278"/>
      <c r="BD16" s="278"/>
      <c r="BE16" s="278"/>
      <c r="BF16" s="278"/>
      <c r="BG16" s="278"/>
      <c r="BH16" s="278"/>
      <c r="BI16" s="278"/>
      <c r="BJ16" s="278"/>
    </row>
    <row r="17" spans="2:62">
      <c r="D17" s="179"/>
      <c r="E17" s="265" t="s">
        <v>192</v>
      </c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175"/>
      <c r="R17" s="280">
        <v>5000000</v>
      </c>
      <c r="S17" s="280"/>
      <c r="T17" s="280"/>
      <c r="U17" s="280"/>
      <c r="V17" s="280"/>
      <c r="W17" s="280"/>
      <c r="X17" s="280"/>
      <c r="Y17" s="280"/>
      <c r="Z17" s="280"/>
      <c r="AA17" s="280">
        <v>0</v>
      </c>
      <c r="AB17" s="280"/>
      <c r="AC17" s="280"/>
      <c r="AD17" s="280"/>
      <c r="AE17" s="280"/>
      <c r="AF17" s="280"/>
      <c r="AG17" s="280"/>
      <c r="AH17" s="280"/>
      <c r="AI17" s="280"/>
      <c r="AJ17" s="280">
        <v>0</v>
      </c>
      <c r="AK17" s="280"/>
      <c r="AL17" s="280"/>
      <c r="AM17" s="280"/>
      <c r="AN17" s="280"/>
      <c r="AO17" s="280"/>
      <c r="AP17" s="280"/>
      <c r="AQ17" s="280"/>
      <c r="AR17" s="280"/>
      <c r="AS17" s="280">
        <v>5000000</v>
      </c>
      <c r="AT17" s="280"/>
      <c r="AU17" s="280"/>
      <c r="AV17" s="280"/>
      <c r="AW17" s="280"/>
      <c r="AX17" s="280"/>
      <c r="AY17" s="280"/>
      <c r="AZ17" s="280"/>
      <c r="BA17" s="280"/>
      <c r="BB17" s="278">
        <v>0</v>
      </c>
      <c r="BC17" s="278"/>
      <c r="BD17" s="278"/>
      <c r="BE17" s="278"/>
      <c r="BF17" s="278"/>
      <c r="BG17" s="278"/>
      <c r="BH17" s="278"/>
      <c r="BI17" s="278"/>
      <c r="BJ17" s="278"/>
    </row>
    <row r="18" spans="2:62" ht="13.5" customHeight="1">
      <c r="D18" s="265" t="s">
        <v>190</v>
      </c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175"/>
      <c r="R18" s="280">
        <v>11615000</v>
      </c>
      <c r="S18" s="280"/>
      <c r="T18" s="280"/>
      <c r="U18" s="280"/>
      <c r="V18" s="280"/>
      <c r="W18" s="280"/>
      <c r="X18" s="280"/>
      <c r="Y18" s="280"/>
      <c r="Z18" s="280"/>
      <c r="AA18" s="280">
        <v>11614941</v>
      </c>
      <c r="AB18" s="280"/>
      <c r="AC18" s="280"/>
      <c r="AD18" s="280"/>
      <c r="AE18" s="280"/>
      <c r="AF18" s="280"/>
      <c r="AG18" s="280"/>
      <c r="AH18" s="280"/>
      <c r="AI18" s="280"/>
      <c r="AJ18" s="280">
        <v>0</v>
      </c>
      <c r="AK18" s="280"/>
      <c r="AL18" s="280"/>
      <c r="AM18" s="280"/>
      <c r="AN18" s="280"/>
      <c r="AO18" s="280"/>
      <c r="AP18" s="280"/>
      <c r="AQ18" s="280"/>
      <c r="AR18" s="280"/>
      <c r="AS18" s="280">
        <v>59</v>
      </c>
      <c r="AT18" s="280"/>
      <c r="AU18" s="280"/>
      <c r="AV18" s="280"/>
      <c r="AW18" s="280"/>
      <c r="AX18" s="280"/>
      <c r="AY18" s="280"/>
      <c r="AZ18" s="280"/>
      <c r="BA18" s="280"/>
      <c r="BB18" s="278">
        <f>AA18/R18*100</f>
        <v>99.999492036160149</v>
      </c>
      <c r="BC18" s="278"/>
      <c r="BD18" s="278"/>
      <c r="BE18" s="278"/>
      <c r="BF18" s="278"/>
      <c r="BG18" s="278"/>
      <c r="BH18" s="278"/>
      <c r="BI18" s="278"/>
      <c r="BJ18" s="278"/>
    </row>
    <row r="19" spans="2:62" ht="13.5" customHeight="1">
      <c r="D19" s="179"/>
      <c r="E19" s="265" t="s">
        <v>191</v>
      </c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175"/>
      <c r="R19" s="280">
        <v>11615000</v>
      </c>
      <c r="S19" s="280"/>
      <c r="T19" s="280"/>
      <c r="U19" s="280"/>
      <c r="V19" s="280"/>
      <c r="W19" s="280"/>
      <c r="X19" s="280"/>
      <c r="Y19" s="280"/>
      <c r="Z19" s="280"/>
      <c r="AA19" s="280">
        <v>11614941</v>
      </c>
      <c r="AB19" s="280"/>
      <c r="AC19" s="280"/>
      <c r="AD19" s="280"/>
      <c r="AE19" s="280"/>
      <c r="AF19" s="280"/>
      <c r="AG19" s="280"/>
      <c r="AH19" s="280"/>
      <c r="AI19" s="280"/>
      <c r="AJ19" s="280">
        <v>0</v>
      </c>
      <c r="AK19" s="280"/>
      <c r="AL19" s="280"/>
      <c r="AM19" s="280"/>
      <c r="AN19" s="280"/>
      <c r="AO19" s="280"/>
      <c r="AP19" s="280"/>
      <c r="AQ19" s="280"/>
      <c r="AR19" s="280"/>
      <c r="AS19" s="280">
        <v>59</v>
      </c>
      <c r="AT19" s="280"/>
      <c r="AU19" s="280"/>
      <c r="AV19" s="280"/>
      <c r="AW19" s="280"/>
      <c r="AX19" s="280"/>
      <c r="AY19" s="280"/>
      <c r="AZ19" s="280"/>
      <c r="BA19" s="280"/>
      <c r="BB19" s="278">
        <f>AA19/R19*100</f>
        <v>99.999492036160149</v>
      </c>
      <c r="BC19" s="278"/>
      <c r="BD19" s="278"/>
      <c r="BE19" s="278"/>
      <c r="BF19" s="278"/>
      <c r="BG19" s="278"/>
      <c r="BH19" s="278"/>
      <c r="BI19" s="278"/>
      <c r="BJ19" s="278"/>
    </row>
    <row r="20" spans="2:62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49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</row>
    <row r="24" spans="2:62" ht="15">
      <c r="B24" s="227" t="s">
        <v>800</v>
      </c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</row>
    <row r="25" spans="2:6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</row>
    <row r="26" spans="2:62">
      <c r="B26" s="286" t="s">
        <v>4</v>
      </c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06" t="s">
        <v>546</v>
      </c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 t="s">
        <v>547</v>
      </c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 t="s">
        <v>548</v>
      </c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6" t="s">
        <v>549</v>
      </c>
      <c r="AY26" s="206"/>
      <c r="AZ26" s="206"/>
      <c r="BA26" s="206"/>
      <c r="BB26" s="206"/>
      <c r="BC26" s="206"/>
      <c r="BD26" s="206"/>
      <c r="BE26" s="206"/>
      <c r="BF26" s="206"/>
      <c r="BG26" s="206"/>
      <c r="BH26" s="206"/>
      <c r="BI26" s="206"/>
      <c r="BJ26" s="207"/>
    </row>
    <row r="27" spans="2:62">
      <c r="B27" s="268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  <c r="BI27" s="210"/>
      <c r="BJ27" s="211"/>
    </row>
    <row r="28" spans="2:62">
      <c r="L28" s="47"/>
      <c r="W28" s="288" t="s">
        <v>550</v>
      </c>
      <c r="X28" s="288"/>
      <c r="AJ28" s="288" t="s">
        <v>550</v>
      </c>
      <c r="AK28" s="288"/>
      <c r="AV28" s="288" t="s">
        <v>550</v>
      </c>
      <c r="AW28" s="288"/>
    </row>
    <row r="29" spans="2:62">
      <c r="L29" s="48"/>
      <c r="W29" s="66"/>
      <c r="X29" s="66"/>
      <c r="AK29" s="67"/>
      <c r="AW29" s="67"/>
    </row>
    <row r="30" spans="2:62">
      <c r="C30" s="273" t="s">
        <v>5</v>
      </c>
      <c r="D30" s="273"/>
      <c r="E30" s="273"/>
      <c r="F30" s="234">
        <v>20</v>
      </c>
      <c r="G30" s="234"/>
      <c r="H30" s="234"/>
      <c r="I30" s="273" t="s">
        <v>4</v>
      </c>
      <c r="J30" s="273"/>
      <c r="K30" s="273"/>
      <c r="L30" s="48"/>
      <c r="M30" s="282">
        <v>79.2</v>
      </c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4">
        <v>4.5</v>
      </c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>
        <v>7</v>
      </c>
      <c r="AM30" s="284"/>
      <c r="AN30" s="284"/>
      <c r="AO30" s="284"/>
      <c r="AP30" s="284"/>
      <c r="AQ30" s="284"/>
      <c r="AR30" s="284"/>
      <c r="AS30" s="284"/>
      <c r="AT30" s="284"/>
      <c r="AU30" s="284"/>
      <c r="AV30" s="284"/>
      <c r="AW30" s="284"/>
      <c r="AX30" s="285">
        <v>0.46</v>
      </c>
      <c r="AY30" s="285"/>
      <c r="AZ30" s="285"/>
      <c r="BA30" s="285"/>
      <c r="BB30" s="285"/>
      <c r="BC30" s="285"/>
      <c r="BD30" s="285"/>
      <c r="BE30" s="285"/>
      <c r="BF30" s="285"/>
      <c r="BG30" s="285"/>
      <c r="BH30" s="285"/>
      <c r="BI30" s="285"/>
      <c r="BJ30" s="285"/>
    </row>
    <row r="31" spans="2:62">
      <c r="F31" s="234">
        <v>21</v>
      </c>
      <c r="G31" s="234"/>
      <c r="H31" s="234"/>
      <c r="L31" s="48"/>
      <c r="M31" s="282">
        <v>84.6</v>
      </c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4">
        <v>2.4</v>
      </c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>
        <v>6.6</v>
      </c>
      <c r="AM31" s="284"/>
      <c r="AN31" s="284"/>
      <c r="AO31" s="284"/>
      <c r="AP31" s="284"/>
      <c r="AQ31" s="284"/>
      <c r="AR31" s="284"/>
      <c r="AS31" s="284"/>
      <c r="AT31" s="284"/>
      <c r="AU31" s="284"/>
      <c r="AV31" s="284"/>
      <c r="AW31" s="284"/>
      <c r="AX31" s="285">
        <v>0.47</v>
      </c>
      <c r="AY31" s="285"/>
      <c r="AZ31" s="285"/>
      <c r="BA31" s="285"/>
      <c r="BB31" s="285"/>
      <c r="BC31" s="285"/>
      <c r="BD31" s="285"/>
      <c r="BE31" s="285"/>
      <c r="BF31" s="285"/>
      <c r="BG31" s="285"/>
      <c r="BH31" s="285"/>
      <c r="BI31" s="285"/>
      <c r="BJ31" s="285"/>
    </row>
    <row r="32" spans="2:62">
      <c r="F32" s="234">
        <v>22</v>
      </c>
      <c r="G32" s="234"/>
      <c r="H32" s="234"/>
      <c r="L32" s="48"/>
      <c r="M32" s="282">
        <v>87.1</v>
      </c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4">
        <v>2.6</v>
      </c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>
        <v>6.5</v>
      </c>
      <c r="AM32" s="284"/>
      <c r="AN32" s="284"/>
      <c r="AO32" s="284"/>
      <c r="AP32" s="284"/>
      <c r="AQ32" s="284"/>
      <c r="AR32" s="284"/>
      <c r="AS32" s="284"/>
      <c r="AT32" s="284"/>
      <c r="AU32" s="284"/>
      <c r="AV32" s="284"/>
      <c r="AW32" s="284"/>
      <c r="AX32" s="285">
        <v>0.48</v>
      </c>
      <c r="AY32" s="285"/>
      <c r="AZ32" s="285"/>
      <c r="BA32" s="285"/>
      <c r="BB32" s="285"/>
      <c r="BC32" s="285"/>
      <c r="BD32" s="285"/>
      <c r="BE32" s="285"/>
      <c r="BF32" s="285"/>
      <c r="BG32" s="285"/>
      <c r="BH32" s="285"/>
      <c r="BI32" s="285"/>
      <c r="BJ32" s="285"/>
    </row>
    <row r="33" spans="2:62">
      <c r="F33" s="234">
        <v>23</v>
      </c>
      <c r="G33" s="234"/>
      <c r="H33" s="234"/>
      <c r="L33" s="48"/>
      <c r="M33" s="283">
        <v>89.5</v>
      </c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4">
        <v>3.2</v>
      </c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>
        <v>7.5</v>
      </c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5">
        <v>0.47</v>
      </c>
      <c r="AY33" s="285"/>
      <c r="AZ33" s="285"/>
      <c r="BA33" s="285"/>
      <c r="BB33" s="285"/>
      <c r="BC33" s="285"/>
      <c r="BD33" s="285"/>
      <c r="BE33" s="285"/>
      <c r="BF33" s="285"/>
      <c r="BG33" s="285"/>
      <c r="BH33" s="285"/>
      <c r="BI33" s="285"/>
      <c r="BJ33" s="285"/>
    </row>
    <row r="34" spans="2:62">
      <c r="F34" s="241">
        <v>24</v>
      </c>
      <c r="G34" s="241"/>
      <c r="H34" s="241"/>
      <c r="L34" s="48"/>
      <c r="M34" s="290">
        <v>89.8</v>
      </c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1">
        <v>3.3</v>
      </c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  <c r="AL34" s="291">
        <v>7</v>
      </c>
      <c r="AM34" s="291"/>
      <c r="AN34" s="291"/>
      <c r="AO34" s="291"/>
      <c r="AP34" s="291"/>
      <c r="AQ34" s="291"/>
      <c r="AR34" s="291"/>
      <c r="AS34" s="291"/>
      <c r="AT34" s="291"/>
      <c r="AU34" s="291"/>
      <c r="AV34" s="291"/>
      <c r="AW34" s="291"/>
      <c r="AX34" s="292">
        <v>0.45</v>
      </c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</row>
    <row r="35" spans="2:62">
      <c r="B35" s="2"/>
      <c r="C35" s="2"/>
      <c r="D35" s="2"/>
      <c r="E35" s="2"/>
      <c r="F35" s="2"/>
      <c r="G35" s="2"/>
      <c r="H35" s="2"/>
      <c r="I35" s="2"/>
      <c r="J35" s="2"/>
      <c r="K35" s="2"/>
      <c r="L35" s="49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</row>
    <row r="36" spans="2:62">
      <c r="C36" s="230" t="s">
        <v>19</v>
      </c>
      <c r="D36" s="230"/>
      <c r="E36" s="76" t="s">
        <v>2</v>
      </c>
      <c r="F36" s="293" t="s">
        <v>551</v>
      </c>
      <c r="G36" s="293"/>
      <c r="H36" s="5" t="s">
        <v>552</v>
      </c>
    </row>
    <row r="37" spans="2:62">
      <c r="F37" s="289" t="s">
        <v>553</v>
      </c>
      <c r="G37" s="289"/>
      <c r="H37" s="5" t="s">
        <v>554</v>
      </c>
    </row>
    <row r="38" spans="2:62">
      <c r="F38" s="289" t="s">
        <v>555</v>
      </c>
      <c r="G38" s="289"/>
      <c r="H38" s="5" t="s">
        <v>556</v>
      </c>
    </row>
    <row r="39" spans="2:62">
      <c r="F39" s="289" t="s">
        <v>557</v>
      </c>
      <c r="G39" s="289"/>
      <c r="H39" s="5" t="s">
        <v>558</v>
      </c>
    </row>
    <row r="40" spans="2:62">
      <c r="B40" s="238" t="s">
        <v>1</v>
      </c>
      <c r="C40" s="238"/>
      <c r="D40" s="238"/>
      <c r="E40" s="76" t="s">
        <v>2</v>
      </c>
      <c r="F40" s="5" t="s">
        <v>3</v>
      </c>
    </row>
  </sheetData>
  <mergeCells count="110">
    <mergeCell ref="F33:H33"/>
    <mergeCell ref="M33:X33"/>
    <mergeCell ref="Y33:AK33"/>
    <mergeCell ref="AL33:AW33"/>
    <mergeCell ref="AX33:BJ33"/>
    <mergeCell ref="F37:G37"/>
    <mergeCell ref="F38:G38"/>
    <mergeCell ref="F39:G39"/>
    <mergeCell ref="B40:D40"/>
    <mergeCell ref="F34:H34"/>
    <mergeCell ref="M34:X34"/>
    <mergeCell ref="Y34:AK34"/>
    <mergeCell ref="AL34:AW34"/>
    <mergeCell ref="AX34:BJ34"/>
    <mergeCell ref="C36:D36"/>
    <mergeCell ref="F36:G36"/>
    <mergeCell ref="F31:H31"/>
    <mergeCell ref="M31:X31"/>
    <mergeCell ref="Y31:AK31"/>
    <mergeCell ref="AL31:AW31"/>
    <mergeCell ref="AX31:BJ31"/>
    <mergeCell ref="W28:X28"/>
    <mergeCell ref="AJ28:AK28"/>
    <mergeCell ref="AV28:AW28"/>
    <mergeCell ref="F32:H32"/>
    <mergeCell ref="M32:X32"/>
    <mergeCell ref="Y32:AK32"/>
    <mergeCell ref="AL32:AW32"/>
    <mergeCell ref="AX32:BJ32"/>
    <mergeCell ref="BA1:BK2"/>
    <mergeCell ref="B24:BJ24"/>
    <mergeCell ref="B26:L27"/>
    <mergeCell ref="M26:X27"/>
    <mergeCell ref="Y26:AK27"/>
    <mergeCell ref="AL26:AW27"/>
    <mergeCell ref="AX26:BJ27"/>
    <mergeCell ref="E19:P19"/>
    <mergeCell ref="R19:Z19"/>
    <mergeCell ref="AA19:AI19"/>
    <mergeCell ref="AJ19:AR19"/>
    <mergeCell ref="AS19:BA19"/>
    <mergeCell ref="BB19:BJ19"/>
    <mergeCell ref="R18:Z18"/>
    <mergeCell ref="AA18:AI18"/>
    <mergeCell ref="AJ18:AR18"/>
    <mergeCell ref="AS18:BA18"/>
    <mergeCell ref="BB18:BJ18"/>
    <mergeCell ref="E17:P17"/>
    <mergeCell ref="D18:P18"/>
    <mergeCell ref="R16:Z16"/>
    <mergeCell ref="AA16:AI16"/>
    <mergeCell ref="AJ16:AR16"/>
    <mergeCell ref="AS16:BA16"/>
    <mergeCell ref="AJ14:AR14"/>
    <mergeCell ref="AS14:BA14"/>
    <mergeCell ref="BB14:BJ14"/>
    <mergeCell ref="R15:Z15"/>
    <mergeCell ref="AA15:AI15"/>
    <mergeCell ref="AJ15:AR15"/>
    <mergeCell ref="AS15:BA15"/>
    <mergeCell ref="BB15:BJ15"/>
    <mergeCell ref="C30:E30"/>
    <mergeCell ref="F30:H30"/>
    <mergeCell ref="I30:K30"/>
    <mergeCell ref="M30:X30"/>
    <mergeCell ref="Y30:AK30"/>
    <mergeCell ref="AL30:AW30"/>
    <mergeCell ref="AX30:BJ30"/>
    <mergeCell ref="R17:Z17"/>
    <mergeCell ref="AA17:AI17"/>
    <mergeCell ref="AJ17:AR17"/>
    <mergeCell ref="AS17:BA17"/>
    <mergeCell ref="BB17:BJ17"/>
    <mergeCell ref="BB13:BJ13"/>
    <mergeCell ref="BB11:BJ11"/>
    <mergeCell ref="D12:P12"/>
    <mergeCell ref="R12:Z12"/>
    <mergeCell ref="AA12:AI12"/>
    <mergeCell ref="AJ12:AR12"/>
    <mergeCell ref="AS12:BA12"/>
    <mergeCell ref="BB12:BJ12"/>
    <mergeCell ref="BB16:BJ16"/>
    <mergeCell ref="D14:P14"/>
    <mergeCell ref="E15:P15"/>
    <mergeCell ref="D16:P16"/>
    <mergeCell ref="C11:P11"/>
    <mergeCell ref="R11:Z11"/>
    <mergeCell ref="AA11:AI11"/>
    <mergeCell ref="AJ11:AR11"/>
    <mergeCell ref="AS11:BA11"/>
    <mergeCell ref="E13:P13"/>
    <mergeCell ref="R13:Z13"/>
    <mergeCell ref="AA13:AI13"/>
    <mergeCell ref="AJ13:AR13"/>
    <mergeCell ref="AS13:BA13"/>
    <mergeCell ref="R14:Z14"/>
    <mergeCell ref="AA14:AI14"/>
    <mergeCell ref="B5:BJ5"/>
    <mergeCell ref="B7:Q8"/>
    <mergeCell ref="R7:BJ7"/>
    <mergeCell ref="R8:Z8"/>
    <mergeCell ref="AA8:AI8"/>
    <mergeCell ref="AJ8:AR8"/>
    <mergeCell ref="AS8:BA8"/>
    <mergeCell ref="BB8:BJ8"/>
    <mergeCell ref="Y9:Z9"/>
    <mergeCell ref="AH9:AI9"/>
    <mergeCell ref="AQ9:AR9"/>
    <mergeCell ref="AZ9:BA9"/>
    <mergeCell ref="BI9:BJ9"/>
  </mergeCells>
  <phoneticPr fontId="9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1"/>
  <sheetViews>
    <sheetView view="pageBreakPreview" zoomScaleNormal="100" zoomScaleSheetLayoutView="100" workbookViewId="0">
      <selection sqref="A1:N2"/>
    </sheetView>
  </sheetViews>
  <sheetFormatPr defaultRowHeight="13.5"/>
  <cols>
    <col min="1" max="63" width="1.625" customWidth="1"/>
  </cols>
  <sheetData>
    <row r="1" spans="1:63" ht="11.1" customHeight="1">
      <c r="A1" s="199">
        <f>'151'!BA1+1</f>
        <v>152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spans="1:63" ht="11.1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spans="1:63"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</row>
    <row r="4" spans="1:63"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</row>
    <row r="5" spans="1:63" ht="18" customHeight="1">
      <c r="B5" s="227" t="s">
        <v>801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</row>
    <row r="6" spans="1:63" ht="12.9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</row>
    <row r="7" spans="1:63" ht="13.5" customHeight="1">
      <c r="B7" s="216" t="s">
        <v>193</v>
      </c>
      <c r="C7" s="216"/>
      <c r="D7" s="216"/>
      <c r="E7" s="216"/>
      <c r="F7" s="216"/>
      <c r="G7" s="216"/>
      <c r="H7" s="216"/>
      <c r="I7" s="216"/>
      <c r="J7" s="216"/>
      <c r="K7" s="216"/>
      <c r="L7" s="299"/>
      <c r="M7" s="207" t="s">
        <v>194</v>
      </c>
      <c r="N7" s="216"/>
      <c r="O7" s="216"/>
      <c r="P7" s="216"/>
      <c r="Q7" s="216"/>
      <c r="R7" s="216"/>
      <c r="S7" s="216"/>
      <c r="T7" s="216"/>
      <c r="U7" s="216"/>
      <c r="V7" s="299"/>
      <c r="W7" s="207" t="s">
        <v>195</v>
      </c>
      <c r="X7" s="216"/>
      <c r="Y7" s="216"/>
      <c r="Z7" s="216"/>
      <c r="AA7" s="216"/>
      <c r="AB7" s="216"/>
      <c r="AC7" s="216"/>
      <c r="AD7" s="216"/>
      <c r="AE7" s="216"/>
      <c r="AF7" s="299"/>
      <c r="AG7" s="207" t="s">
        <v>196</v>
      </c>
      <c r="AH7" s="216"/>
      <c r="AI7" s="216"/>
      <c r="AJ7" s="216"/>
      <c r="AK7" s="216"/>
      <c r="AL7" s="216"/>
      <c r="AM7" s="216"/>
      <c r="AN7" s="216"/>
      <c r="AO7" s="216"/>
      <c r="AP7" s="299"/>
      <c r="AQ7" s="207" t="s">
        <v>197</v>
      </c>
      <c r="AR7" s="216"/>
      <c r="AS7" s="216"/>
      <c r="AT7" s="216"/>
      <c r="AU7" s="216"/>
      <c r="AV7" s="216"/>
      <c r="AW7" s="216"/>
      <c r="AX7" s="216"/>
      <c r="AY7" s="216"/>
      <c r="AZ7" s="299"/>
      <c r="BA7" s="207" t="s">
        <v>198</v>
      </c>
      <c r="BB7" s="216"/>
      <c r="BC7" s="216"/>
      <c r="BD7" s="216"/>
      <c r="BE7" s="216"/>
      <c r="BF7" s="216"/>
      <c r="BG7" s="216"/>
      <c r="BH7" s="216"/>
      <c r="BI7" s="216"/>
      <c r="BJ7" s="216"/>
    </row>
    <row r="8" spans="1:63"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1"/>
      <c r="M8" s="211"/>
      <c r="N8" s="300"/>
      <c r="O8" s="300"/>
      <c r="P8" s="300"/>
      <c r="Q8" s="300"/>
      <c r="R8" s="300"/>
      <c r="S8" s="300"/>
      <c r="T8" s="300"/>
      <c r="U8" s="300"/>
      <c r="V8" s="301"/>
      <c r="W8" s="211"/>
      <c r="X8" s="300"/>
      <c r="Y8" s="300"/>
      <c r="Z8" s="300"/>
      <c r="AA8" s="300"/>
      <c r="AB8" s="300"/>
      <c r="AC8" s="300"/>
      <c r="AD8" s="300"/>
      <c r="AE8" s="300"/>
      <c r="AF8" s="301"/>
      <c r="AG8" s="211"/>
      <c r="AH8" s="300"/>
      <c r="AI8" s="300"/>
      <c r="AJ8" s="300"/>
      <c r="AK8" s="300"/>
      <c r="AL8" s="300"/>
      <c r="AM8" s="300"/>
      <c r="AN8" s="300"/>
      <c r="AO8" s="300"/>
      <c r="AP8" s="301"/>
      <c r="AQ8" s="211"/>
      <c r="AR8" s="300"/>
      <c r="AS8" s="300"/>
      <c r="AT8" s="300"/>
      <c r="AU8" s="300"/>
      <c r="AV8" s="300"/>
      <c r="AW8" s="300"/>
      <c r="AX8" s="300"/>
      <c r="AY8" s="300"/>
      <c r="AZ8" s="301"/>
      <c r="BA8" s="211"/>
      <c r="BB8" s="300"/>
      <c r="BC8" s="300"/>
      <c r="BD8" s="300"/>
      <c r="BE8" s="300"/>
      <c r="BF8" s="300"/>
      <c r="BG8" s="300"/>
      <c r="BH8" s="300"/>
      <c r="BI8" s="300"/>
      <c r="BJ8" s="300"/>
    </row>
    <row r="9" spans="1:63">
      <c r="B9" s="74"/>
      <c r="C9" s="74"/>
      <c r="D9" s="74"/>
      <c r="E9" s="74"/>
      <c r="F9" s="74"/>
      <c r="G9" s="74"/>
      <c r="H9" s="74"/>
      <c r="I9" s="74"/>
      <c r="J9" s="74"/>
      <c r="K9" s="74"/>
      <c r="L9" s="64"/>
      <c r="M9" s="74"/>
      <c r="N9" s="74"/>
      <c r="O9" s="74"/>
      <c r="P9" s="74"/>
      <c r="Q9" s="74"/>
      <c r="R9" s="74"/>
      <c r="S9" s="74"/>
      <c r="T9" s="74"/>
      <c r="U9" s="242" t="s">
        <v>186</v>
      </c>
      <c r="V9" s="242"/>
      <c r="W9" s="74"/>
      <c r="X9" s="74"/>
      <c r="Y9" s="74"/>
      <c r="Z9" s="74"/>
      <c r="AA9" s="74"/>
      <c r="AB9" s="74"/>
      <c r="AC9" s="74"/>
      <c r="AD9" s="74"/>
      <c r="AE9" s="242" t="s">
        <v>186</v>
      </c>
      <c r="AF9" s="242"/>
      <c r="AG9" s="74"/>
      <c r="AH9" s="74"/>
      <c r="AI9" s="74"/>
      <c r="AJ9" s="74"/>
      <c r="AK9" s="74"/>
      <c r="AL9" s="74"/>
      <c r="AM9" s="74"/>
      <c r="AN9" s="74"/>
      <c r="AO9" s="242" t="s">
        <v>186</v>
      </c>
      <c r="AP9" s="242"/>
      <c r="AQ9" s="74"/>
      <c r="AR9" s="74"/>
      <c r="AS9" s="74"/>
      <c r="AT9" s="74"/>
      <c r="AU9" s="74"/>
      <c r="AV9" s="74"/>
      <c r="AW9" s="74"/>
      <c r="AX9" s="74"/>
      <c r="AY9" s="242" t="s">
        <v>186</v>
      </c>
      <c r="AZ9" s="242"/>
      <c r="BA9" s="74"/>
      <c r="BB9" s="74"/>
      <c r="BC9" s="74"/>
      <c r="BD9" s="74"/>
      <c r="BE9" s="74"/>
      <c r="BF9" s="74"/>
      <c r="BG9" s="74"/>
      <c r="BH9" s="74"/>
      <c r="BI9" s="242" t="s">
        <v>186</v>
      </c>
      <c r="BJ9" s="242"/>
    </row>
    <row r="10" spans="1:63">
      <c r="L10" s="48"/>
    </row>
    <row r="11" spans="1:63">
      <c r="C11" s="273" t="s">
        <v>199</v>
      </c>
      <c r="D11" s="273"/>
      <c r="E11" s="273"/>
      <c r="F11" s="234">
        <v>20</v>
      </c>
      <c r="G11" s="234"/>
      <c r="H11" s="234"/>
      <c r="I11" s="273" t="s">
        <v>193</v>
      </c>
      <c r="J11" s="273"/>
      <c r="K11" s="273"/>
      <c r="L11" s="48"/>
      <c r="M11" s="224">
        <v>64307534000</v>
      </c>
      <c r="N11" s="226"/>
      <c r="O11" s="226"/>
      <c r="P11" s="226"/>
      <c r="Q11" s="226"/>
      <c r="R11" s="226"/>
      <c r="S11" s="226"/>
      <c r="T11" s="226"/>
      <c r="U11" s="226"/>
      <c r="V11" s="226"/>
      <c r="W11" s="226">
        <v>68676049201</v>
      </c>
      <c r="X11" s="226"/>
      <c r="Y11" s="226"/>
      <c r="Z11" s="226"/>
      <c r="AA11" s="226"/>
      <c r="AB11" s="226"/>
      <c r="AC11" s="226"/>
      <c r="AD11" s="226"/>
      <c r="AE11" s="226"/>
      <c r="AF11" s="226"/>
      <c r="AG11" s="226">
        <v>64126607244</v>
      </c>
      <c r="AH11" s="226"/>
      <c r="AI11" s="226"/>
      <c r="AJ11" s="226"/>
      <c r="AK11" s="226"/>
      <c r="AL11" s="226"/>
      <c r="AM11" s="226"/>
      <c r="AN11" s="226"/>
      <c r="AO11" s="226"/>
      <c r="AP11" s="226"/>
      <c r="AQ11" s="226">
        <v>600346156</v>
      </c>
      <c r="AR11" s="226"/>
      <c r="AS11" s="226"/>
      <c r="AT11" s="226"/>
      <c r="AU11" s="226"/>
      <c r="AV11" s="226"/>
      <c r="AW11" s="226"/>
      <c r="AX11" s="226"/>
      <c r="AY11" s="226"/>
      <c r="AZ11" s="226"/>
      <c r="BA11" s="226">
        <v>3954942358</v>
      </c>
      <c r="BB11" s="226"/>
      <c r="BC11" s="226"/>
      <c r="BD11" s="226"/>
      <c r="BE11" s="226"/>
      <c r="BF11" s="226"/>
      <c r="BG11" s="226"/>
      <c r="BH11" s="226"/>
      <c r="BI11" s="226"/>
      <c r="BJ11" s="226"/>
    </row>
    <row r="12" spans="1:63">
      <c r="L12" s="48"/>
    </row>
    <row r="13" spans="1:63">
      <c r="F13" s="234">
        <v>21</v>
      </c>
      <c r="G13" s="234"/>
      <c r="H13" s="234"/>
      <c r="L13" s="48"/>
      <c r="M13" s="224">
        <v>63538243000</v>
      </c>
      <c r="N13" s="226"/>
      <c r="O13" s="226"/>
      <c r="P13" s="226"/>
      <c r="Q13" s="226"/>
      <c r="R13" s="226"/>
      <c r="S13" s="226"/>
      <c r="T13" s="226"/>
      <c r="U13" s="226"/>
      <c r="V13" s="226"/>
      <c r="W13" s="226">
        <v>68153109737</v>
      </c>
      <c r="X13" s="226"/>
      <c r="Y13" s="226"/>
      <c r="Z13" s="226"/>
      <c r="AA13" s="226"/>
      <c r="AB13" s="226"/>
      <c r="AC13" s="226"/>
      <c r="AD13" s="226"/>
      <c r="AE13" s="226"/>
      <c r="AF13" s="226"/>
      <c r="AG13" s="226">
        <v>63229891886</v>
      </c>
      <c r="AH13" s="226"/>
      <c r="AI13" s="226"/>
      <c r="AJ13" s="226"/>
      <c r="AK13" s="226"/>
      <c r="AL13" s="226"/>
      <c r="AM13" s="226"/>
      <c r="AN13" s="226"/>
      <c r="AO13" s="226"/>
      <c r="AP13" s="226"/>
      <c r="AQ13" s="226">
        <v>480105017</v>
      </c>
      <c r="AR13" s="226"/>
      <c r="AS13" s="226"/>
      <c r="AT13" s="226"/>
      <c r="AU13" s="226"/>
      <c r="AV13" s="226"/>
      <c r="AW13" s="226"/>
      <c r="AX13" s="226"/>
      <c r="AY13" s="226"/>
      <c r="AZ13" s="226"/>
      <c r="BA13" s="226">
        <v>4456079346</v>
      </c>
      <c r="BB13" s="226"/>
      <c r="BC13" s="226"/>
      <c r="BD13" s="226"/>
      <c r="BE13" s="226"/>
      <c r="BF13" s="226"/>
      <c r="BG13" s="226"/>
      <c r="BH13" s="226"/>
      <c r="BI13" s="226"/>
      <c r="BJ13" s="226"/>
    </row>
    <row r="14" spans="1:63">
      <c r="L14" s="48"/>
    </row>
    <row r="15" spans="1:63">
      <c r="F15" s="234">
        <v>22</v>
      </c>
      <c r="G15" s="234"/>
      <c r="H15" s="234"/>
      <c r="L15" s="48"/>
      <c r="M15" s="224">
        <v>60039543000</v>
      </c>
      <c r="N15" s="226"/>
      <c r="O15" s="226"/>
      <c r="P15" s="226"/>
      <c r="Q15" s="226"/>
      <c r="R15" s="226"/>
      <c r="S15" s="226"/>
      <c r="T15" s="226"/>
      <c r="U15" s="226"/>
      <c r="V15" s="226"/>
      <c r="W15" s="226">
        <v>64959080762</v>
      </c>
      <c r="X15" s="226"/>
      <c r="Y15" s="226"/>
      <c r="Z15" s="226"/>
      <c r="AA15" s="226"/>
      <c r="AB15" s="226"/>
      <c r="AC15" s="226"/>
      <c r="AD15" s="226"/>
      <c r="AE15" s="226"/>
      <c r="AF15" s="226"/>
      <c r="AG15" s="226">
        <v>59940319349</v>
      </c>
      <c r="AH15" s="226"/>
      <c r="AI15" s="226"/>
      <c r="AJ15" s="226"/>
      <c r="AK15" s="226"/>
      <c r="AL15" s="226"/>
      <c r="AM15" s="226"/>
      <c r="AN15" s="226"/>
      <c r="AO15" s="226"/>
      <c r="AP15" s="226"/>
      <c r="AQ15" s="226">
        <v>493806055</v>
      </c>
      <c r="AR15" s="226"/>
      <c r="AS15" s="226"/>
      <c r="AT15" s="226"/>
      <c r="AU15" s="226"/>
      <c r="AV15" s="226"/>
      <c r="AW15" s="226"/>
      <c r="AX15" s="226"/>
      <c r="AY15" s="226"/>
      <c r="AZ15" s="226"/>
      <c r="BA15" s="226">
        <v>4535806853</v>
      </c>
      <c r="BB15" s="226"/>
      <c r="BC15" s="226"/>
      <c r="BD15" s="226"/>
      <c r="BE15" s="226"/>
      <c r="BF15" s="226"/>
      <c r="BG15" s="226"/>
      <c r="BH15" s="226"/>
      <c r="BI15" s="226"/>
      <c r="BJ15" s="226"/>
    </row>
    <row r="16" spans="1:63">
      <c r="L16" s="48"/>
    </row>
    <row r="17" spans="2:63">
      <c r="F17" s="234">
        <v>23</v>
      </c>
      <c r="G17" s="234"/>
      <c r="H17" s="234"/>
      <c r="L17" s="48"/>
      <c r="M17" s="224">
        <v>59321353000</v>
      </c>
      <c r="N17" s="226"/>
      <c r="O17" s="226"/>
      <c r="P17" s="226"/>
      <c r="Q17" s="226"/>
      <c r="R17" s="226"/>
      <c r="S17" s="226"/>
      <c r="T17" s="226"/>
      <c r="U17" s="226"/>
      <c r="V17" s="226"/>
      <c r="W17" s="226">
        <v>64556389993</v>
      </c>
      <c r="X17" s="226"/>
      <c r="Y17" s="226"/>
      <c r="Z17" s="226"/>
      <c r="AA17" s="226"/>
      <c r="AB17" s="226"/>
      <c r="AC17" s="226"/>
      <c r="AD17" s="226"/>
      <c r="AE17" s="226"/>
      <c r="AF17" s="226"/>
      <c r="AG17" s="226">
        <v>59580711976</v>
      </c>
      <c r="AH17" s="226"/>
      <c r="AI17" s="226"/>
      <c r="AJ17" s="226"/>
      <c r="AK17" s="226"/>
      <c r="AL17" s="226"/>
      <c r="AM17" s="226"/>
      <c r="AN17" s="226"/>
      <c r="AO17" s="226"/>
      <c r="AP17" s="226"/>
      <c r="AQ17" s="226">
        <v>472398090</v>
      </c>
      <c r="AR17" s="226"/>
      <c r="AS17" s="226"/>
      <c r="AT17" s="226"/>
      <c r="AU17" s="226"/>
      <c r="AV17" s="226"/>
      <c r="AW17" s="226"/>
      <c r="AX17" s="226"/>
      <c r="AY17" s="226"/>
      <c r="AZ17" s="226"/>
      <c r="BA17" s="226">
        <v>4518649545</v>
      </c>
      <c r="BB17" s="226"/>
      <c r="BC17" s="226"/>
      <c r="BD17" s="226"/>
      <c r="BE17" s="226"/>
      <c r="BF17" s="226"/>
      <c r="BG17" s="226"/>
      <c r="BH17" s="226"/>
      <c r="BI17" s="226"/>
      <c r="BJ17" s="226"/>
      <c r="BK17" s="73"/>
    </row>
    <row r="18" spans="2:63">
      <c r="L18" s="48"/>
    </row>
    <row r="19" spans="2:63">
      <c r="F19" s="241">
        <v>24</v>
      </c>
      <c r="G19" s="241"/>
      <c r="H19" s="241"/>
      <c r="L19" s="48"/>
      <c r="M19" s="225">
        <v>60428847000</v>
      </c>
      <c r="N19" s="203"/>
      <c r="O19" s="203"/>
      <c r="P19" s="203"/>
      <c r="Q19" s="203"/>
      <c r="R19" s="203"/>
      <c r="S19" s="203"/>
      <c r="T19" s="203"/>
      <c r="U19" s="203"/>
      <c r="V19" s="203"/>
      <c r="W19" s="233">
        <v>65374372027</v>
      </c>
      <c r="X19" s="233"/>
      <c r="Y19" s="233"/>
      <c r="Z19" s="233"/>
      <c r="AA19" s="233"/>
      <c r="AB19" s="233"/>
      <c r="AC19" s="233"/>
      <c r="AD19" s="233"/>
      <c r="AE19" s="233"/>
      <c r="AF19" s="233"/>
      <c r="AG19" s="233">
        <v>60442748390</v>
      </c>
      <c r="AH19" s="233"/>
      <c r="AI19" s="233"/>
      <c r="AJ19" s="233"/>
      <c r="AK19" s="233"/>
      <c r="AL19" s="233"/>
      <c r="AM19" s="233"/>
      <c r="AN19" s="233"/>
      <c r="AO19" s="233"/>
      <c r="AP19" s="233"/>
      <c r="AQ19" s="233">
        <v>500379261</v>
      </c>
      <c r="AR19" s="233"/>
      <c r="AS19" s="233"/>
      <c r="AT19" s="233"/>
      <c r="AU19" s="233"/>
      <c r="AV19" s="233"/>
      <c r="AW19" s="233"/>
      <c r="AX19" s="233"/>
      <c r="AY19" s="233"/>
      <c r="AZ19" s="233"/>
      <c r="BA19" s="233">
        <v>4443209186</v>
      </c>
      <c r="BB19" s="233"/>
      <c r="BC19" s="233"/>
      <c r="BD19" s="233"/>
      <c r="BE19" s="233"/>
      <c r="BF19" s="233"/>
      <c r="BG19" s="233"/>
      <c r="BH19" s="233"/>
      <c r="BI19" s="233"/>
      <c r="BJ19" s="233"/>
    </row>
    <row r="20" spans="2:63">
      <c r="B20" s="2"/>
      <c r="C20" s="2"/>
      <c r="D20" s="2"/>
      <c r="E20" s="2"/>
      <c r="F20" s="2"/>
      <c r="G20" s="2"/>
      <c r="H20" s="2"/>
      <c r="I20" s="2"/>
      <c r="J20" s="2"/>
      <c r="K20" s="2"/>
      <c r="L20" s="49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</row>
    <row r="21" spans="2:63" ht="13.5" customHeight="1">
      <c r="B21" s="298" t="s">
        <v>200</v>
      </c>
      <c r="C21" s="298"/>
      <c r="D21" s="298"/>
      <c r="E21" s="76" t="s">
        <v>201</v>
      </c>
      <c r="F21" s="5" t="s">
        <v>202</v>
      </c>
    </row>
    <row r="25" spans="2:63" ht="18" customHeight="1">
      <c r="B25" s="227" t="s">
        <v>802</v>
      </c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</row>
    <row r="26" spans="2:63" ht="12.95" customHeight="1">
      <c r="BJ26" s="1"/>
    </row>
    <row r="27" spans="2:63" ht="18" customHeight="1">
      <c r="B27" s="268" t="s">
        <v>203</v>
      </c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 t="s">
        <v>204</v>
      </c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 t="s">
        <v>205</v>
      </c>
      <c r="AN27" s="267"/>
      <c r="AO27" s="267"/>
      <c r="AP27" s="267"/>
      <c r="AQ27" s="267"/>
      <c r="AR27" s="267"/>
      <c r="AS27" s="267"/>
      <c r="AT27" s="267"/>
      <c r="AU27" s="267"/>
      <c r="AV27" s="267"/>
      <c r="AW27" s="267"/>
      <c r="AX27" s="267"/>
      <c r="AY27" s="267"/>
      <c r="AZ27" s="267"/>
      <c r="BA27" s="267"/>
      <c r="BB27" s="267"/>
      <c r="BC27" s="267"/>
      <c r="BD27" s="267"/>
      <c r="BE27" s="267"/>
      <c r="BF27" s="267"/>
      <c r="BG27" s="267"/>
      <c r="BH27" s="267"/>
      <c r="BI27" s="267"/>
      <c r="BJ27" s="219"/>
    </row>
    <row r="28" spans="2:63" ht="18" customHeight="1">
      <c r="B28" s="269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 t="s">
        <v>206</v>
      </c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96" t="s">
        <v>537</v>
      </c>
      <c r="AB28" s="296"/>
      <c r="AC28" s="296"/>
      <c r="AD28" s="296"/>
      <c r="AE28" s="296"/>
      <c r="AF28" s="296"/>
      <c r="AG28" s="296"/>
      <c r="AH28" s="296"/>
      <c r="AI28" s="296"/>
      <c r="AJ28" s="296"/>
      <c r="AK28" s="296"/>
      <c r="AL28" s="296"/>
      <c r="AM28" s="222" t="s">
        <v>206</v>
      </c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96" t="s">
        <v>537</v>
      </c>
      <c r="AZ28" s="296"/>
      <c r="BA28" s="296"/>
      <c r="BB28" s="296"/>
      <c r="BC28" s="296"/>
      <c r="BD28" s="296"/>
      <c r="BE28" s="296"/>
      <c r="BF28" s="296"/>
      <c r="BG28" s="296"/>
      <c r="BH28" s="296"/>
      <c r="BI28" s="296"/>
      <c r="BJ28" s="297"/>
    </row>
    <row r="29" spans="2:63" ht="13.5" customHeight="1"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4"/>
      <c r="O29" s="65"/>
      <c r="P29" s="65"/>
      <c r="Q29" s="65"/>
      <c r="R29" s="65"/>
      <c r="S29" s="65"/>
      <c r="T29" s="65"/>
      <c r="U29" s="65"/>
      <c r="V29" s="65"/>
      <c r="W29" s="65"/>
      <c r="X29" s="205" t="s">
        <v>225</v>
      </c>
      <c r="Y29" s="205"/>
      <c r="Z29" s="205"/>
      <c r="AA29" s="68"/>
      <c r="AB29" s="68"/>
      <c r="AC29" s="68"/>
      <c r="AD29" s="68"/>
      <c r="AE29" s="68"/>
      <c r="AF29" s="68"/>
      <c r="AG29" s="68"/>
      <c r="AH29" s="68"/>
      <c r="AI29" s="68"/>
      <c r="AJ29" s="205" t="s">
        <v>225</v>
      </c>
      <c r="AK29" s="205"/>
      <c r="AL29" s="205"/>
      <c r="AM29" s="65"/>
      <c r="AN29" s="65"/>
      <c r="AO29" s="65"/>
      <c r="AP29" s="65"/>
      <c r="AQ29" s="65"/>
      <c r="AR29" s="65"/>
      <c r="AS29" s="65"/>
      <c r="AT29" s="65"/>
      <c r="AU29" s="65"/>
      <c r="AV29" s="205" t="s">
        <v>225</v>
      </c>
      <c r="AW29" s="205"/>
      <c r="AX29" s="205"/>
      <c r="AY29" s="68"/>
      <c r="AZ29" s="68"/>
      <c r="BA29" s="68"/>
      <c r="BB29" s="68"/>
      <c r="BC29" s="68"/>
      <c r="BD29" s="68"/>
      <c r="BE29" s="68"/>
      <c r="BF29" s="68"/>
      <c r="BG29" s="68"/>
      <c r="BH29" s="205" t="s">
        <v>225</v>
      </c>
      <c r="BI29" s="205"/>
      <c r="BJ29" s="205"/>
    </row>
    <row r="30" spans="2:63">
      <c r="N30" s="48"/>
      <c r="BE30" s="26"/>
    </row>
    <row r="31" spans="2:63">
      <c r="C31" s="273" t="s">
        <v>210</v>
      </c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48"/>
      <c r="O31" s="226">
        <v>64556390</v>
      </c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33">
        <f>SUM(AA33,AA37,AA41,AA45)</f>
        <v>65374372</v>
      </c>
      <c r="AB31" s="295"/>
      <c r="AC31" s="295"/>
      <c r="AD31" s="295"/>
      <c r="AE31" s="295"/>
      <c r="AF31" s="295"/>
      <c r="AG31" s="295"/>
      <c r="AH31" s="295"/>
      <c r="AI31" s="295"/>
      <c r="AJ31" s="295"/>
      <c r="AK31" s="295"/>
      <c r="AL31" s="295"/>
      <c r="AM31" s="226">
        <v>59580712</v>
      </c>
      <c r="AN31" s="294"/>
      <c r="AO31" s="294"/>
      <c r="AP31" s="294"/>
      <c r="AQ31" s="294"/>
      <c r="AR31" s="294"/>
      <c r="AS31" s="294"/>
      <c r="AT31" s="294"/>
      <c r="AU31" s="294"/>
      <c r="AV31" s="294"/>
      <c r="AW31" s="294"/>
      <c r="AX31" s="294"/>
      <c r="AY31" s="233">
        <f>SUM(AY33,AY37,AY41,AY45)</f>
        <v>60442748</v>
      </c>
      <c r="AZ31" s="295"/>
      <c r="BA31" s="295"/>
      <c r="BB31" s="295"/>
      <c r="BC31" s="295"/>
      <c r="BD31" s="295"/>
      <c r="BE31" s="295"/>
      <c r="BF31" s="295"/>
      <c r="BG31" s="295"/>
      <c r="BH31" s="295"/>
      <c r="BI31" s="295"/>
      <c r="BJ31" s="295"/>
    </row>
    <row r="32" spans="2:63"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48"/>
      <c r="O32" s="22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2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2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2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</row>
    <row r="33" spans="2:62">
      <c r="C33" s="273" t="s">
        <v>211</v>
      </c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48"/>
      <c r="O33" s="226">
        <v>60606167</v>
      </c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33">
        <v>61501134</v>
      </c>
      <c r="AB33" s="295"/>
      <c r="AC33" s="295"/>
      <c r="AD33" s="295"/>
      <c r="AE33" s="295"/>
      <c r="AF33" s="295"/>
      <c r="AG33" s="295"/>
      <c r="AH33" s="295"/>
      <c r="AI33" s="295"/>
      <c r="AJ33" s="295"/>
      <c r="AK33" s="295"/>
      <c r="AL33" s="295"/>
      <c r="AM33" s="226">
        <v>55675455</v>
      </c>
      <c r="AN33" s="294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33">
        <v>56610947</v>
      </c>
      <c r="AZ33" s="295"/>
      <c r="BA33" s="295"/>
      <c r="BB33" s="295"/>
      <c r="BC33" s="295"/>
      <c r="BD33" s="295"/>
      <c r="BE33" s="295"/>
      <c r="BF33" s="295"/>
      <c r="BG33" s="295"/>
      <c r="BH33" s="295"/>
      <c r="BI33" s="295"/>
      <c r="BJ33" s="295"/>
    </row>
    <row r="34" spans="2:62">
      <c r="D34" s="273" t="s">
        <v>212</v>
      </c>
      <c r="E34" s="273"/>
      <c r="F34" s="273"/>
      <c r="G34" s="273"/>
      <c r="H34" s="273"/>
      <c r="I34" s="273"/>
      <c r="J34" s="273"/>
      <c r="K34" s="273"/>
      <c r="L34" s="273"/>
      <c r="M34" s="273"/>
      <c r="N34" s="48"/>
      <c r="O34" s="226">
        <v>56121265</v>
      </c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33">
        <v>57021353</v>
      </c>
      <c r="AB34" s="295"/>
      <c r="AC34" s="295"/>
      <c r="AD34" s="295"/>
      <c r="AE34" s="295"/>
      <c r="AF34" s="295"/>
      <c r="AG34" s="295"/>
      <c r="AH34" s="295"/>
      <c r="AI34" s="295"/>
      <c r="AJ34" s="295"/>
      <c r="AK34" s="295"/>
      <c r="AL34" s="295"/>
      <c r="AM34" s="226">
        <v>54649371</v>
      </c>
      <c r="AN34" s="294"/>
      <c r="AO34" s="294"/>
      <c r="AP34" s="294"/>
      <c r="AQ34" s="294"/>
      <c r="AR34" s="294"/>
      <c r="AS34" s="294"/>
      <c r="AT34" s="294"/>
      <c r="AU34" s="294"/>
      <c r="AV34" s="294"/>
      <c r="AW34" s="294"/>
      <c r="AX34" s="294"/>
      <c r="AY34" s="233">
        <v>55565327</v>
      </c>
      <c r="AZ34" s="295"/>
      <c r="BA34" s="295"/>
      <c r="BB34" s="295"/>
      <c r="BC34" s="295"/>
      <c r="BD34" s="295"/>
      <c r="BE34" s="295"/>
      <c r="BF34" s="295"/>
      <c r="BG34" s="295"/>
      <c r="BH34" s="295"/>
      <c r="BI34" s="295"/>
      <c r="BJ34" s="295"/>
    </row>
    <row r="35" spans="2:62">
      <c r="D35" s="273" t="s">
        <v>213</v>
      </c>
      <c r="E35" s="273"/>
      <c r="F35" s="273"/>
      <c r="G35" s="273"/>
      <c r="H35" s="273"/>
      <c r="I35" s="273"/>
      <c r="J35" s="273"/>
      <c r="K35" s="273"/>
      <c r="L35" s="273"/>
      <c r="M35" s="273"/>
      <c r="N35" s="48"/>
      <c r="O35" s="226">
        <v>4484902</v>
      </c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33">
        <v>4479781</v>
      </c>
      <c r="AB35" s="295"/>
      <c r="AC35" s="295"/>
      <c r="AD35" s="295"/>
      <c r="AE35" s="295"/>
      <c r="AF35" s="295"/>
      <c r="AG35" s="295"/>
      <c r="AH35" s="295"/>
      <c r="AI35" s="295"/>
      <c r="AJ35" s="295"/>
      <c r="AK35" s="295"/>
      <c r="AL35" s="295"/>
      <c r="AM35" s="226">
        <v>1026084</v>
      </c>
      <c r="AN35" s="294"/>
      <c r="AO35" s="294"/>
      <c r="AP35" s="294"/>
      <c r="AQ35" s="294"/>
      <c r="AR35" s="294"/>
      <c r="AS35" s="294"/>
      <c r="AT35" s="294"/>
      <c r="AU35" s="294"/>
      <c r="AV35" s="294"/>
      <c r="AW35" s="294"/>
      <c r="AX35" s="294"/>
      <c r="AY35" s="233">
        <v>1045620</v>
      </c>
      <c r="AZ35" s="295"/>
      <c r="BA35" s="295"/>
      <c r="BB35" s="295"/>
      <c r="BC35" s="295"/>
      <c r="BD35" s="295"/>
      <c r="BE35" s="295"/>
      <c r="BF35" s="295"/>
      <c r="BG35" s="295"/>
      <c r="BH35" s="295"/>
      <c r="BI35" s="295"/>
      <c r="BJ35" s="295"/>
    </row>
    <row r="36" spans="2:62">
      <c r="N36" s="48"/>
    </row>
    <row r="37" spans="2:62">
      <c r="C37" s="273" t="s">
        <v>214</v>
      </c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48"/>
      <c r="O37" s="226">
        <v>288087</v>
      </c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33">
        <v>285777</v>
      </c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26">
        <v>243121</v>
      </c>
      <c r="AN37" s="294"/>
      <c r="AO37" s="294"/>
      <c r="AP37" s="294"/>
      <c r="AQ37" s="294"/>
      <c r="AR37" s="294"/>
      <c r="AS37" s="294"/>
      <c r="AT37" s="294"/>
      <c r="AU37" s="294"/>
      <c r="AV37" s="294"/>
      <c r="AW37" s="294"/>
      <c r="AX37" s="294"/>
      <c r="AY37" s="233">
        <v>244340</v>
      </c>
      <c r="AZ37" s="295"/>
      <c r="BA37" s="295"/>
      <c r="BB37" s="295"/>
      <c r="BC37" s="295"/>
      <c r="BD37" s="295"/>
      <c r="BE37" s="295"/>
      <c r="BF37" s="295"/>
      <c r="BG37" s="295"/>
      <c r="BH37" s="295"/>
      <c r="BI37" s="295"/>
      <c r="BJ37" s="295"/>
    </row>
    <row r="38" spans="2:62">
      <c r="D38" s="273" t="s">
        <v>215</v>
      </c>
      <c r="E38" s="273"/>
      <c r="F38" s="273"/>
      <c r="G38" s="273"/>
      <c r="H38" s="273"/>
      <c r="I38" s="273"/>
      <c r="J38" s="273"/>
      <c r="K38" s="273"/>
      <c r="L38" s="273"/>
      <c r="M38" s="273"/>
      <c r="N38" s="48"/>
      <c r="O38" s="226">
        <v>247843</v>
      </c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33">
        <v>248708</v>
      </c>
      <c r="AB38" s="295"/>
      <c r="AC38" s="295"/>
      <c r="AD38" s="295"/>
      <c r="AE38" s="295"/>
      <c r="AF38" s="295"/>
      <c r="AG38" s="295"/>
      <c r="AH38" s="295"/>
      <c r="AI38" s="295"/>
      <c r="AJ38" s="295"/>
      <c r="AK38" s="295"/>
      <c r="AL38" s="295"/>
      <c r="AM38" s="226">
        <v>235629</v>
      </c>
      <c r="AN38" s="294"/>
      <c r="AO38" s="294"/>
      <c r="AP38" s="294"/>
      <c r="AQ38" s="294"/>
      <c r="AR38" s="294"/>
      <c r="AS38" s="294"/>
      <c r="AT38" s="294"/>
      <c r="AU38" s="294"/>
      <c r="AV38" s="294"/>
      <c r="AW38" s="294"/>
      <c r="AX38" s="294"/>
      <c r="AY38" s="233">
        <v>237686</v>
      </c>
      <c r="AZ38" s="295"/>
      <c r="BA38" s="295"/>
      <c r="BB38" s="295"/>
      <c r="BC38" s="295"/>
      <c r="BD38" s="295"/>
      <c r="BE38" s="295"/>
      <c r="BF38" s="295"/>
      <c r="BG38" s="295"/>
      <c r="BH38" s="295"/>
      <c r="BI38" s="295"/>
      <c r="BJ38" s="295"/>
    </row>
    <row r="39" spans="2:62">
      <c r="D39" s="273" t="s">
        <v>213</v>
      </c>
      <c r="E39" s="273"/>
      <c r="F39" s="273"/>
      <c r="G39" s="273"/>
      <c r="H39" s="273"/>
      <c r="I39" s="273"/>
      <c r="J39" s="273"/>
      <c r="K39" s="273"/>
      <c r="L39" s="273"/>
      <c r="M39" s="273"/>
      <c r="N39" s="48"/>
      <c r="O39" s="226">
        <v>40244</v>
      </c>
      <c r="P39" s="294"/>
      <c r="Q39" s="294"/>
      <c r="R39" s="294"/>
      <c r="S39" s="294"/>
      <c r="T39" s="294"/>
      <c r="U39" s="294"/>
      <c r="V39" s="294"/>
      <c r="W39" s="294"/>
      <c r="X39" s="294"/>
      <c r="Y39" s="294"/>
      <c r="Z39" s="294"/>
      <c r="AA39" s="233">
        <v>37069</v>
      </c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26">
        <v>7492</v>
      </c>
      <c r="AN39" s="294"/>
      <c r="AO39" s="294"/>
      <c r="AP39" s="294"/>
      <c r="AQ39" s="294"/>
      <c r="AR39" s="294"/>
      <c r="AS39" s="294"/>
      <c r="AT39" s="294"/>
      <c r="AU39" s="294"/>
      <c r="AV39" s="294"/>
      <c r="AW39" s="294"/>
      <c r="AX39" s="294"/>
      <c r="AY39" s="233">
        <v>6654</v>
      </c>
      <c r="AZ39" s="295"/>
      <c r="BA39" s="295"/>
      <c r="BB39" s="295"/>
      <c r="BC39" s="295"/>
      <c r="BD39" s="295"/>
      <c r="BE39" s="295"/>
      <c r="BF39" s="295"/>
      <c r="BG39" s="295"/>
      <c r="BH39" s="295"/>
      <c r="BI39" s="295"/>
      <c r="BJ39" s="295"/>
    </row>
    <row r="40" spans="2:62">
      <c r="N40" s="48"/>
    </row>
    <row r="41" spans="2:62">
      <c r="C41" s="273" t="s">
        <v>216</v>
      </c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48"/>
      <c r="O41" s="226">
        <v>3638691</v>
      </c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4"/>
      <c r="AA41" s="233">
        <v>3562914</v>
      </c>
      <c r="AB41" s="295"/>
      <c r="AC41" s="295"/>
      <c r="AD41" s="295"/>
      <c r="AE41" s="295"/>
      <c r="AF41" s="295"/>
      <c r="AG41" s="295"/>
      <c r="AH41" s="295"/>
      <c r="AI41" s="295"/>
      <c r="AJ41" s="295"/>
      <c r="AK41" s="295"/>
      <c r="AL41" s="295"/>
      <c r="AM41" s="226">
        <v>3638691</v>
      </c>
      <c r="AN41" s="294"/>
      <c r="AO41" s="294"/>
      <c r="AP41" s="294"/>
      <c r="AQ41" s="294"/>
      <c r="AR41" s="294"/>
      <c r="AS41" s="294"/>
      <c r="AT41" s="294"/>
      <c r="AU41" s="294"/>
      <c r="AV41" s="294"/>
      <c r="AW41" s="294"/>
      <c r="AX41" s="294"/>
      <c r="AY41" s="233">
        <v>3562914</v>
      </c>
      <c r="AZ41" s="295"/>
      <c r="BA41" s="295"/>
      <c r="BB41" s="295"/>
      <c r="BC41" s="295"/>
      <c r="BD41" s="295"/>
      <c r="BE41" s="295"/>
      <c r="BF41" s="295"/>
      <c r="BG41" s="295"/>
      <c r="BH41" s="295"/>
      <c r="BI41" s="295"/>
      <c r="BJ41" s="295"/>
    </row>
    <row r="42" spans="2:62">
      <c r="D42" s="273" t="s">
        <v>215</v>
      </c>
      <c r="E42" s="273"/>
      <c r="F42" s="273"/>
      <c r="G42" s="273"/>
      <c r="H42" s="273"/>
      <c r="I42" s="273"/>
      <c r="J42" s="273"/>
      <c r="K42" s="273"/>
      <c r="L42" s="273"/>
      <c r="M42" s="273"/>
      <c r="N42" s="48"/>
      <c r="O42" s="226">
        <v>3638691</v>
      </c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33">
        <v>3562914</v>
      </c>
      <c r="AB42" s="295"/>
      <c r="AC42" s="295"/>
      <c r="AD42" s="295"/>
      <c r="AE42" s="295"/>
      <c r="AF42" s="295"/>
      <c r="AG42" s="295"/>
      <c r="AH42" s="295"/>
      <c r="AI42" s="295"/>
      <c r="AJ42" s="295"/>
      <c r="AK42" s="295"/>
      <c r="AL42" s="295"/>
      <c r="AM42" s="226">
        <v>3638691</v>
      </c>
      <c r="AN42" s="294"/>
      <c r="AO42" s="294"/>
      <c r="AP42" s="294"/>
      <c r="AQ42" s="294"/>
      <c r="AR42" s="294"/>
      <c r="AS42" s="294"/>
      <c r="AT42" s="294"/>
      <c r="AU42" s="294"/>
      <c r="AV42" s="294"/>
      <c r="AW42" s="294"/>
      <c r="AX42" s="294"/>
      <c r="AY42" s="233">
        <v>3562914</v>
      </c>
      <c r="AZ42" s="295"/>
      <c r="BA42" s="295"/>
      <c r="BB42" s="295"/>
      <c r="BC42" s="295"/>
      <c r="BD42" s="295"/>
      <c r="BE42" s="295"/>
      <c r="BF42" s="295"/>
      <c r="BG42" s="295"/>
      <c r="BH42" s="295"/>
      <c r="BI42" s="295"/>
      <c r="BJ42" s="295"/>
    </row>
    <row r="43" spans="2:62">
      <c r="D43" s="273" t="s">
        <v>213</v>
      </c>
      <c r="E43" s="273"/>
      <c r="F43" s="273"/>
      <c r="G43" s="273"/>
      <c r="H43" s="273"/>
      <c r="I43" s="273"/>
      <c r="J43" s="273"/>
      <c r="K43" s="273"/>
      <c r="L43" s="273"/>
      <c r="M43" s="273"/>
      <c r="N43" s="48"/>
      <c r="O43" s="226">
        <v>0</v>
      </c>
      <c r="P43" s="294"/>
      <c r="Q43" s="294"/>
      <c r="R43" s="294"/>
      <c r="S43" s="294"/>
      <c r="T43" s="294"/>
      <c r="U43" s="294"/>
      <c r="V43" s="294"/>
      <c r="W43" s="294"/>
      <c r="X43" s="294"/>
      <c r="Y43" s="294"/>
      <c r="Z43" s="294"/>
      <c r="AA43" s="233">
        <v>0</v>
      </c>
      <c r="AB43" s="295"/>
      <c r="AC43" s="295"/>
      <c r="AD43" s="295"/>
      <c r="AE43" s="295"/>
      <c r="AF43" s="295"/>
      <c r="AG43" s="295"/>
      <c r="AH43" s="295"/>
      <c r="AI43" s="295"/>
      <c r="AJ43" s="295"/>
      <c r="AK43" s="295"/>
      <c r="AL43" s="295"/>
      <c r="AM43" s="226">
        <v>0</v>
      </c>
      <c r="AN43" s="294"/>
      <c r="AO43" s="294"/>
      <c r="AP43" s="294"/>
      <c r="AQ43" s="294"/>
      <c r="AR43" s="294"/>
      <c r="AS43" s="294"/>
      <c r="AT43" s="294"/>
      <c r="AU43" s="294"/>
      <c r="AV43" s="294"/>
      <c r="AW43" s="294"/>
      <c r="AX43" s="294"/>
      <c r="AY43" s="233">
        <v>0</v>
      </c>
      <c r="AZ43" s="295"/>
      <c r="BA43" s="295"/>
      <c r="BB43" s="295"/>
      <c r="BC43" s="295"/>
      <c r="BD43" s="295"/>
      <c r="BE43" s="295"/>
      <c r="BF43" s="295"/>
      <c r="BG43" s="295"/>
      <c r="BH43" s="295"/>
      <c r="BI43" s="295"/>
      <c r="BJ43" s="295"/>
    </row>
    <row r="44" spans="2:62">
      <c r="N44" s="48"/>
    </row>
    <row r="45" spans="2:62">
      <c r="C45" s="273" t="s">
        <v>217</v>
      </c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48"/>
      <c r="O45" s="226">
        <v>23445</v>
      </c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33">
        <v>24547</v>
      </c>
      <c r="AB45" s="295"/>
      <c r="AC45" s="295"/>
      <c r="AD45" s="295"/>
      <c r="AE45" s="295"/>
      <c r="AF45" s="295"/>
      <c r="AG45" s="295"/>
      <c r="AH45" s="295"/>
      <c r="AI45" s="295"/>
      <c r="AJ45" s="295"/>
      <c r="AK45" s="295"/>
      <c r="AL45" s="295"/>
      <c r="AM45" s="226">
        <v>23445</v>
      </c>
      <c r="AN45" s="294"/>
      <c r="AO45" s="294"/>
      <c r="AP45" s="294"/>
      <c r="AQ45" s="294"/>
      <c r="AR45" s="294"/>
      <c r="AS45" s="294"/>
      <c r="AT45" s="294"/>
      <c r="AU45" s="294"/>
      <c r="AV45" s="294"/>
      <c r="AW45" s="294"/>
      <c r="AX45" s="294"/>
      <c r="AY45" s="233">
        <v>24547</v>
      </c>
      <c r="AZ45" s="295"/>
      <c r="BA45" s="295"/>
      <c r="BB45" s="295"/>
      <c r="BC45" s="295"/>
      <c r="BD45" s="295"/>
      <c r="BE45" s="295"/>
      <c r="BF45" s="295"/>
      <c r="BG45" s="295"/>
      <c r="BH45" s="295"/>
      <c r="BI45" s="295"/>
      <c r="BJ45" s="295"/>
    </row>
    <row r="46" spans="2:62">
      <c r="D46" s="273" t="s">
        <v>215</v>
      </c>
      <c r="E46" s="273"/>
      <c r="F46" s="273"/>
      <c r="G46" s="273"/>
      <c r="H46" s="273"/>
      <c r="I46" s="273"/>
      <c r="J46" s="273"/>
      <c r="K46" s="273"/>
      <c r="L46" s="273"/>
      <c r="M46" s="273"/>
      <c r="N46" s="48"/>
      <c r="O46" s="226">
        <v>23445</v>
      </c>
      <c r="P46" s="294"/>
      <c r="Q46" s="294"/>
      <c r="R46" s="294"/>
      <c r="S46" s="294"/>
      <c r="T46" s="294"/>
      <c r="U46" s="294"/>
      <c r="V46" s="294"/>
      <c r="W46" s="294"/>
      <c r="X46" s="294"/>
      <c r="Y46" s="294"/>
      <c r="Z46" s="294"/>
      <c r="AA46" s="233">
        <v>24547</v>
      </c>
      <c r="AB46" s="295"/>
      <c r="AC46" s="295"/>
      <c r="AD46" s="295"/>
      <c r="AE46" s="295"/>
      <c r="AF46" s="295"/>
      <c r="AG46" s="295"/>
      <c r="AH46" s="295"/>
      <c r="AI46" s="295"/>
      <c r="AJ46" s="295"/>
      <c r="AK46" s="295"/>
      <c r="AL46" s="295"/>
      <c r="AM46" s="226">
        <v>23445</v>
      </c>
      <c r="AN46" s="294"/>
      <c r="AO46" s="294"/>
      <c r="AP46" s="294"/>
      <c r="AQ46" s="294"/>
      <c r="AR46" s="294"/>
      <c r="AS46" s="294"/>
      <c r="AT46" s="294"/>
      <c r="AU46" s="294"/>
      <c r="AV46" s="294"/>
      <c r="AW46" s="294"/>
      <c r="AX46" s="294"/>
      <c r="AY46" s="233">
        <v>24547</v>
      </c>
      <c r="AZ46" s="295"/>
      <c r="BA46" s="295"/>
      <c r="BB46" s="295"/>
      <c r="BC46" s="295"/>
      <c r="BD46" s="295"/>
      <c r="BE46" s="295"/>
      <c r="BF46" s="295"/>
      <c r="BG46" s="295"/>
      <c r="BH46" s="295"/>
      <c r="BI46" s="295"/>
      <c r="BJ46" s="295"/>
    </row>
    <row r="47" spans="2:62">
      <c r="D47" s="273" t="s">
        <v>213</v>
      </c>
      <c r="E47" s="273"/>
      <c r="F47" s="273"/>
      <c r="G47" s="273"/>
      <c r="H47" s="273"/>
      <c r="I47" s="273"/>
      <c r="J47" s="273"/>
      <c r="K47" s="273"/>
      <c r="L47" s="273"/>
      <c r="M47" s="273"/>
      <c r="N47" s="48"/>
      <c r="O47" s="226">
        <v>0</v>
      </c>
      <c r="P47" s="294"/>
      <c r="Q47" s="294"/>
      <c r="R47" s="294"/>
      <c r="S47" s="294"/>
      <c r="T47" s="294"/>
      <c r="U47" s="294"/>
      <c r="V47" s="294"/>
      <c r="W47" s="294"/>
      <c r="X47" s="294"/>
      <c r="Y47" s="294"/>
      <c r="Z47" s="294"/>
      <c r="AA47" s="233">
        <v>0</v>
      </c>
      <c r="AB47" s="295"/>
      <c r="AC47" s="295"/>
      <c r="AD47" s="295"/>
      <c r="AE47" s="295"/>
      <c r="AF47" s="295"/>
      <c r="AG47" s="295"/>
      <c r="AH47" s="295"/>
      <c r="AI47" s="295"/>
      <c r="AJ47" s="295"/>
      <c r="AK47" s="295"/>
      <c r="AL47" s="295"/>
      <c r="AM47" s="226">
        <v>0</v>
      </c>
      <c r="AN47" s="294"/>
      <c r="AO47" s="294"/>
      <c r="AP47" s="294"/>
      <c r="AQ47" s="294"/>
      <c r="AR47" s="294"/>
      <c r="AS47" s="294"/>
      <c r="AT47" s="294"/>
      <c r="AU47" s="294"/>
      <c r="AV47" s="294"/>
      <c r="AW47" s="294"/>
      <c r="AX47" s="294"/>
      <c r="AY47" s="233">
        <v>0</v>
      </c>
      <c r="AZ47" s="295"/>
      <c r="BA47" s="295"/>
      <c r="BB47" s="295"/>
      <c r="BC47" s="295"/>
      <c r="BD47" s="295"/>
      <c r="BE47" s="295"/>
      <c r="BF47" s="295"/>
      <c r="BG47" s="295"/>
      <c r="BH47" s="295"/>
      <c r="BI47" s="295"/>
      <c r="BJ47" s="295"/>
    </row>
    <row r="48" spans="2:6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49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</row>
    <row r="49" spans="2:6">
      <c r="B49" s="271" t="s">
        <v>207</v>
      </c>
      <c r="C49" s="271"/>
      <c r="D49" s="271"/>
      <c r="E49" s="21" t="s">
        <v>208</v>
      </c>
      <c r="F49" s="5" t="s">
        <v>209</v>
      </c>
    </row>
    <row r="50" spans="2:6">
      <c r="B50" s="29"/>
      <c r="C50" s="29"/>
      <c r="D50" s="29"/>
      <c r="E50" s="27"/>
      <c r="F50" s="5"/>
    </row>
    <row r="51" spans="2:6">
      <c r="B51" s="29"/>
      <c r="C51" s="29"/>
      <c r="D51" s="29"/>
      <c r="E51" s="27"/>
      <c r="F51" s="5"/>
    </row>
  </sheetData>
  <mergeCells count="124">
    <mergeCell ref="M11:V11"/>
    <mergeCell ref="W11:AF11"/>
    <mergeCell ref="AG11:AP11"/>
    <mergeCell ref="AQ11:AZ11"/>
    <mergeCell ref="F11:H11"/>
    <mergeCell ref="F13:H13"/>
    <mergeCell ref="B5:BJ5"/>
    <mergeCell ref="B7:L8"/>
    <mergeCell ref="M7:V8"/>
    <mergeCell ref="W7:AF8"/>
    <mergeCell ref="AG7:AP8"/>
    <mergeCell ref="AQ7:AZ8"/>
    <mergeCell ref="BA7:BJ8"/>
    <mergeCell ref="C11:E11"/>
    <mergeCell ref="I11:K11"/>
    <mergeCell ref="AO9:AP9"/>
    <mergeCell ref="AY9:AZ9"/>
    <mergeCell ref="BI9:BJ9"/>
    <mergeCell ref="A1:N2"/>
    <mergeCell ref="B25:BJ25"/>
    <mergeCell ref="B27:N28"/>
    <mergeCell ref="O28:Z28"/>
    <mergeCell ref="AA28:AL28"/>
    <mergeCell ref="AM28:AX28"/>
    <mergeCell ref="U9:V9"/>
    <mergeCell ref="AE9:AF9"/>
    <mergeCell ref="AY28:BJ28"/>
    <mergeCell ref="O27:AL27"/>
    <mergeCell ref="AM27:BJ27"/>
    <mergeCell ref="B21:D21"/>
    <mergeCell ref="M17:V17"/>
    <mergeCell ref="W17:AF17"/>
    <mergeCell ref="AG17:AP17"/>
    <mergeCell ref="AQ17:AZ17"/>
    <mergeCell ref="BA17:BJ17"/>
    <mergeCell ref="M19:V19"/>
    <mergeCell ref="BA11:BJ11"/>
    <mergeCell ref="F19:H19"/>
    <mergeCell ref="BA19:BJ19"/>
    <mergeCell ref="BA13:BJ13"/>
    <mergeCell ref="M13:V13"/>
    <mergeCell ref="W13:AF13"/>
    <mergeCell ref="C31:M31"/>
    <mergeCell ref="O31:Z31"/>
    <mergeCell ref="AA31:AL31"/>
    <mergeCell ref="AM31:AX31"/>
    <mergeCell ref="AY31:BJ31"/>
    <mergeCell ref="X29:Z29"/>
    <mergeCell ref="AJ29:AL29"/>
    <mergeCell ref="BA15:BJ15"/>
    <mergeCell ref="M15:V15"/>
    <mergeCell ref="W15:AF15"/>
    <mergeCell ref="AG15:AP15"/>
    <mergeCell ref="AQ15:AZ15"/>
    <mergeCell ref="W19:AF19"/>
    <mergeCell ref="AG19:AP19"/>
    <mergeCell ref="AQ19:AZ19"/>
    <mergeCell ref="F15:H15"/>
    <mergeCell ref="F17:H17"/>
    <mergeCell ref="AY35:BJ35"/>
    <mergeCell ref="AA37:AL37"/>
    <mergeCell ref="AM37:AX37"/>
    <mergeCell ref="AY37:BJ37"/>
    <mergeCell ref="AA38:AL38"/>
    <mergeCell ref="AM38:AX38"/>
    <mergeCell ref="AY38:BJ38"/>
    <mergeCell ref="AG13:AP13"/>
    <mergeCell ref="AQ13:AZ13"/>
    <mergeCell ref="AA33:AL33"/>
    <mergeCell ref="AM33:AX33"/>
    <mergeCell ref="AY33:BJ33"/>
    <mergeCell ref="AV29:AX29"/>
    <mergeCell ref="BH29:BJ29"/>
    <mergeCell ref="AA34:AL34"/>
    <mergeCell ref="AM34:AX34"/>
    <mergeCell ref="AY34:BJ34"/>
    <mergeCell ref="AA39:AL39"/>
    <mergeCell ref="AM39:AX39"/>
    <mergeCell ref="AY39:BJ39"/>
    <mergeCell ref="D42:M42"/>
    <mergeCell ref="D43:M43"/>
    <mergeCell ref="C33:M33"/>
    <mergeCell ref="C45:M45"/>
    <mergeCell ref="D46:M46"/>
    <mergeCell ref="D47:M47"/>
    <mergeCell ref="O33:Z33"/>
    <mergeCell ref="O34:Z34"/>
    <mergeCell ref="O37:Z37"/>
    <mergeCell ref="O39:Z39"/>
    <mergeCell ref="O42:Z42"/>
    <mergeCell ref="O35:Z35"/>
    <mergeCell ref="C37:M37"/>
    <mergeCell ref="O38:Z38"/>
    <mergeCell ref="O41:Z41"/>
    <mergeCell ref="D34:M34"/>
    <mergeCell ref="D35:M35"/>
    <mergeCell ref="D38:M38"/>
    <mergeCell ref="D39:M39"/>
    <mergeCell ref="AA35:AL35"/>
    <mergeCell ref="AM35:AX35"/>
    <mergeCell ref="B49:D49"/>
    <mergeCell ref="O45:Z45"/>
    <mergeCell ref="AA45:AL45"/>
    <mergeCell ref="AM45:AX45"/>
    <mergeCell ref="AY45:BJ45"/>
    <mergeCell ref="O46:Z46"/>
    <mergeCell ref="AA46:AL46"/>
    <mergeCell ref="AA41:AL41"/>
    <mergeCell ref="AM41:AX41"/>
    <mergeCell ref="AY41:BJ41"/>
    <mergeCell ref="AM46:AX46"/>
    <mergeCell ref="AY46:BJ46"/>
    <mergeCell ref="O47:Z47"/>
    <mergeCell ref="AA42:AL42"/>
    <mergeCell ref="AM42:AX42"/>
    <mergeCell ref="AY42:BJ42"/>
    <mergeCell ref="O43:Z43"/>
    <mergeCell ref="AA43:AL43"/>
    <mergeCell ref="AM43:AX43"/>
    <mergeCell ref="AY43:BJ43"/>
    <mergeCell ref="AA47:AL47"/>
    <mergeCell ref="AM47:AX47"/>
    <mergeCell ref="AY47:BJ47"/>
    <mergeCell ref="C41:M41"/>
  </mergeCells>
  <phoneticPr fontId="10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67"/>
  <sheetViews>
    <sheetView view="pageBreakPreview" zoomScaleNormal="100" zoomScaleSheetLayoutView="100" workbookViewId="0"/>
  </sheetViews>
  <sheetFormatPr defaultRowHeight="13.5"/>
  <cols>
    <col min="1" max="1" width="1" customWidth="1"/>
    <col min="2" max="63" width="1.625" customWidth="1"/>
  </cols>
  <sheetData>
    <row r="1" spans="2:63" ht="11.1" customHeight="1">
      <c r="BA1" s="192">
        <f>'152'!A1+1</f>
        <v>153</v>
      </c>
      <c r="BB1" s="192"/>
      <c r="BC1" s="192"/>
      <c r="BD1" s="192"/>
      <c r="BE1" s="192"/>
      <c r="BF1" s="192"/>
      <c r="BG1" s="192"/>
      <c r="BH1" s="192"/>
      <c r="BI1" s="192"/>
      <c r="BJ1" s="192"/>
      <c r="BK1" s="192"/>
    </row>
    <row r="2" spans="2:63" ht="11.1" customHeight="1"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</row>
    <row r="3" spans="2:63"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</row>
    <row r="4" spans="2:63"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</row>
    <row r="5" spans="2:63" ht="18" customHeight="1">
      <c r="B5" s="227" t="s">
        <v>803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</row>
    <row r="6" spans="2:63" ht="12.95" customHeight="1">
      <c r="BJ6" s="1" t="s">
        <v>538</v>
      </c>
    </row>
    <row r="7" spans="2:63" ht="16.5" customHeight="1">
      <c r="B7" s="319" t="s">
        <v>218</v>
      </c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267" t="s">
        <v>219</v>
      </c>
      <c r="X7" s="316"/>
      <c r="Y7" s="316"/>
      <c r="Z7" s="316"/>
      <c r="AA7" s="316"/>
      <c r="AB7" s="316"/>
      <c r="AC7" s="316"/>
      <c r="AD7" s="316"/>
      <c r="AE7" s="267" t="s">
        <v>220</v>
      </c>
      <c r="AF7" s="316"/>
      <c r="AG7" s="316"/>
      <c r="AH7" s="316"/>
      <c r="AI7" s="316"/>
      <c r="AJ7" s="316"/>
      <c r="AK7" s="316"/>
      <c r="AL7" s="316"/>
      <c r="AM7" s="316"/>
      <c r="AN7" s="316"/>
      <c r="AO7" s="316"/>
      <c r="AP7" s="316"/>
      <c r="AQ7" s="316"/>
      <c r="AR7" s="316"/>
      <c r="AS7" s="316"/>
      <c r="AT7" s="316"/>
      <c r="AU7" s="316"/>
      <c r="AV7" s="316"/>
      <c r="AW7" s="316"/>
      <c r="AX7" s="316"/>
      <c r="AY7" s="316"/>
      <c r="AZ7" s="316"/>
      <c r="BA7" s="316"/>
      <c r="BB7" s="316"/>
      <c r="BC7" s="267" t="s">
        <v>221</v>
      </c>
      <c r="BD7" s="316"/>
      <c r="BE7" s="316"/>
      <c r="BF7" s="316"/>
      <c r="BG7" s="316"/>
      <c r="BH7" s="316"/>
      <c r="BI7" s="316"/>
      <c r="BJ7" s="317"/>
    </row>
    <row r="8" spans="2:63" ht="15.75" customHeight="1">
      <c r="B8" s="320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4" t="s">
        <v>222</v>
      </c>
      <c r="AF8" s="315"/>
      <c r="AG8" s="315"/>
      <c r="AH8" s="315"/>
      <c r="AI8" s="315"/>
      <c r="AJ8" s="315"/>
      <c r="AK8" s="315"/>
      <c r="AL8" s="315"/>
      <c r="AM8" s="314" t="s">
        <v>223</v>
      </c>
      <c r="AN8" s="315"/>
      <c r="AO8" s="315"/>
      <c r="AP8" s="315"/>
      <c r="AQ8" s="315"/>
      <c r="AR8" s="315"/>
      <c r="AS8" s="315"/>
      <c r="AT8" s="315"/>
      <c r="AU8" s="314" t="s">
        <v>224</v>
      </c>
      <c r="AV8" s="315"/>
      <c r="AW8" s="315"/>
      <c r="AX8" s="315"/>
      <c r="AY8" s="315"/>
      <c r="AZ8" s="315"/>
      <c r="BA8" s="315"/>
      <c r="BB8" s="315"/>
      <c r="BC8" s="315"/>
      <c r="BD8" s="315"/>
      <c r="BE8" s="315"/>
      <c r="BF8" s="315"/>
      <c r="BG8" s="315"/>
      <c r="BH8" s="315"/>
      <c r="BI8" s="315"/>
      <c r="BJ8" s="318"/>
    </row>
    <row r="9" spans="2:63" ht="15.75" customHeight="1">
      <c r="B9" s="320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315"/>
      <c r="AY9" s="315"/>
      <c r="AZ9" s="315"/>
      <c r="BA9" s="315"/>
      <c r="BB9" s="315"/>
      <c r="BC9" s="315"/>
      <c r="BD9" s="315"/>
      <c r="BE9" s="315"/>
      <c r="BF9" s="315"/>
      <c r="BG9" s="315"/>
      <c r="BH9" s="315"/>
      <c r="BI9" s="315"/>
      <c r="BJ9" s="318"/>
    </row>
    <row r="10" spans="2:63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57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4"/>
      <c r="AH10" s="24"/>
      <c r="AI10" s="24"/>
      <c r="AJ10" s="205" t="s">
        <v>225</v>
      </c>
      <c r="AK10" s="205"/>
      <c r="AL10" s="205"/>
      <c r="AM10" s="20"/>
      <c r="AN10" s="20"/>
      <c r="AO10" s="20"/>
      <c r="AP10" s="24"/>
      <c r="AQ10" s="24"/>
      <c r="AR10" s="205" t="s">
        <v>225</v>
      </c>
      <c r="AS10" s="205"/>
      <c r="AT10" s="205"/>
      <c r="AU10" s="20"/>
      <c r="AV10" s="20"/>
      <c r="AW10" s="20"/>
      <c r="AX10" s="20"/>
      <c r="AY10" s="24"/>
      <c r="AZ10" s="205" t="s">
        <v>225</v>
      </c>
      <c r="BA10" s="205"/>
      <c r="BB10" s="205"/>
      <c r="BC10" s="20"/>
      <c r="BD10" s="20"/>
      <c r="BE10" s="20"/>
      <c r="BF10" s="20"/>
      <c r="BG10" s="20"/>
      <c r="BH10" s="205" t="s">
        <v>225</v>
      </c>
      <c r="BI10" s="205"/>
      <c r="BJ10" s="205"/>
    </row>
    <row r="11" spans="2:63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58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</row>
    <row r="12" spans="2:63">
      <c r="B12" s="20"/>
      <c r="C12" s="302" t="s">
        <v>854</v>
      </c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59"/>
      <c r="W12" s="311">
        <f>SUM(W14,W16,W18,W20,W22,W24,W26,W28,W30)</f>
        <v>339720</v>
      </c>
      <c r="X12" s="311"/>
      <c r="Y12" s="311"/>
      <c r="Z12" s="311"/>
      <c r="AA12" s="311"/>
      <c r="AB12" s="311"/>
      <c r="AC12" s="311"/>
      <c r="AD12" s="311"/>
      <c r="AE12" s="311">
        <f>SUM(AE14,AE16,AE18,AE20,AE22,AE24,AE26,AE28,AE30)</f>
        <v>1341838749</v>
      </c>
      <c r="AF12" s="311"/>
      <c r="AG12" s="311"/>
      <c r="AH12" s="311"/>
      <c r="AI12" s="311"/>
      <c r="AJ12" s="311"/>
      <c r="AK12" s="311"/>
      <c r="AL12" s="311"/>
      <c r="AM12" s="311">
        <f>SUM(AM14,AM16,AM18,AM20,AM22,AM24,AM26,AM28,AM30)</f>
        <v>1292251435</v>
      </c>
      <c r="AN12" s="311"/>
      <c r="AO12" s="311"/>
      <c r="AP12" s="311"/>
      <c r="AQ12" s="311"/>
      <c r="AR12" s="311"/>
      <c r="AS12" s="311"/>
      <c r="AT12" s="311"/>
      <c r="AU12" s="311">
        <f>SUM(AU14,AU16,AU18,AU20,AU22,AU24,AU26,AU28,AU30)</f>
        <v>49587314</v>
      </c>
      <c r="AV12" s="311"/>
      <c r="AW12" s="311"/>
      <c r="AX12" s="311"/>
      <c r="AY12" s="311"/>
      <c r="AZ12" s="311"/>
      <c r="BA12" s="311"/>
      <c r="BB12" s="311"/>
      <c r="BC12" s="311">
        <f>SUM(BC14,BC16,BC18,BC20,BC22,BC24,BC26,BC28,BC30)</f>
        <v>55159885</v>
      </c>
      <c r="BD12" s="311"/>
      <c r="BE12" s="311"/>
      <c r="BF12" s="311"/>
      <c r="BG12" s="311"/>
      <c r="BH12" s="311"/>
      <c r="BI12" s="311"/>
      <c r="BJ12" s="311"/>
    </row>
    <row r="13" spans="2:63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5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</row>
    <row r="14" spans="2:63">
      <c r="B14" s="20"/>
      <c r="C14" s="305">
        <v>10</v>
      </c>
      <c r="D14" s="306"/>
      <c r="E14" s="306"/>
      <c r="F14" s="312" t="s">
        <v>232</v>
      </c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60"/>
      <c r="W14" s="304">
        <v>10241</v>
      </c>
      <c r="X14" s="304"/>
      <c r="Y14" s="304"/>
      <c r="Z14" s="304"/>
      <c r="AA14" s="304"/>
      <c r="AB14" s="304"/>
      <c r="AC14" s="304"/>
      <c r="AD14" s="304"/>
      <c r="AE14" s="304">
        <f>SUM(AM14:BB14)</f>
        <v>19062953</v>
      </c>
      <c r="AF14" s="304"/>
      <c r="AG14" s="304"/>
      <c r="AH14" s="304"/>
      <c r="AI14" s="304"/>
      <c r="AJ14" s="304"/>
      <c r="AK14" s="304"/>
      <c r="AL14" s="304"/>
      <c r="AM14" s="304">
        <v>6013980</v>
      </c>
      <c r="AN14" s="304"/>
      <c r="AO14" s="304"/>
      <c r="AP14" s="304"/>
      <c r="AQ14" s="304"/>
      <c r="AR14" s="304"/>
      <c r="AS14" s="304"/>
      <c r="AT14" s="304"/>
      <c r="AU14" s="304">
        <v>13048973</v>
      </c>
      <c r="AV14" s="304"/>
      <c r="AW14" s="304"/>
      <c r="AX14" s="304"/>
      <c r="AY14" s="304"/>
      <c r="AZ14" s="304"/>
      <c r="BA14" s="304"/>
      <c r="BB14" s="304"/>
      <c r="BC14" s="304">
        <v>385947</v>
      </c>
      <c r="BD14" s="304"/>
      <c r="BE14" s="304"/>
      <c r="BF14" s="304"/>
      <c r="BG14" s="304"/>
      <c r="BH14" s="304"/>
      <c r="BI14" s="304"/>
      <c r="BJ14" s="304"/>
    </row>
    <row r="15" spans="2:63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58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304"/>
      <c r="AP15" s="304"/>
      <c r="AQ15" s="304"/>
      <c r="AR15" s="304"/>
      <c r="AS15" s="304"/>
      <c r="AT15" s="304"/>
      <c r="AU15" s="304"/>
      <c r="AV15" s="304"/>
      <c r="AW15" s="304"/>
      <c r="AX15" s="304"/>
      <c r="AY15" s="304"/>
      <c r="AZ15" s="304"/>
      <c r="BA15" s="304"/>
      <c r="BB15" s="304"/>
      <c r="BC15" s="304"/>
      <c r="BD15" s="304"/>
      <c r="BE15" s="304"/>
      <c r="BF15" s="304"/>
      <c r="BG15" s="304"/>
      <c r="BH15" s="304"/>
      <c r="BI15" s="304"/>
      <c r="BJ15" s="304"/>
    </row>
    <row r="16" spans="2:63">
      <c r="B16" s="20"/>
      <c r="C16" s="305">
        <v>10</v>
      </c>
      <c r="D16" s="306"/>
      <c r="E16" s="306"/>
      <c r="F16" s="307" t="s">
        <v>226</v>
      </c>
      <c r="G16" s="308"/>
      <c r="H16" s="308"/>
      <c r="I16" s="308"/>
      <c r="J16" s="307" t="s">
        <v>227</v>
      </c>
      <c r="K16" s="308"/>
      <c r="L16" s="308"/>
      <c r="M16" s="305">
        <v>100</v>
      </c>
      <c r="N16" s="306"/>
      <c r="O16" s="306"/>
      <c r="P16" s="307" t="s">
        <v>228</v>
      </c>
      <c r="Q16" s="273"/>
      <c r="R16" s="273"/>
      <c r="S16" s="273" t="s">
        <v>229</v>
      </c>
      <c r="T16" s="273"/>
      <c r="U16" s="273"/>
      <c r="V16" s="60"/>
      <c r="W16" s="304">
        <v>87052</v>
      </c>
      <c r="X16" s="304"/>
      <c r="Y16" s="304"/>
      <c r="Z16" s="304"/>
      <c r="AA16" s="304"/>
      <c r="AB16" s="304"/>
      <c r="AC16" s="304"/>
      <c r="AD16" s="304"/>
      <c r="AE16" s="304">
        <f>SUM(AM16:BB16)</f>
        <v>120723893</v>
      </c>
      <c r="AF16" s="304"/>
      <c r="AG16" s="304"/>
      <c r="AH16" s="304"/>
      <c r="AI16" s="304"/>
      <c r="AJ16" s="304"/>
      <c r="AK16" s="304"/>
      <c r="AL16" s="304"/>
      <c r="AM16" s="304">
        <v>115313411</v>
      </c>
      <c r="AN16" s="304"/>
      <c r="AO16" s="304"/>
      <c r="AP16" s="304"/>
      <c r="AQ16" s="304"/>
      <c r="AR16" s="304"/>
      <c r="AS16" s="304"/>
      <c r="AT16" s="304"/>
      <c r="AU16" s="304">
        <v>5410482</v>
      </c>
      <c r="AV16" s="304"/>
      <c r="AW16" s="304"/>
      <c r="AX16" s="304"/>
      <c r="AY16" s="304"/>
      <c r="AZ16" s="304"/>
      <c r="BA16" s="304"/>
      <c r="BB16" s="304"/>
      <c r="BC16" s="304">
        <v>2952200</v>
      </c>
      <c r="BD16" s="304"/>
      <c r="BE16" s="304"/>
      <c r="BF16" s="304"/>
      <c r="BG16" s="304"/>
      <c r="BH16" s="304"/>
      <c r="BI16" s="304"/>
      <c r="BJ16" s="304"/>
    </row>
    <row r="17" spans="2:62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58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304"/>
      <c r="AP17" s="304"/>
      <c r="AQ17" s="304"/>
      <c r="AR17" s="304"/>
      <c r="AS17" s="304"/>
      <c r="AT17" s="304"/>
      <c r="AU17" s="304"/>
      <c r="AV17" s="304"/>
      <c r="AW17" s="304"/>
      <c r="AX17" s="304"/>
      <c r="AY17" s="304"/>
      <c r="AZ17" s="304"/>
      <c r="BA17" s="304"/>
      <c r="BB17" s="304"/>
      <c r="BC17" s="304"/>
      <c r="BD17" s="304"/>
      <c r="BE17" s="304"/>
      <c r="BF17" s="304"/>
      <c r="BG17" s="304"/>
      <c r="BH17" s="304"/>
      <c r="BI17" s="304"/>
      <c r="BJ17" s="304"/>
    </row>
    <row r="18" spans="2:62">
      <c r="B18" s="20"/>
      <c r="C18" s="305">
        <v>100</v>
      </c>
      <c r="D18" s="306"/>
      <c r="E18" s="306"/>
      <c r="F18" s="307" t="s">
        <v>226</v>
      </c>
      <c r="G18" s="308"/>
      <c r="H18" s="308"/>
      <c r="I18" s="308"/>
      <c r="J18" s="307" t="s">
        <v>227</v>
      </c>
      <c r="K18" s="308"/>
      <c r="L18" s="308"/>
      <c r="M18" s="305">
        <v>200</v>
      </c>
      <c r="N18" s="306"/>
      <c r="O18" s="306"/>
      <c r="P18" s="307" t="s">
        <v>228</v>
      </c>
      <c r="Q18" s="273"/>
      <c r="R18" s="273"/>
      <c r="S18" s="273" t="s">
        <v>230</v>
      </c>
      <c r="T18" s="273"/>
      <c r="U18" s="273"/>
      <c r="V18" s="60"/>
      <c r="W18" s="304">
        <v>95875</v>
      </c>
      <c r="X18" s="304"/>
      <c r="Y18" s="304"/>
      <c r="Z18" s="304"/>
      <c r="AA18" s="304"/>
      <c r="AB18" s="304"/>
      <c r="AC18" s="304"/>
      <c r="AD18" s="304"/>
      <c r="AE18" s="304">
        <f>SUM(AM18:BB18)</f>
        <v>231664369</v>
      </c>
      <c r="AF18" s="304"/>
      <c r="AG18" s="304"/>
      <c r="AH18" s="304"/>
      <c r="AI18" s="304"/>
      <c r="AJ18" s="304"/>
      <c r="AK18" s="304"/>
      <c r="AL18" s="304"/>
      <c r="AM18" s="304">
        <v>227129450</v>
      </c>
      <c r="AN18" s="304"/>
      <c r="AO18" s="304"/>
      <c r="AP18" s="304"/>
      <c r="AQ18" s="304"/>
      <c r="AR18" s="304"/>
      <c r="AS18" s="304"/>
      <c r="AT18" s="304"/>
      <c r="AU18" s="304">
        <v>4534919</v>
      </c>
      <c r="AV18" s="304"/>
      <c r="AW18" s="304"/>
      <c r="AX18" s="304"/>
      <c r="AY18" s="304"/>
      <c r="AZ18" s="304"/>
      <c r="BA18" s="304"/>
      <c r="BB18" s="304"/>
      <c r="BC18" s="304">
        <v>8203815</v>
      </c>
      <c r="BD18" s="304"/>
      <c r="BE18" s="304"/>
      <c r="BF18" s="304"/>
      <c r="BG18" s="304"/>
      <c r="BH18" s="304"/>
      <c r="BI18" s="304"/>
      <c r="BJ18" s="304"/>
    </row>
    <row r="19" spans="2:62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58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  <c r="AO19" s="304"/>
      <c r="AP19" s="304"/>
      <c r="AQ19" s="304"/>
      <c r="AR19" s="304"/>
      <c r="AS19" s="304"/>
      <c r="AT19" s="304"/>
      <c r="AU19" s="304"/>
      <c r="AV19" s="304"/>
      <c r="AW19" s="304"/>
      <c r="AX19" s="304"/>
      <c r="AY19" s="304"/>
      <c r="AZ19" s="304"/>
      <c r="BA19" s="304"/>
      <c r="BB19" s="304"/>
      <c r="BC19" s="304"/>
      <c r="BD19" s="304"/>
      <c r="BE19" s="304"/>
      <c r="BF19" s="304"/>
      <c r="BG19" s="304"/>
      <c r="BH19" s="304"/>
      <c r="BI19" s="304"/>
      <c r="BJ19" s="304"/>
    </row>
    <row r="20" spans="2:62" ht="13.5" customHeight="1">
      <c r="B20" s="20"/>
      <c r="C20" s="305">
        <v>200</v>
      </c>
      <c r="D20" s="306"/>
      <c r="E20" s="306"/>
      <c r="F20" s="307" t="s">
        <v>226</v>
      </c>
      <c r="G20" s="308"/>
      <c r="H20" s="308"/>
      <c r="I20" s="308"/>
      <c r="J20" s="307" t="s">
        <v>227</v>
      </c>
      <c r="K20" s="308"/>
      <c r="L20" s="308"/>
      <c r="M20" s="305">
        <v>300</v>
      </c>
      <c r="N20" s="306"/>
      <c r="O20" s="306"/>
      <c r="P20" s="307" t="s">
        <v>228</v>
      </c>
      <c r="Q20" s="273"/>
      <c r="R20" s="273"/>
      <c r="S20" s="273" t="s">
        <v>230</v>
      </c>
      <c r="T20" s="273"/>
      <c r="U20" s="273"/>
      <c r="V20" s="60"/>
      <c r="W20" s="304">
        <v>55641</v>
      </c>
      <c r="X20" s="304"/>
      <c r="Y20" s="304"/>
      <c r="Z20" s="304"/>
      <c r="AA20" s="304"/>
      <c r="AB20" s="304"/>
      <c r="AC20" s="304"/>
      <c r="AD20" s="304"/>
      <c r="AE20" s="304">
        <f>SUM(AM20:BB20)</f>
        <v>204230638</v>
      </c>
      <c r="AF20" s="304"/>
      <c r="AG20" s="304"/>
      <c r="AH20" s="304"/>
      <c r="AI20" s="304"/>
      <c r="AJ20" s="304"/>
      <c r="AK20" s="304"/>
      <c r="AL20" s="304"/>
      <c r="AM20" s="304">
        <v>201118449</v>
      </c>
      <c r="AN20" s="304"/>
      <c r="AO20" s="304"/>
      <c r="AP20" s="304"/>
      <c r="AQ20" s="304"/>
      <c r="AR20" s="304"/>
      <c r="AS20" s="304"/>
      <c r="AT20" s="304"/>
      <c r="AU20" s="304">
        <v>3112189</v>
      </c>
      <c r="AV20" s="304"/>
      <c r="AW20" s="304"/>
      <c r="AX20" s="304"/>
      <c r="AY20" s="304"/>
      <c r="AZ20" s="304"/>
      <c r="BA20" s="304"/>
      <c r="BB20" s="304"/>
      <c r="BC20" s="304">
        <v>8000801</v>
      </c>
      <c r="BD20" s="304"/>
      <c r="BE20" s="304"/>
      <c r="BF20" s="304"/>
      <c r="BG20" s="304"/>
      <c r="BH20" s="304"/>
      <c r="BI20" s="304"/>
      <c r="BJ20" s="304"/>
    </row>
    <row r="21" spans="2:62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58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  <c r="AI21" s="304"/>
      <c r="AJ21" s="304"/>
      <c r="AK21" s="304"/>
      <c r="AL21" s="304"/>
      <c r="AM21" s="304"/>
      <c r="AN21" s="304"/>
      <c r="AO21" s="304"/>
      <c r="AP21" s="304"/>
      <c r="AQ21" s="304"/>
      <c r="AR21" s="304"/>
      <c r="AS21" s="304"/>
      <c r="AT21" s="304"/>
      <c r="AU21" s="304"/>
      <c r="AV21" s="304"/>
      <c r="AW21" s="304"/>
      <c r="AX21" s="304"/>
      <c r="AY21" s="304"/>
      <c r="AZ21" s="304"/>
      <c r="BA21" s="304"/>
      <c r="BB21" s="304"/>
      <c r="BC21" s="304"/>
      <c r="BD21" s="304"/>
      <c r="BE21" s="304"/>
      <c r="BF21" s="304"/>
      <c r="BG21" s="304"/>
      <c r="BH21" s="304"/>
      <c r="BI21" s="304"/>
      <c r="BJ21" s="304"/>
    </row>
    <row r="22" spans="2:62" ht="13.5" customHeight="1">
      <c r="B22" s="20"/>
      <c r="C22" s="305">
        <v>300</v>
      </c>
      <c r="D22" s="306"/>
      <c r="E22" s="306"/>
      <c r="F22" s="307" t="s">
        <v>226</v>
      </c>
      <c r="G22" s="308"/>
      <c r="H22" s="308"/>
      <c r="I22" s="308"/>
      <c r="J22" s="307" t="s">
        <v>227</v>
      </c>
      <c r="K22" s="308"/>
      <c r="L22" s="308"/>
      <c r="M22" s="305">
        <v>400</v>
      </c>
      <c r="N22" s="306"/>
      <c r="O22" s="306"/>
      <c r="P22" s="307" t="s">
        <v>228</v>
      </c>
      <c r="Q22" s="273"/>
      <c r="R22" s="273"/>
      <c r="S22" s="273" t="s">
        <v>230</v>
      </c>
      <c r="T22" s="273"/>
      <c r="U22" s="273"/>
      <c r="V22" s="60"/>
      <c r="W22" s="304">
        <v>31421</v>
      </c>
      <c r="X22" s="304"/>
      <c r="Y22" s="304"/>
      <c r="Z22" s="304"/>
      <c r="AA22" s="304"/>
      <c r="AB22" s="304"/>
      <c r="AC22" s="304"/>
      <c r="AD22" s="304"/>
      <c r="AE22" s="304">
        <f>SUM(AM22:BB22)</f>
        <v>155441238</v>
      </c>
      <c r="AF22" s="304"/>
      <c r="AG22" s="304"/>
      <c r="AH22" s="304"/>
      <c r="AI22" s="304"/>
      <c r="AJ22" s="304"/>
      <c r="AK22" s="304"/>
      <c r="AL22" s="304"/>
      <c r="AM22" s="304">
        <v>152860333</v>
      </c>
      <c r="AN22" s="304"/>
      <c r="AO22" s="304"/>
      <c r="AP22" s="304"/>
      <c r="AQ22" s="304"/>
      <c r="AR22" s="304"/>
      <c r="AS22" s="304"/>
      <c r="AT22" s="304"/>
      <c r="AU22" s="304">
        <v>2580905</v>
      </c>
      <c r="AV22" s="304"/>
      <c r="AW22" s="304"/>
      <c r="AX22" s="304"/>
      <c r="AY22" s="304"/>
      <c r="AZ22" s="304"/>
      <c r="BA22" s="304"/>
      <c r="BB22" s="304"/>
      <c r="BC22" s="304">
        <v>6442593</v>
      </c>
      <c r="BD22" s="304"/>
      <c r="BE22" s="304"/>
      <c r="BF22" s="304"/>
      <c r="BG22" s="304"/>
      <c r="BH22" s="304"/>
      <c r="BI22" s="304"/>
      <c r="BJ22" s="304"/>
    </row>
    <row r="23" spans="2:62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58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304"/>
      <c r="AP23" s="304"/>
      <c r="AQ23" s="304"/>
      <c r="AR23" s="304"/>
      <c r="AS23" s="304"/>
      <c r="AT23" s="304"/>
      <c r="AU23" s="304"/>
      <c r="AV23" s="304"/>
      <c r="AW23" s="304"/>
      <c r="AX23" s="304"/>
      <c r="AY23" s="304"/>
      <c r="AZ23" s="304"/>
      <c r="BA23" s="304"/>
      <c r="BB23" s="304"/>
      <c r="BC23" s="304"/>
      <c r="BD23" s="304"/>
      <c r="BE23" s="304"/>
      <c r="BF23" s="304"/>
      <c r="BG23" s="304"/>
      <c r="BH23" s="304"/>
      <c r="BI23" s="304"/>
      <c r="BJ23" s="304"/>
    </row>
    <row r="24" spans="2:62" ht="13.5" customHeight="1">
      <c r="B24" s="20"/>
      <c r="C24" s="305">
        <v>400</v>
      </c>
      <c r="D24" s="306"/>
      <c r="E24" s="306"/>
      <c r="F24" s="307" t="s">
        <v>226</v>
      </c>
      <c r="G24" s="308"/>
      <c r="H24" s="308"/>
      <c r="I24" s="308"/>
      <c r="J24" s="307" t="s">
        <v>227</v>
      </c>
      <c r="K24" s="308"/>
      <c r="L24" s="308"/>
      <c r="M24" s="305">
        <v>550</v>
      </c>
      <c r="N24" s="306"/>
      <c r="O24" s="306"/>
      <c r="P24" s="307" t="s">
        <v>228</v>
      </c>
      <c r="Q24" s="273"/>
      <c r="R24" s="273"/>
      <c r="S24" s="273" t="s">
        <v>230</v>
      </c>
      <c r="T24" s="273"/>
      <c r="U24" s="273"/>
      <c r="V24" s="60"/>
      <c r="W24" s="304">
        <v>26214</v>
      </c>
      <c r="X24" s="304"/>
      <c r="Y24" s="304"/>
      <c r="Z24" s="304"/>
      <c r="AA24" s="304"/>
      <c r="AB24" s="304"/>
      <c r="AC24" s="304"/>
      <c r="AD24" s="304"/>
      <c r="AE24" s="304">
        <f>SUM(AM24:BB24)</f>
        <v>168692117</v>
      </c>
      <c r="AF24" s="304"/>
      <c r="AG24" s="304"/>
      <c r="AH24" s="304"/>
      <c r="AI24" s="304"/>
      <c r="AJ24" s="304"/>
      <c r="AK24" s="304"/>
      <c r="AL24" s="304"/>
      <c r="AM24" s="304">
        <v>165443081</v>
      </c>
      <c r="AN24" s="304"/>
      <c r="AO24" s="304"/>
      <c r="AP24" s="304"/>
      <c r="AQ24" s="304"/>
      <c r="AR24" s="304"/>
      <c r="AS24" s="304"/>
      <c r="AT24" s="304"/>
      <c r="AU24" s="304">
        <v>3249036</v>
      </c>
      <c r="AV24" s="304"/>
      <c r="AW24" s="304"/>
      <c r="AX24" s="304"/>
      <c r="AY24" s="304"/>
      <c r="AZ24" s="304"/>
      <c r="BA24" s="304"/>
      <c r="BB24" s="304"/>
      <c r="BC24" s="304">
        <v>7352990</v>
      </c>
      <c r="BD24" s="304"/>
      <c r="BE24" s="304"/>
      <c r="BF24" s="304"/>
      <c r="BG24" s="304"/>
      <c r="BH24" s="304"/>
      <c r="BI24" s="304"/>
      <c r="BJ24" s="304"/>
    </row>
    <row r="25" spans="2:62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58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4"/>
      <c r="AI25" s="304"/>
      <c r="AJ25" s="304"/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304"/>
      <c r="AV25" s="304"/>
      <c r="AW25" s="304"/>
      <c r="AX25" s="304"/>
      <c r="AY25" s="304"/>
      <c r="AZ25" s="304"/>
      <c r="BA25" s="304"/>
      <c r="BB25" s="304"/>
      <c r="BC25" s="304"/>
      <c r="BD25" s="304"/>
      <c r="BE25" s="304"/>
      <c r="BF25" s="304"/>
      <c r="BG25" s="304"/>
      <c r="BH25" s="304"/>
      <c r="BI25" s="304"/>
      <c r="BJ25" s="304"/>
    </row>
    <row r="26" spans="2:62" ht="13.5" customHeight="1">
      <c r="B26" s="20"/>
      <c r="C26" s="305">
        <v>550</v>
      </c>
      <c r="D26" s="306"/>
      <c r="E26" s="306"/>
      <c r="F26" s="307" t="s">
        <v>226</v>
      </c>
      <c r="G26" s="308"/>
      <c r="H26" s="308"/>
      <c r="I26" s="308"/>
      <c r="J26" s="307" t="s">
        <v>227</v>
      </c>
      <c r="K26" s="308"/>
      <c r="L26" s="308"/>
      <c r="M26" s="305">
        <v>700</v>
      </c>
      <c r="N26" s="306"/>
      <c r="O26" s="306"/>
      <c r="P26" s="307" t="s">
        <v>228</v>
      </c>
      <c r="Q26" s="273"/>
      <c r="R26" s="273"/>
      <c r="S26" s="273" t="s">
        <v>230</v>
      </c>
      <c r="T26" s="273"/>
      <c r="U26" s="273"/>
      <c r="V26" s="60"/>
      <c r="W26" s="304">
        <v>12286</v>
      </c>
      <c r="X26" s="304"/>
      <c r="Y26" s="304"/>
      <c r="Z26" s="304"/>
      <c r="AA26" s="304"/>
      <c r="AB26" s="304"/>
      <c r="AC26" s="304"/>
      <c r="AD26" s="304"/>
      <c r="AE26" s="304">
        <f>SUM(AM26:BB26)</f>
        <v>101588736</v>
      </c>
      <c r="AF26" s="304"/>
      <c r="AG26" s="304"/>
      <c r="AH26" s="304"/>
      <c r="AI26" s="304"/>
      <c r="AJ26" s="304"/>
      <c r="AK26" s="304"/>
      <c r="AL26" s="304"/>
      <c r="AM26" s="304">
        <v>98858970</v>
      </c>
      <c r="AN26" s="304"/>
      <c r="AO26" s="304"/>
      <c r="AP26" s="304"/>
      <c r="AQ26" s="304"/>
      <c r="AR26" s="304"/>
      <c r="AS26" s="304"/>
      <c r="AT26" s="304"/>
      <c r="AU26" s="304">
        <v>2729766</v>
      </c>
      <c r="AV26" s="304"/>
      <c r="AW26" s="304"/>
      <c r="AX26" s="304"/>
      <c r="AY26" s="304"/>
      <c r="AZ26" s="304"/>
      <c r="BA26" s="304"/>
      <c r="BB26" s="304"/>
      <c r="BC26" s="304">
        <v>4602884</v>
      </c>
      <c r="BD26" s="304"/>
      <c r="BE26" s="304"/>
      <c r="BF26" s="304"/>
      <c r="BG26" s="304"/>
      <c r="BH26" s="304"/>
      <c r="BI26" s="304"/>
      <c r="BJ26" s="304"/>
    </row>
    <row r="27" spans="2:62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58"/>
      <c r="W27" s="304"/>
      <c r="X27" s="304"/>
      <c r="Y27" s="304"/>
      <c r="Z27" s="304"/>
      <c r="AA27" s="304"/>
      <c r="AB27" s="304"/>
      <c r="AC27" s="304"/>
      <c r="AD27" s="304"/>
      <c r="AE27" s="304"/>
      <c r="AF27" s="304"/>
      <c r="AG27" s="304"/>
      <c r="AH27" s="304"/>
      <c r="AI27" s="304"/>
      <c r="AJ27" s="304"/>
      <c r="AK27" s="304"/>
      <c r="AL27" s="304"/>
      <c r="AM27" s="304"/>
      <c r="AN27" s="304"/>
      <c r="AO27" s="304"/>
      <c r="AP27" s="304"/>
      <c r="AQ27" s="304"/>
      <c r="AR27" s="304"/>
      <c r="AS27" s="304"/>
      <c r="AT27" s="304"/>
      <c r="AU27" s="304"/>
      <c r="AV27" s="304"/>
      <c r="AW27" s="304"/>
      <c r="AX27" s="304"/>
      <c r="AY27" s="304"/>
      <c r="AZ27" s="304"/>
      <c r="BA27" s="304"/>
      <c r="BB27" s="304"/>
      <c r="BC27" s="304"/>
      <c r="BD27" s="304"/>
      <c r="BE27" s="304"/>
      <c r="BF27" s="304"/>
      <c r="BG27" s="304"/>
      <c r="BH27" s="304"/>
      <c r="BI27" s="304"/>
      <c r="BJ27" s="304"/>
    </row>
    <row r="28" spans="2:62" ht="13.5" customHeight="1">
      <c r="B28" s="20"/>
      <c r="C28" s="305">
        <v>700</v>
      </c>
      <c r="D28" s="306"/>
      <c r="E28" s="306"/>
      <c r="F28" s="307" t="s">
        <v>226</v>
      </c>
      <c r="G28" s="308"/>
      <c r="H28" s="308"/>
      <c r="I28" s="308"/>
      <c r="J28" s="307" t="s">
        <v>227</v>
      </c>
      <c r="K28" s="308"/>
      <c r="L28" s="308"/>
      <c r="M28" s="309">
        <v>1000</v>
      </c>
      <c r="N28" s="310"/>
      <c r="O28" s="310"/>
      <c r="P28" s="307" t="s">
        <v>228</v>
      </c>
      <c r="Q28" s="273"/>
      <c r="R28" s="273"/>
      <c r="S28" s="273" t="s">
        <v>230</v>
      </c>
      <c r="T28" s="273"/>
      <c r="U28" s="273"/>
      <c r="V28" s="60"/>
      <c r="W28" s="304">
        <v>10943</v>
      </c>
      <c r="X28" s="304"/>
      <c r="Y28" s="304"/>
      <c r="Z28" s="304"/>
      <c r="AA28" s="304"/>
      <c r="AB28" s="304"/>
      <c r="AC28" s="304"/>
      <c r="AD28" s="304"/>
      <c r="AE28" s="304">
        <f>SUM(AM28:BB28)</f>
        <v>115638464</v>
      </c>
      <c r="AF28" s="304"/>
      <c r="AG28" s="304"/>
      <c r="AH28" s="304"/>
      <c r="AI28" s="304"/>
      <c r="AJ28" s="304"/>
      <c r="AK28" s="304"/>
      <c r="AL28" s="304"/>
      <c r="AM28" s="304">
        <v>112547937</v>
      </c>
      <c r="AN28" s="304"/>
      <c r="AO28" s="304"/>
      <c r="AP28" s="304"/>
      <c r="AQ28" s="304"/>
      <c r="AR28" s="304"/>
      <c r="AS28" s="304"/>
      <c r="AT28" s="304"/>
      <c r="AU28" s="304">
        <v>3090527</v>
      </c>
      <c r="AV28" s="304"/>
      <c r="AW28" s="304"/>
      <c r="AX28" s="304"/>
      <c r="AY28" s="304"/>
      <c r="AZ28" s="304"/>
      <c r="BA28" s="304"/>
      <c r="BB28" s="304"/>
      <c r="BC28" s="304">
        <v>5486267</v>
      </c>
      <c r="BD28" s="304"/>
      <c r="BE28" s="304"/>
      <c r="BF28" s="304"/>
      <c r="BG28" s="304"/>
      <c r="BH28" s="304"/>
      <c r="BI28" s="304"/>
      <c r="BJ28" s="304"/>
    </row>
    <row r="29" spans="2:62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58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4"/>
      <c r="AP29" s="304"/>
      <c r="AQ29" s="304"/>
      <c r="AR29" s="304"/>
      <c r="AS29" s="304"/>
      <c r="AT29" s="304"/>
      <c r="AU29" s="304"/>
      <c r="AV29" s="304"/>
      <c r="AW29" s="304"/>
      <c r="AX29" s="304"/>
      <c r="AY29" s="304"/>
      <c r="AZ29" s="304"/>
      <c r="BA29" s="304"/>
      <c r="BB29" s="304"/>
      <c r="BC29" s="304"/>
      <c r="BD29" s="304"/>
      <c r="BE29" s="304"/>
      <c r="BF29" s="304"/>
      <c r="BG29" s="304"/>
      <c r="BH29" s="304"/>
      <c r="BI29" s="304"/>
      <c r="BJ29" s="304"/>
    </row>
    <row r="30" spans="2:62">
      <c r="B30" s="20"/>
      <c r="C30" s="309">
        <v>1000</v>
      </c>
      <c r="D30" s="310"/>
      <c r="E30" s="310"/>
      <c r="F30" s="307" t="s">
        <v>231</v>
      </c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60"/>
      <c r="W30" s="304">
        <v>10047</v>
      </c>
      <c r="X30" s="304"/>
      <c r="Y30" s="304"/>
      <c r="Z30" s="304"/>
      <c r="AA30" s="304"/>
      <c r="AB30" s="304"/>
      <c r="AC30" s="304"/>
      <c r="AD30" s="304"/>
      <c r="AE30" s="304">
        <f>SUM(AM30:BB30)</f>
        <v>224796341</v>
      </c>
      <c r="AF30" s="304"/>
      <c r="AG30" s="304"/>
      <c r="AH30" s="304"/>
      <c r="AI30" s="304"/>
      <c r="AJ30" s="304"/>
      <c r="AK30" s="304"/>
      <c r="AL30" s="304"/>
      <c r="AM30" s="304">
        <v>212965824</v>
      </c>
      <c r="AN30" s="304"/>
      <c r="AO30" s="304"/>
      <c r="AP30" s="304"/>
      <c r="AQ30" s="304"/>
      <c r="AR30" s="304"/>
      <c r="AS30" s="304"/>
      <c r="AT30" s="304"/>
      <c r="AU30" s="304">
        <v>11830517</v>
      </c>
      <c r="AV30" s="304"/>
      <c r="AW30" s="304"/>
      <c r="AX30" s="304"/>
      <c r="AY30" s="304"/>
      <c r="AZ30" s="304"/>
      <c r="BA30" s="304"/>
      <c r="BB30" s="304"/>
      <c r="BC30" s="304">
        <v>11732388</v>
      </c>
      <c r="BD30" s="304"/>
      <c r="BE30" s="304"/>
      <c r="BF30" s="304"/>
      <c r="BG30" s="304"/>
      <c r="BH30" s="304"/>
      <c r="BI30" s="304"/>
      <c r="BJ30" s="304"/>
    </row>
    <row r="31" spans="2:6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49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</row>
    <row r="32" spans="2:62">
      <c r="C32" s="230" t="s">
        <v>233</v>
      </c>
      <c r="D32" s="230"/>
      <c r="E32" s="27" t="s">
        <v>208</v>
      </c>
      <c r="F32" s="231">
        <v>-1</v>
      </c>
      <c r="G32" s="231"/>
      <c r="H32" s="5" t="s">
        <v>234</v>
      </c>
    </row>
    <row r="33" spans="2:62">
      <c r="F33" s="237">
        <v>-2</v>
      </c>
      <c r="G33" s="237"/>
      <c r="H33" s="5" t="s">
        <v>235</v>
      </c>
    </row>
    <row r="34" spans="2:62">
      <c r="H34" s="5" t="s">
        <v>236</v>
      </c>
    </row>
    <row r="35" spans="2:62">
      <c r="B35" s="238" t="s">
        <v>207</v>
      </c>
      <c r="C35" s="238"/>
      <c r="D35" s="238"/>
      <c r="E35" s="27" t="s">
        <v>208</v>
      </c>
      <c r="F35" s="5" t="s">
        <v>237</v>
      </c>
    </row>
    <row r="39" spans="2:62" ht="18" customHeight="1">
      <c r="B39" s="227" t="s">
        <v>804</v>
      </c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</row>
    <row r="40" spans="2:62" ht="12.95" customHeight="1">
      <c r="BJ40" s="1"/>
    </row>
    <row r="41" spans="2:62" ht="19.5" customHeight="1">
      <c r="B41" s="268" t="s">
        <v>238</v>
      </c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 t="s">
        <v>239</v>
      </c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7"/>
      <c r="AJ41" s="267"/>
      <c r="AK41" s="267"/>
      <c r="AL41" s="267"/>
      <c r="AM41" s="267"/>
      <c r="AN41" s="267"/>
      <c r="AO41" s="267"/>
      <c r="AP41" s="267"/>
      <c r="AQ41" s="267" t="s">
        <v>240</v>
      </c>
      <c r="AR41" s="267"/>
      <c r="AS41" s="267"/>
      <c r="AT41" s="267"/>
      <c r="AU41" s="267"/>
      <c r="AV41" s="267"/>
      <c r="AW41" s="267"/>
      <c r="AX41" s="267"/>
      <c r="AY41" s="267"/>
      <c r="AZ41" s="267"/>
      <c r="BA41" s="267"/>
      <c r="BB41" s="267"/>
      <c r="BC41" s="267"/>
      <c r="BD41" s="267"/>
      <c r="BE41" s="267"/>
      <c r="BF41" s="267"/>
      <c r="BG41" s="267"/>
      <c r="BH41" s="267"/>
      <c r="BI41" s="267"/>
      <c r="BJ41" s="219"/>
    </row>
    <row r="42" spans="2:62" ht="18" customHeight="1">
      <c r="B42" s="269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 t="s">
        <v>242</v>
      </c>
      <c r="X42" s="222"/>
      <c r="Y42" s="222"/>
      <c r="Z42" s="222"/>
      <c r="AA42" s="222"/>
      <c r="AB42" s="222"/>
      <c r="AC42" s="222"/>
      <c r="AD42" s="222"/>
      <c r="AE42" s="222"/>
      <c r="AF42" s="222"/>
      <c r="AG42" s="296" t="s">
        <v>539</v>
      </c>
      <c r="AH42" s="296"/>
      <c r="AI42" s="296"/>
      <c r="AJ42" s="296"/>
      <c r="AK42" s="296"/>
      <c r="AL42" s="296"/>
      <c r="AM42" s="296"/>
      <c r="AN42" s="296"/>
      <c r="AO42" s="296"/>
      <c r="AP42" s="296"/>
      <c r="AQ42" s="222" t="s">
        <v>242</v>
      </c>
      <c r="AR42" s="222"/>
      <c r="AS42" s="222"/>
      <c r="AT42" s="222"/>
      <c r="AU42" s="222"/>
      <c r="AV42" s="222"/>
      <c r="AW42" s="222"/>
      <c r="AX42" s="222"/>
      <c r="AY42" s="222"/>
      <c r="AZ42" s="222"/>
      <c r="BA42" s="296" t="s">
        <v>539</v>
      </c>
      <c r="BB42" s="296"/>
      <c r="BC42" s="296"/>
      <c r="BD42" s="296"/>
      <c r="BE42" s="296"/>
      <c r="BF42" s="296"/>
      <c r="BG42" s="296"/>
      <c r="BH42" s="296"/>
      <c r="BI42" s="296"/>
      <c r="BJ42" s="297"/>
    </row>
    <row r="43" spans="2:62" ht="13.5" customHeight="1"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4"/>
      <c r="W43" s="65"/>
      <c r="X43" s="65"/>
      <c r="Y43" s="65"/>
      <c r="Z43" s="65"/>
      <c r="AA43" s="65"/>
      <c r="AB43" s="65"/>
      <c r="AC43" s="65"/>
      <c r="AD43" s="205" t="s">
        <v>225</v>
      </c>
      <c r="AE43" s="205"/>
      <c r="AF43" s="205"/>
      <c r="AG43" s="68"/>
      <c r="AH43" s="68"/>
      <c r="AI43" s="68"/>
      <c r="AJ43" s="68"/>
      <c r="AK43" s="68"/>
      <c r="AL43" s="68"/>
      <c r="AM43" s="68"/>
      <c r="AN43" s="205" t="s">
        <v>225</v>
      </c>
      <c r="AO43" s="205"/>
      <c r="AP43" s="205"/>
      <c r="AQ43" s="65"/>
      <c r="AR43" s="65"/>
      <c r="AS43" s="65"/>
      <c r="AT43" s="65"/>
      <c r="AU43" s="65"/>
      <c r="AV43" s="65"/>
      <c r="AW43" s="65"/>
      <c r="AX43" s="205" t="s">
        <v>225</v>
      </c>
      <c r="AY43" s="205"/>
      <c r="AZ43" s="205"/>
      <c r="BA43" s="68"/>
      <c r="BB43" s="68"/>
      <c r="BC43" s="68"/>
      <c r="BD43" s="68"/>
      <c r="BE43" s="68"/>
      <c r="BF43" s="68"/>
      <c r="BG43" s="68"/>
      <c r="BH43" s="205" t="s">
        <v>225</v>
      </c>
      <c r="BI43" s="205"/>
      <c r="BJ43" s="205"/>
    </row>
    <row r="44" spans="2:62">
      <c r="V44" s="48"/>
    </row>
    <row r="45" spans="2:62" ht="13.5" customHeight="1">
      <c r="C45" s="302" t="s">
        <v>854</v>
      </c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48"/>
      <c r="W45" s="201">
        <v>91178304</v>
      </c>
      <c r="X45" s="201"/>
      <c r="Y45" s="201"/>
      <c r="Z45" s="201"/>
      <c r="AA45" s="201"/>
      <c r="AB45" s="201"/>
      <c r="AC45" s="201"/>
      <c r="AD45" s="201"/>
      <c r="AE45" s="201"/>
      <c r="AF45" s="201"/>
      <c r="AG45" s="233">
        <v>90034354</v>
      </c>
      <c r="AH45" s="233"/>
      <c r="AI45" s="233"/>
      <c r="AJ45" s="233"/>
      <c r="AK45" s="233"/>
      <c r="AL45" s="233"/>
      <c r="AM45" s="233"/>
      <c r="AN45" s="233"/>
      <c r="AO45" s="233"/>
      <c r="AP45" s="233"/>
      <c r="AQ45" s="226">
        <v>86775606</v>
      </c>
      <c r="AR45" s="226"/>
      <c r="AS45" s="226"/>
      <c r="AT45" s="226"/>
      <c r="AU45" s="226"/>
      <c r="AV45" s="226"/>
      <c r="AW45" s="226"/>
      <c r="AX45" s="226"/>
      <c r="AY45" s="226"/>
      <c r="AZ45" s="226"/>
      <c r="BA45" s="233">
        <v>85849722</v>
      </c>
      <c r="BB45" s="233"/>
      <c r="BC45" s="233"/>
      <c r="BD45" s="233"/>
      <c r="BE45" s="233"/>
      <c r="BF45" s="233"/>
      <c r="BG45" s="233"/>
      <c r="BH45" s="233"/>
      <c r="BI45" s="233"/>
      <c r="BJ45" s="233"/>
    </row>
    <row r="46" spans="2:62">
      <c r="V46" s="48"/>
    </row>
    <row r="47" spans="2:62">
      <c r="D47" s="273" t="s">
        <v>249</v>
      </c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273"/>
      <c r="U47" s="273"/>
      <c r="V47" s="48"/>
      <c r="W47" s="201">
        <v>37049980</v>
      </c>
      <c r="X47" s="201"/>
      <c r="Y47" s="201"/>
      <c r="Z47" s="201"/>
      <c r="AA47" s="201"/>
      <c r="AB47" s="201"/>
      <c r="AC47" s="201"/>
      <c r="AD47" s="201"/>
      <c r="AE47" s="201"/>
      <c r="AF47" s="201"/>
      <c r="AG47" s="233">
        <v>37643362</v>
      </c>
      <c r="AH47" s="233"/>
      <c r="AI47" s="233"/>
      <c r="AJ47" s="233"/>
      <c r="AK47" s="233"/>
      <c r="AL47" s="233"/>
      <c r="AM47" s="233"/>
      <c r="AN47" s="233"/>
      <c r="AO47" s="233"/>
      <c r="AP47" s="233"/>
      <c r="AQ47" s="226">
        <v>35968410</v>
      </c>
      <c r="AR47" s="226"/>
      <c r="AS47" s="226"/>
      <c r="AT47" s="226"/>
      <c r="AU47" s="226"/>
      <c r="AV47" s="226"/>
      <c r="AW47" s="226"/>
      <c r="AX47" s="226"/>
      <c r="AY47" s="226"/>
      <c r="AZ47" s="226"/>
      <c r="BA47" s="233">
        <v>36575429</v>
      </c>
      <c r="BB47" s="233"/>
      <c r="BC47" s="233"/>
      <c r="BD47" s="233"/>
      <c r="BE47" s="233"/>
      <c r="BF47" s="233"/>
      <c r="BG47" s="233"/>
      <c r="BH47" s="233"/>
      <c r="BI47" s="233"/>
      <c r="BJ47" s="233"/>
    </row>
    <row r="48" spans="2:62">
      <c r="D48" s="273" t="s">
        <v>250</v>
      </c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48"/>
      <c r="W48" s="201">
        <v>103745</v>
      </c>
      <c r="X48" s="201"/>
      <c r="Y48" s="201"/>
      <c r="Z48" s="201"/>
      <c r="AA48" s="201"/>
      <c r="AB48" s="201"/>
      <c r="AC48" s="201"/>
      <c r="AD48" s="201"/>
      <c r="AE48" s="201"/>
      <c r="AF48" s="201"/>
      <c r="AG48" s="233">
        <v>109196</v>
      </c>
      <c r="AH48" s="233"/>
      <c r="AI48" s="233"/>
      <c r="AJ48" s="233"/>
      <c r="AK48" s="233"/>
      <c r="AL48" s="233"/>
      <c r="AM48" s="233"/>
      <c r="AN48" s="233"/>
      <c r="AO48" s="233"/>
      <c r="AP48" s="233"/>
      <c r="AQ48" s="226">
        <v>62256</v>
      </c>
      <c r="AR48" s="226"/>
      <c r="AS48" s="226"/>
      <c r="AT48" s="226"/>
      <c r="AU48" s="226"/>
      <c r="AV48" s="226"/>
      <c r="AW48" s="226"/>
      <c r="AX48" s="226"/>
      <c r="AY48" s="226"/>
      <c r="AZ48" s="226"/>
      <c r="BA48" s="233">
        <v>63296</v>
      </c>
      <c r="BB48" s="233"/>
      <c r="BC48" s="233"/>
      <c r="BD48" s="233"/>
      <c r="BE48" s="233"/>
      <c r="BF48" s="233"/>
      <c r="BG48" s="233"/>
      <c r="BH48" s="233"/>
      <c r="BI48" s="233"/>
      <c r="BJ48" s="233"/>
    </row>
    <row r="49" spans="4:62">
      <c r="D49" s="273" t="s">
        <v>251</v>
      </c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48"/>
      <c r="W49" s="201">
        <v>81086</v>
      </c>
      <c r="X49" s="201"/>
      <c r="Y49" s="201"/>
      <c r="Z49" s="201"/>
      <c r="AA49" s="201"/>
      <c r="AB49" s="201"/>
      <c r="AC49" s="201"/>
      <c r="AD49" s="201"/>
      <c r="AE49" s="201"/>
      <c r="AF49" s="201"/>
      <c r="AG49" s="233">
        <v>69924</v>
      </c>
      <c r="AH49" s="233"/>
      <c r="AI49" s="233"/>
      <c r="AJ49" s="233"/>
      <c r="AK49" s="233"/>
      <c r="AL49" s="233"/>
      <c r="AM49" s="233"/>
      <c r="AN49" s="233"/>
      <c r="AO49" s="233"/>
      <c r="AP49" s="233"/>
      <c r="AQ49" s="226">
        <v>60371</v>
      </c>
      <c r="AR49" s="226"/>
      <c r="AS49" s="226"/>
      <c r="AT49" s="226"/>
      <c r="AU49" s="226"/>
      <c r="AV49" s="226"/>
      <c r="AW49" s="226"/>
      <c r="AX49" s="226"/>
      <c r="AY49" s="226"/>
      <c r="AZ49" s="226"/>
      <c r="BA49" s="233">
        <v>56090</v>
      </c>
      <c r="BB49" s="233"/>
      <c r="BC49" s="233"/>
      <c r="BD49" s="233"/>
      <c r="BE49" s="233"/>
      <c r="BF49" s="233"/>
      <c r="BG49" s="233"/>
      <c r="BH49" s="233"/>
      <c r="BI49" s="233"/>
      <c r="BJ49" s="233"/>
    </row>
    <row r="50" spans="4:62">
      <c r="D50" s="273" t="s">
        <v>250</v>
      </c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48"/>
      <c r="W50" s="201">
        <v>46533</v>
      </c>
      <c r="X50" s="226"/>
      <c r="Y50" s="226"/>
      <c r="Z50" s="226"/>
      <c r="AA50" s="226"/>
      <c r="AB50" s="226"/>
      <c r="AC50" s="226"/>
      <c r="AD50" s="226"/>
      <c r="AE50" s="226"/>
      <c r="AF50" s="226"/>
      <c r="AG50" s="233">
        <v>27536</v>
      </c>
      <c r="AH50" s="233"/>
      <c r="AI50" s="233"/>
      <c r="AJ50" s="233"/>
      <c r="AK50" s="233"/>
      <c r="AL50" s="233"/>
      <c r="AM50" s="233"/>
      <c r="AN50" s="233"/>
      <c r="AO50" s="233"/>
      <c r="AP50" s="233"/>
      <c r="AQ50" s="226">
        <v>37422</v>
      </c>
      <c r="AR50" s="226"/>
      <c r="AS50" s="226"/>
      <c r="AT50" s="226"/>
      <c r="AU50" s="226"/>
      <c r="AV50" s="226"/>
      <c r="AW50" s="226"/>
      <c r="AX50" s="226"/>
      <c r="AY50" s="226"/>
      <c r="AZ50" s="226"/>
      <c r="BA50" s="233">
        <v>13549</v>
      </c>
      <c r="BB50" s="233"/>
      <c r="BC50" s="233"/>
      <c r="BD50" s="233"/>
      <c r="BE50" s="233"/>
      <c r="BF50" s="233"/>
      <c r="BG50" s="233"/>
      <c r="BH50" s="233"/>
      <c r="BI50" s="233"/>
      <c r="BJ50" s="233"/>
    </row>
    <row r="51" spans="4:62">
      <c r="D51" s="273" t="s">
        <v>252</v>
      </c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73"/>
      <c r="V51" s="48"/>
      <c r="W51" s="201">
        <v>1834162</v>
      </c>
      <c r="X51" s="226"/>
      <c r="Y51" s="226"/>
      <c r="Z51" s="226"/>
      <c r="AA51" s="226"/>
      <c r="AB51" s="226"/>
      <c r="AC51" s="226"/>
      <c r="AD51" s="226"/>
      <c r="AE51" s="226"/>
      <c r="AF51" s="226"/>
      <c r="AG51" s="233">
        <v>1748454</v>
      </c>
      <c r="AH51" s="233"/>
      <c r="AI51" s="233"/>
      <c r="AJ51" s="233"/>
      <c r="AK51" s="233"/>
      <c r="AL51" s="233"/>
      <c r="AM51" s="233"/>
      <c r="AN51" s="233"/>
      <c r="AO51" s="233"/>
      <c r="AP51" s="233"/>
      <c r="AQ51" s="226">
        <v>1788741</v>
      </c>
      <c r="AR51" s="226"/>
      <c r="AS51" s="226"/>
      <c r="AT51" s="226"/>
      <c r="AU51" s="226"/>
      <c r="AV51" s="226"/>
      <c r="AW51" s="226"/>
      <c r="AX51" s="226"/>
      <c r="AY51" s="226"/>
      <c r="AZ51" s="226"/>
      <c r="BA51" s="233">
        <v>1721106</v>
      </c>
      <c r="BB51" s="233"/>
      <c r="BC51" s="233"/>
      <c r="BD51" s="233"/>
      <c r="BE51" s="233"/>
      <c r="BF51" s="233"/>
      <c r="BG51" s="233"/>
      <c r="BH51" s="233"/>
      <c r="BI51" s="233"/>
      <c r="BJ51" s="233"/>
    </row>
    <row r="52" spans="4:62">
      <c r="V52" s="48"/>
    </row>
    <row r="53" spans="4:62">
      <c r="D53" s="273" t="s">
        <v>253</v>
      </c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48"/>
      <c r="W53" s="201">
        <v>0</v>
      </c>
      <c r="X53" s="201"/>
      <c r="Y53" s="201"/>
      <c r="Z53" s="201"/>
      <c r="AA53" s="201"/>
      <c r="AB53" s="201"/>
      <c r="AC53" s="201"/>
      <c r="AD53" s="201"/>
      <c r="AE53" s="201"/>
      <c r="AF53" s="201"/>
      <c r="AG53" s="233">
        <v>0</v>
      </c>
      <c r="AH53" s="233"/>
      <c r="AI53" s="233"/>
      <c r="AJ53" s="233"/>
      <c r="AK53" s="233"/>
      <c r="AL53" s="233"/>
      <c r="AM53" s="233"/>
      <c r="AN53" s="233"/>
      <c r="AO53" s="233"/>
      <c r="AP53" s="233"/>
      <c r="AQ53" s="226">
        <v>0</v>
      </c>
      <c r="AR53" s="226"/>
      <c r="AS53" s="226"/>
      <c r="AT53" s="226"/>
      <c r="AU53" s="226"/>
      <c r="AV53" s="226"/>
      <c r="AW53" s="226"/>
      <c r="AX53" s="226"/>
      <c r="AY53" s="226"/>
      <c r="AZ53" s="226"/>
      <c r="BA53" s="233">
        <v>0</v>
      </c>
      <c r="BB53" s="233"/>
      <c r="BC53" s="233"/>
      <c r="BD53" s="233"/>
      <c r="BE53" s="233"/>
      <c r="BF53" s="233"/>
      <c r="BG53" s="233"/>
      <c r="BH53" s="233"/>
      <c r="BI53" s="233"/>
      <c r="BJ53" s="233"/>
    </row>
    <row r="54" spans="4:62">
      <c r="D54" s="273" t="s">
        <v>254</v>
      </c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48"/>
      <c r="W54" s="201">
        <v>278729</v>
      </c>
      <c r="X54" s="201"/>
      <c r="Y54" s="201"/>
      <c r="Z54" s="201"/>
      <c r="AA54" s="201"/>
      <c r="AB54" s="201"/>
      <c r="AC54" s="201"/>
      <c r="AD54" s="201"/>
      <c r="AE54" s="201"/>
      <c r="AF54" s="201"/>
      <c r="AG54" s="233">
        <v>243556</v>
      </c>
      <c r="AH54" s="233"/>
      <c r="AI54" s="233"/>
      <c r="AJ54" s="233"/>
      <c r="AK54" s="233"/>
      <c r="AL54" s="233"/>
      <c r="AM54" s="233"/>
      <c r="AN54" s="233"/>
      <c r="AO54" s="233"/>
      <c r="AP54" s="233"/>
      <c r="AQ54" s="226">
        <v>240454</v>
      </c>
      <c r="AR54" s="226"/>
      <c r="AS54" s="226"/>
      <c r="AT54" s="226"/>
      <c r="AU54" s="226"/>
      <c r="AV54" s="226"/>
      <c r="AW54" s="226"/>
      <c r="AX54" s="226"/>
      <c r="AY54" s="226"/>
      <c r="AZ54" s="226"/>
      <c r="BA54" s="233">
        <v>213176</v>
      </c>
      <c r="BB54" s="233"/>
      <c r="BC54" s="233"/>
      <c r="BD54" s="233"/>
      <c r="BE54" s="233"/>
      <c r="BF54" s="233"/>
      <c r="BG54" s="233"/>
      <c r="BH54" s="233"/>
      <c r="BI54" s="233"/>
      <c r="BJ54" s="233"/>
    </row>
    <row r="55" spans="4:62">
      <c r="D55" s="273" t="s">
        <v>255</v>
      </c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48"/>
      <c r="W55" s="201">
        <v>37553553</v>
      </c>
      <c r="X55" s="201"/>
      <c r="Y55" s="201"/>
      <c r="Z55" s="201"/>
      <c r="AA55" s="201"/>
      <c r="AB55" s="201"/>
      <c r="AC55" s="201"/>
      <c r="AD55" s="201"/>
      <c r="AE55" s="201"/>
      <c r="AF55" s="201"/>
      <c r="AG55" s="233">
        <v>36433191</v>
      </c>
      <c r="AH55" s="233"/>
      <c r="AI55" s="233"/>
      <c r="AJ55" s="233"/>
      <c r="AK55" s="233"/>
      <c r="AL55" s="233"/>
      <c r="AM55" s="233"/>
      <c r="AN55" s="233"/>
      <c r="AO55" s="233"/>
      <c r="AP55" s="233"/>
      <c r="AQ55" s="226">
        <v>37263028</v>
      </c>
      <c r="AR55" s="226"/>
      <c r="AS55" s="226"/>
      <c r="AT55" s="226"/>
      <c r="AU55" s="226"/>
      <c r="AV55" s="226"/>
      <c r="AW55" s="226"/>
      <c r="AX55" s="226"/>
      <c r="AY55" s="226"/>
      <c r="AZ55" s="226"/>
      <c r="BA55" s="233">
        <v>36212540</v>
      </c>
      <c r="BB55" s="233"/>
      <c r="BC55" s="233"/>
      <c r="BD55" s="233"/>
      <c r="BE55" s="233"/>
      <c r="BF55" s="233"/>
      <c r="BG55" s="233"/>
      <c r="BH55" s="233"/>
      <c r="BI55" s="233"/>
      <c r="BJ55" s="233"/>
    </row>
    <row r="56" spans="4:62">
      <c r="D56" s="273" t="s">
        <v>256</v>
      </c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48"/>
      <c r="W56" s="201">
        <v>1347859</v>
      </c>
      <c r="X56" s="201"/>
      <c r="Y56" s="201"/>
      <c r="Z56" s="201"/>
      <c r="AA56" s="201"/>
      <c r="AB56" s="201"/>
      <c r="AC56" s="201"/>
      <c r="AD56" s="201"/>
      <c r="AE56" s="201"/>
      <c r="AF56" s="201"/>
      <c r="AG56" s="233">
        <v>1315782</v>
      </c>
      <c r="AH56" s="233"/>
      <c r="AI56" s="233"/>
      <c r="AJ56" s="233"/>
      <c r="AK56" s="233"/>
      <c r="AL56" s="233"/>
      <c r="AM56" s="233"/>
      <c r="AN56" s="233"/>
      <c r="AO56" s="233"/>
      <c r="AP56" s="233"/>
      <c r="AQ56" s="226">
        <v>1343429</v>
      </c>
      <c r="AR56" s="226"/>
      <c r="AS56" s="226"/>
      <c r="AT56" s="226"/>
      <c r="AU56" s="226"/>
      <c r="AV56" s="226"/>
      <c r="AW56" s="226"/>
      <c r="AX56" s="226"/>
      <c r="AY56" s="226"/>
      <c r="AZ56" s="226"/>
      <c r="BA56" s="233">
        <v>1312824</v>
      </c>
      <c r="BB56" s="233"/>
      <c r="BC56" s="233"/>
      <c r="BD56" s="233"/>
      <c r="BE56" s="233"/>
      <c r="BF56" s="233"/>
      <c r="BG56" s="233"/>
      <c r="BH56" s="233"/>
      <c r="BI56" s="233"/>
      <c r="BJ56" s="233"/>
    </row>
    <row r="57" spans="4:62">
      <c r="D57" s="273" t="s">
        <v>257</v>
      </c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273"/>
      <c r="Q57" s="273"/>
      <c r="R57" s="273"/>
      <c r="S57" s="273"/>
      <c r="T57" s="273"/>
      <c r="U57" s="273"/>
      <c r="V57" s="48"/>
      <c r="W57" s="201">
        <v>67</v>
      </c>
      <c r="X57" s="201"/>
      <c r="Y57" s="201"/>
      <c r="Z57" s="201"/>
      <c r="AA57" s="201"/>
      <c r="AB57" s="201"/>
      <c r="AC57" s="201"/>
      <c r="AD57" s="201"/>
      <c r="AE57" s="201"/>
      <c r="AF57" s="201"/>
      <c r="AG57" s="233">
        <v>0</v>
      </c>
      <c r="AH57" s="233"/>
      <c r="AI57" s="233"/>
      <c r="AJ57" s="233"/>
      <c r="AK57" s="233"/>
      <c r="AL57" s="233"/>
      <c r="AM57" s="233"/>
      <c r="AN57" s="233"/>
      <c r="AO57" s="233"/>
      <c r="AP57" s="233"/>
      <c r="AQ57" s="226">
        <v>67</v>
      </c>
      <c r="AR57" s="226"/>
      <c r="AS57" s="226"/>
      <c r="AT57" s="226"/>
      <c r="AU57" s="226"/>
      <c r="AV57" s="226"/>
      <c r="AW57" s="226"/>
      <c r="AX57" s="226"/>
      <c r="AY57" s="226"/>
      <c r="AZ57" s="226"/>
      <c r="BA57" s="233">
        <v>0</v>
      </c>
      <c r="BB57" s="233"/>
      <c r="BC57" s="233"/>
      <c r="BD57" s="233"/>
      <c r="BE57" s="233"/>
      <c r="BF57" s="233"/>
      <c r="BG57" s="233"/>
      <c r="BH57" s="233"/>
      <c r="BI57" s="233"/>
      <c r="BJ57" s="233"/>
    </row>
    <row r="58" spans="4:62">
      <c r="V58" s="48"/>
    </row>
    <row r="59" spans="4:62">
      <c r="D59" s="273" t="s">
        <v>258</v>
      </c>
      <c r="E59" s="273"/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3"/>
      <c r="Q59" s="273"/>
      <c r="R59" s="273"/>
      <c r="S59" s="273"/>
      <c r="T59" s="273"/>
      <c r="U59" s="273"/>
      <c r="V59" s="48"/>
      <c r="W59" s="201">
        <v>143</v>
      </c>
      <c r="X59" s="226"/>
      <c r="Y59" s="226"/>
      <c r="Z59" s="226"/>
      <c r="AA59" s="226"/>
      <c r="AB59" s="226"/>
      <c r="AC59" s="226"/>
      <c r="AD59" s="226"/>
      <c r="AE59" s="226"/>
      <c r="AF59" s="226"/>
      <c r="AG59" s="233">
        <v>0</v>
      </c>
      <c r="AH59" s="233"/>
      <c r="AI59" s="233"/>
      <c r="AJ59" s="233"/>
      <c r="AK59" s="233"/>
      <c r="AL59" s="233"/>
      <c r="AM59" s="233"/>
      <c r="AN59" s="233"/>
      <c r="AO59" s="233"/>
      <c r="AP59" s="233"/>
      <c r="AQ59" s="226">
        <v>0</v>
      </c>
      <c r="AR59" s="226"/>
      <c r="AS59" s="226"/>
      <c r="AT59" s="226"/>
      <c r="AU59" s="226"/>
      <c r="AV59" s="226"/>
      <c r="AW59" s="226"/>
      <c r="AX59" s="226"/>
      <c r="AY59" s="226"/>
      <c r="AZ59" s="226"/>
      <c r="BA59" s="233">
        <v>0</v>
      </c>
      <c r="BB59" s="233"/>
      <c r="BC59" s="233"/>
      <c r="BD59" s="233"/>
      <c r="BE59" s="233"/>
      <c r="BF59" s="233"/>
      <c r="BG59" s="233"/>
      <c r="BH59" s="233"/>
      <c r="BI59" s="233"/>
      <c r="BJ59" s="233"/>
    </row>
    <row r="60" spans="4:62">
      <c r="D60" s="273" t="s">
        <v>259</v>
      </c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273"/>
      <c r="R60" s="273"/>
      <c r="S60" s="273"/>
      <c r="T60" s="273"/>
      <c r="U60" s="273"/>
      <c r="V60" s="48"/>
      <c r="W60" s="201">
        <v>2703</v>
      </c>
      <c r="X60" s="226"/>
      <c r="Y60" s="226"/>
      <c r="Z60" s="226"/>
      <c r="AA60" s="226"/>
      <c r="AB60" s="226"/>
      <c r="AC60" s="226"/>
      <c r="AD60" s="226"/>
      <c r="AE60" s="226"/>
      <c r="AF60" s="226"/>
      <c r="AG60" s="233">
        <v>6557</v>
      </c>
      <c r="AH60" s="233"/>
      <c r="AI60" s="233"/>
      <c r="AJ60" s="233"/>
      <c r="AK60" s="233"/>
      <c r="AL60" s="233"/>
      <c r="AM60" s="233"/>
      <c r="AN60" s="233"/>
      <c r="AO60" s="233"/>
      <c r="AP60" s="233"/>
      <c r="AQ60" s="226">
        <v>2703</v>
      </c>
      <c r="AR60" s="226"/>
      <c r="AS60" s="226"/>
      <c r="AT60" s="226"/>
      <c r="AU60" s="226"/>
      <c r="AV60" s="226"/>
      <c r="AW60" s="226"/>
      <c r="AX60" s="226"/>
      <c r="AY60" s="226"/>
      <c r="AZ60" s="226"/>
      <c r="BA60" s="233">
        <v>6557</v>
      </c>
      <c r="BB60" s="233"/>
      <c r="BC60" s="233"/>
      <c r="BD60" s="233"/>
      <c r="BE60" s="233"/>
      <c r="BF60" s="233"/>
      <c r="BG60" s="233"/>
      <c r="BH60" s="233"/>
      <c r="BI60" s="233"/>
      <c r="BJ60" s="233"/>
    </row>
    <row r="61" spans="4:62">
      <c r="D61" s="273" t="s">
        <v>260</v>
      </c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273"/>
      <c r="Q61" s="273"/>
      <c r="R61" s="273"/>
      <c r="S61" s="273"/>
      <c r="T61" s="273"/>
      <c r="U61" s="273"/>
      <c r="V61" s="48"/>
      <c r="W61" s="201">
        <v>5039</v>
      </c>
      <c r="X61" s="226"/>
      <c r="Y61" s="226"/>
      <c r="Z61" s="226"/>
      <c r="AA61" s="226"/>
      <c r="AB61" s="226"/>
      <c r="AC61" s="226"/>
      <c r="AD61" s="226"/>
      <c r="AE61" s="226"/>
      <c r="AF61" s="226"/>
      <c r="AG61" s="233">
        <v>1753</v>
      </c>
      <c r="AH61" s="233"/>
      <c r="AI61" s="233"/>
      <c r="AJ61" s="233"/>
      <c r="AK61" s="233"/>
      <c r="AL61" s="233"/>
      <c r="AM61" s="233"/>
      <c r="AN61" s="233"/>
      <c r="AO61" s="233"/>
      <c r="AP61" s="233"/>
      <c r="AQ61" s="226">
        <v>4995</v>
      </c>
      <c r="AR61" s="226"/>
      <c r="AS61" s="226"/>
      <c r="AT61" s="226"/>
      <c r="AU61" s="226"/>
      <c r="AV61" s="226"/>
      <c r="AW61" s="226"/>
      <c r="AX61" s="226"/>
      <c r="AY61" s="226"/>
      <c r="AZ61" s="226"/>
      <c r="BA61" s="233">
        <v>1753</v>
      </c>
      <c r="BB61" s="233"/>
      <c r="BC61" s="233"/>
      <c r="BD61" s="233"/>
      <c r="BE61" s="233"/>
      <c r="BF61" s="233"/>
      <c r="BG61" s="233"/>
      <c r="BH61" s="233"/>
      <c r="BI61" s="233"/>
      <c r="BJ61" s="233"/>
    </row>
    <row r="62" spans="4:62">
      <c r="D62" s="273" t="s">
        <v>261</v>
      </c>
      <c r="E62" s="273"/>
      <c r="F62" s="273"/>
      <c r="G62" s="273"/>
      <c r="H62" s="273"/>
      <c r="I62" s="273"/>
      <c r="J62" s="273"/>
      <c r="K62" s="273"/>
      <c r="L62" s="273"/>
      <c r="M62" s="273"/>
      <c r="N62" s="273"/>
      <c r="O62" s="273"/>
      <c r="P62" s="273"/>
      <c r="Q62" s="273"/>
      <c r="R62" s="273"/>
      <c r="S62" s="273"/>
      <c r="T62" s="273"/>
      <c r="U62" s="273"/>
      <c r="V62" s="48"/>
      <c r="W62" s="201">
        <v>8756822</v>
      </c>
      <c r="X62" s="226"/>
      <c r="Y62" s="226"/>
      <c r="Z62" s="226"/>
      <c r="AA62" s="226"/>
      <c r="AB62" s="226"/>
      <c r="AC62" s="226"/>
      <c r="AD62" s="226"/>
      <c r="AE62" s="226"/>
      <c r="AF62" s="226"/>
      <c r="AG62" s="233">
        <v>8482466</v>
      </c>
      <c r="AH62" s="233"/>
      <c r="AI62" s="233"/>
      <c r="AJ62" s="233"/>
      <c r="AK62" s="233"/>
      <c r="AL62" s="233"/>
      <c r="AM62" s="233"/>
      <c r="AN62" s="233"/>
      <c r="AO62" s="233"/>
      <c r="AP62" s="233"/>
      <c r="AQ62" s="226">
        <v>8689028</v>
      </c>
      <c r="AR62" s="226"/>
      <c r="AS62" s="226"/>
      <c r="AT62" s="226"/>
      <c r="AU62" s="226"/>
      <c r="AV62" s="226"/>
      <c r="AW62" s="226"/>
      <c r="AX62" s="226"/>
      <c r="AY62" s="226"/>
      <c r="AZ62" s="226"/>
      <c r="BA62" s="233">
        <v>8431082</v>
      </c>
      <c r="BB62" s="233"/>
      <c r="BC62" s="233"/>
      <c r="BD62" s="233"/>
      <c r="BE62" s="233"/>
      <c r="BF62" s="233"/>
      <c r="BG62" s="233"/>
      <c r="BH62" s="233"/>
      <c r="BI62" s="233"/>
      <c r="BJ62" s="233"/>
    </row>
    <row r="63" spans="4:62">
      <c r="V63" s="48"/>
    </row>
    <row r="64" spans="4:62">
      <c r="D64" s="273" t="s">
        <v>262</v>
      </c>
      <c r="E64" s="273"/>
      <c r="F64" s="273"/>
      <c r="G64" s="273"/>
      <c r="H64" s="273"/>
      <c r="I64" s="273"/>
      <c r="J64" s="273"/>
      <c r="K64" s="273"/>
      <c r="L64" s="273"/>
      <c r="M64" s="273"/>
      <c r="N64" s="273"/>
      <c r="O64" s="273"/>
      <c r="P64" s="273"/>
      <c r="Q64" s="273"/>
      <c r="R64" s="273"/>
      <c r="S64" s="273"/>
      <c r="T64" s="273"/>
      <c r="U64" s="273"/>
      <c r="V64" s="48"/>
      <c r="W64" s="201">
        <v>4117883</v>
      </c>
      <c r="X64" s="226"/>
      <c r="Y64" s="226"/>
      <c r="Z64" s="226"/>
      <c r="AA64" s="226"/>
      <c r="AB64" s="226"/>
      <c r="AC64" s="226"/>
      <c r="AD64" s="226"/>
      <c r="AE64" s="226"/>
      <c r="AF64" s="226"/>
      <c r="AG64" s="233">
        <v>3952577</v>
      </c>
      <c r="AH64" s="233"/>
      <c r="AI64" s="233"/>
      <c r="AJ64" s="233"/>
      <c r="AK64" s="233"/>
      <c r="AL64" s="233"/>
      <c r="AM64" s="233"/>
      <c r="AN64" s="233"/>
      <c r="AO64" s="233"/>
      <c r="AP64" s="233"/>
      <c r="AQ64" s="226">
        <v>1314702</v>
      </c>
      <c r="AR64" s="226"/>
      <c r="AS64" s="226"/>
      <c r="AT64" s="226"/>
      <c r="AU64" s="226"/>
      <c r="AV64" s="226"/>
      <c r="AW64" s="226"/>
      <c r="AX64" s="226"/>
      <c r="AY64" s="226"/>
      <c r="AZ64" s="226"/>
      <c r="BA64" s="233">
        <v>1242320</v>
      </c>
      <c r="BB64" s="233"/>
      <c r="BC64" s="233"/>
      <c r="BD64" s="233"/>
      <c r="BE64" s="233"/>
      <c r="BF64" s="233"/>
      <c r="BG64" s="233"/>
      <c r="BH64" s="233"/>
      <c r="BI64" s="233"/>
      <c r="BJ64" s="233"/>
    </row>
    <row r="65" spans="2:6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49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</row>
    <row r="66" spans="2:62">
      <c r="C66" s="230" t="s">
        <v>243</v>
      </c>
      <c r="D66" s="230"/>
      <c r="E66" s="30" t="s">
        <v>244</v>
      </c>
      <c r="F66" s="5" t="s">
        <v>245</v>
      </c>
    </row>
    <row r="67" spans="2:62">
      <c r="B67" s="238" t="s">
        <v>246</v>
      </c>
      <c r="C67" s="238"/>
      <c r="D67" s="238"/>
      <c r="E67" s="30" t="s">
        <v>247</v>
      </c>
      <c r="F67" s="5" t="s">
        <v>248</v>
      </c>
    </row>
  </sheetData>
  <mergeCells count="248">
    <mergeCell ref="BA1:BK2"/>
    <mergeCell ref="C14:E14"/>
    <mergeCell ref="F14:U14"/>
    <mergeCell ref="AJ10:AL10"/>
    <mergeCell ref="AR10:AT10"/>
    <mergeCell ref="AZ10:BB10"/>
    <mergeCell ref="BH10:BJ10"/>
    <mergeCell ref="C12:U12"/>
    <mergeCell ref="W12:AD12"/>
    <mergeCell ref="AE12:AL12"/>
    <mergeCell ref="AM12:AT12"/>
    <mergeCell ref="BC12:BJ12"/>
    <mergeCell ref="AE8:AL9"/>
    <mergeCell ref="AM8:AT9"/>
    <mergeCell ref="AU8:BB9"/>
    <mergeCell ref="BC7:BJ9"/>
    <mergeCell ref="AE7:BB7"/>
    <mergeCell ref="B5:BJ5"/>
    <mergeCell ref="B7:V9"/>
    <mergeCell ref="W7:AD9"/>
    <mergeCell ref="C16:E16"/>
    <mergeCell ref="F16:I16"/>
    <mergeCell ref="J16:L16"/>
    <mergeCell ref="M16:O16"/>
    <mergeCell ref="W14:AD14"/>
    <mergeCell ref="AU12:BB12"/>
    <mergeCell ref="BC15:BJ15"/>
    <mergeCell ref="C18:E18"/>
    <mergeCell ref="F18:I18"/>
    <mergeCell ref="J18:L18"/>
    <mergeCell ref="M18:O18"/>
    <mergeCell ref="P16:R16"/>
    <mergeCell ref="S16:U16"/>
    <mergeCell ref="P18:R18"/>
    <mergeCell ref="S18:U18"/>
    <mergeCell ref="AE14:AL14"/>
    <mergeCell ref="AM14:AT14"/>
    <mergeCell ref="AU14:BB14"/>
    <mergeCell ref="BC14:BJ14"/>
    <mergeCell ref="AE16:AL16"/>
    <mergeCell ref="AM16:AT16"/>
    <mergeCell ref="AU16:BB16"/>
    <mergeCell ref="BC16:BJ16"/>
    <mergeCell ref="AU18:BB18"/>
    <mergeCell ref="C20:E20"/>
    <mergeCell ref="F20:I20"/>
    <mergeCell ref="J20:L20"/>
    <mergeCell ref="M20:O20"/>
    <mergeCell ref="P20:R20"/>
    <mergeCell ref="S20:U20"/>
    <mergeCell ref="C22:E22"/>
    <mergeCell ref="F22:I22"/>
    <mergeCell ref="J22:L22"/>
    <mergeCell ref="M22:O22"/>
    <mergeCell ref="P22:R22"/>
    <mergeCell ref="S22:U22"/>
    <mergeCell ref="C24:E24"/>
    <mergeCell ref="F24:I24"/>
    <mergeCell ref="J24:L24"/>
    <mergeCell ref="M24:O24"/>
    <mergeCell ref="P24:R24"/>
    <mergeCell ref="S24:U24"/>
    <mergeCell ref="C26:E26"/>
    <mergeCell ref="F26:I26"/>
    <mergeCell ref="J26:L26"/>
    <mergeCell ref="M26:O26"/>
    <mergeCell ref="P26:R26"/>
    <mergeCell ref="S26:U26"/>
    <mergeCell ref="BC17:BJ17"/>
    <mergeCell ref="W19:AD19"/>
    <mergeCell ref="AE19:AL19"/>
    <mergeCell ref="AM19:AT19"/>
    <mergeCell ref="AU19:BB19"/>
    <mergeCell ref="BC19:BJ19"/>
    <mergeCell ref="W21:AD21"/>
    <mergeCell ref="BC20:BJ20"/>
    <mergeCell ref="AM20:AT20"/>
    <mergeCell ref="AU20:BB20"/>
    <mergeCell ref="W18:AD18"/>
    <mergeCell ref="AE18:AL18"/>
    <mergeCell ref="AM18:AT18"/>
    <mergeCell ref="BC18:BJ18"/>
    <mergeCell ref="W20:AD20"/>
    <mergeCell ref="AE20:AL20"/>
    <mergeCell ref="BC21:BJ21"/>
    <mergeCell ref="BC28:BJ28"/>
    <mergeCell ref="W22:AD22"/>
    <mergeCell ref="AE22:AL22"/>
    <mergeCell ref="AM22:AT22"/>
    <mergeCell ref="AU22:BB22"/>
    <mergeCell ref="BC22:BJ22"/>
    <mergeCell ref="W24:AD24"/>
    <mergeCell ref="AE24:AL24"/>
    <mergeCell ref="AM28:AT28"/>
    <mergeCell ref="AU28:BB28"/>
    <mergeCell ref="W23:AD23"/>
    <mergeCell ref="AE23:AL23"/>
    <mergeCell ref="AM24:AT24"/>
    <mergeCell ref="AU24:BB24"/>
    <mergeCell ref="BC24:BJ24"/>
    <mergeCell ref="BC30:BJ30"/>
    <mergeCell ref="C32:D32"/>
    <mergeCell ref="F32:G32"/>
    <mergeCell ref="W26:AD26"/>
    <mergeCell ref="AE26:AL26"/>
    <mergeCell ref="AM26:AT26"/>
    <mergeCell ref="AU26:BB26"/>
    <mergeCell ref="BC26:BJ26"/>
    <mergeCell ref="W15:AD15"/>
    <mergeCell ref="AE15:AL15"/>
    <mergeCell ref="AM15:AT15"/>
    <mergeCell ref="AU15:BB15"/>
    <mergeCell ref="W17:AD17"/>
    <mergeCell ref="AE17:AL17"/>
    <mergeCell ref="AM17:AT17"/>
    <mergeCell ref="AU17:BB17"/>
    <mergeCell ref="W16:AD16"/>
    <mergeCell ref="AM23:AT23"/>
    <mergeCell ref="AU23:BB23"/>
    <mergeCell ref="BC23:BJ23"/>
    <mergeCell ref="AE21:AL21"/>
    <mergeCell ref="BC27:BJ27"/>
    <mergeCell ref="AM21:AT21"/>
    <mergeCell ref="AU21:BB21"/>
    <mergeCell ref="F33:G33"/>
    <mergeCell ref="B35:D35"/>
    <mergeCell ref="W30:AD30"/>
    <mergeCell ref="AE30:AL30"/>
    <mergeCell ref="AM30:AT30"/>
    <mergeCell ref="AU30:BB30"/>
    <mergeCell ref="W27:AD27"/>
    <mergeCell ref="AE27:AL27"/>
    <mergeCell ref="AM27:AT27"/>
    <mergeCell ref="AU27:BB27"/>
    <mergeCell ref="W29:AD29"/>
    <mergeCell ref="AE29:AL29"/>
    <mergeCell ref="AM29:AT29"/>
    <mergeCell ref="AU29:BB29"/>
    <mergeCell ref="C28:E28"/>
    <mergeCell ref="F28:I28"/>
    <mergeCell ref="J28:L28"/>
    <mergeCell ref="M28:O28"/>
    <mergeCell ref="P28:R28"/>
    <mergeCell ref="S28:U28"/>
    <mergeCell ref="C30:E30"/>
    <mergeCell ref="F30:U30"/>
    <mergeCell ref="W28:AD28"/>
    <mergeCell ref="AE28:AL28"/>
    <mergeCell ref="BC29:BJ29"/>
    <mergeCell ref="W25:AD25"/>
    <mergeCell ref="AE25:AL25"/>
    <mergeCell ref="AM25:AT25"/>
    <mergeCell ref="AU25:BB25"/>
    <mergeCell ref="BC25:BJ25"/>
    <mergeCell ref="BH43:BJ43"/>
    <mergeCell ref="W64:AF64"/>
    <mergeCell ref="C66:D66"/>
    <mergeCell ref="BA62:BJ62"/>
    <mergeCell ref="W59:AF59"/>
    <mergeCell ref="BA64:BJ64"/>
    <mergeCell ref="D60:U60"/>
    <mergeCell ref="W60:AF60"/>
    <mergeCell ref="AG60:AP60"/>
    <mergeCell ref="AQ60:AZ60"/>
    <mergeCell ref="BA60:BJ60"/>
    <mergeCell ref="W56:AF56"/>
    <mergeCell ref="BA61:BJ61"/>
    <mergeCell ref="D57:U57"/>
    <mergeCell ref="W57:AF57"/>
    <mergeCell ref="AG57:AP57"/>
    <mergeCell ref="AQ57:AZ57"/>
    <mergeCell ref="BA57:BJ57"/>
    <mergeCell ref="B67:D67"/>
    <mergeCell ref="W61:AF61"/>
    <mergeCell ref="D62:U62"/>
    <mergeCell ref="W62:AF62"/>
    <mergeCell ref="AG62:AP62"/>
    <mergeCell ref="AQ62:AZ62"/>
    <mergeCell ref="D64:U64"/>
    <mergeCell ref="AG64:AP64"/>
    <mergeCell ref="AQ64:AZ64"/>
    <mergeCell ref="D61:U61"/>
    <mergeCell ref="AG61:AP61"/>
    <mergeCell ref="AQ61:AZ61"/>
    <mergeCell ref="D54:U54"/>
    <mergeCell ref="AG54:AP54"/>
    <mergeCell ref="AQ54:AZ54"/>
    <mergeCell ref="BA54:BJ54"/>
    <mergeCell ref="D59:U59"/>
    <mergeCell ref="W54:AF54"/>
    <mergeCell ref="AG59:AP59"/>
    <mergeCell ref="AQ59:AZ59"/>
    <mergeCell ref="BA59:BJ59"/>
    <mergeCell ref="D55:U55"/>
    <mergeCell ref="W55:AF55"/>
    <mergeCell ref="AG55:AP55"/>
    <mergeCell ref="AQ55:AZ55"/>
    <mergeCell ref="BA55:BJ55"/>
    <mergeCell ref="D56:U56"/>
    <mergeCell ref="AG56:AP56"/>
    <mergeCell ref="AQ56:AZ56"/>
    <mergeCell ref="BA56:BJ56"/>
    <mergeCell ref="D51:U51"/>
    <mergeCell ref="W51:AF51"/>
    <mergeCell ref="AG51:AP51"/>
    <mergeCell ref="AQ51:AZ51"/>
    <mergeCell ref="BA51:BJ51"/>
    <mergeCell ref="D53:U53"/>
    <mergeCell ref="W53:AF53"/>
    <mergeCell ref="AG53:AP53"/>
    <mergeCell ref="AQ53:AZ53"/>
    <mergeCell ref="BA53:BJ53"/>
    <mergeCell ref="D50:U50"/>
    <mergeCell ref="W50:AF50"/>
    <mergeCell ref="AG50:AP50"/>
    <mergeCell ref="AQ50:AZ50"/>
    <mergeCell ref="BA50:BJ50"/>
    <mergeCell ref="D48:U48"/>
    <mergeCell ref="W48:AF48"/>
    <mergeCell ref="AG48:AP48"/>
    <mergeCell ref="AQ48:AZ48"/>
    <mergeCell ref="BA48:BJ48"/>
    <mergeCell ref="D49:U49"/>
    <mergeCell ref="W49:AF49"/>
    <mergeCell ref="B39:BJ39"/>
    <mergeCell ref="B41:V42"/>
    <mergeCell ref="W42:AF42"/>
    <mergeCell ref="AG42:AP42"/>
    <mergeCell ref="AQ42:AZ42"/>
    <mergeCell ref="BA42:BJ42"/>
    <mergeCell ref="W41:AP41"/>
    <mergeCell ref="AG49:AP49"/>
    <mergeCell ref="AQ49:AZ49"/>
    <mergeCell ref="BA49:BJ49"/>
    <mergeCell ref="C45:U45"/>
    <mergeCell ref="W45:AF45"/>
    <mergeCell ref="AG45:AP45"/>
    <mergeCell ref="AQ45:AZ45"/>
    <mergeCell ref="BA45:BJ45"/>
    <mergeCell ref="D47:U47"/>
    <mergeCell ref="AQ41:BJ41"/>
    <mergeCell ref="AG47:AP47"/>
    <mergeCell ref="AQ47:AZ47"/>
    <mergeCell ref="BA47:BJ47"/>
    <mergeCell ref="AD43:AF43"/>
    <mergeCell ref="AN43:AP43"/>
    <mergeCell ref="AX43:AZ43"/>
    <mergeCell ref="W47:AF47"/>
  </mergeCells>
  <phoneticPr fontId="12"/>
  <printOptions horizontalCentered="1"/>
  <pageMargins left="0.39370078740157483" right="0.47244094488188981" top="0.31496062992125984" bottom="0.39370078740157483" header="0" footer="0"/>
  <pageSetup paperSize="9" scale="93" orientation="portrait" r:id="rId1"/>
  <ignoredErrors>
    <ignoredError sqref="AE14:AL30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7"/>
  <sheetViews>
    <sheetView view="pageBreakPreview" zoomScaleNormal="100" zoomScaleSheetLayoutView="100" workbookViewId="0">
      <selection sqref="A1:N2"/>
    </sheetView>
  </sheetViews>
  <sheetFormatPr defaultRowHeight="13.5"/>
  <cols>
    <col min="1" max="1" width="1" customWidth="1"/>
    <col min="2" max="63" width="1.625" customWidth="1"/>
  </cols>
  <sheetData>
    <row r="1" spans="1:63" ht="11.1" customHeight="1">
      <c r="A1" s="199">
        <f>'153'!BA1+1</f>
        <v>154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BK1" s="77"/>
    </row>
    <row r="2" spans="1:63" ht="11.1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1:63"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</row>
    <row r="4" spans="1:63"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</row>
    <row r="5" spans="1:63" ht="18" customHeight="1">
      <c r="B5" s="227" t="s">
        <v>847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</row>
    <row r="6" spans="1:63" ht="12.95" customHeight="1">
      <c r="BJ6" s="1"/>
    </row>
    <row r="7" spans="1:63" ht="18" customHeight="1">
      <c r="B7" s="268" t="s">
        <v>238</v>
      </c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 t="s">
        <v>263</v>
      </c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 t="s">
        <v>264</v>
      </c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7"/>
      <c r="BF7" s="267"/>
      <c r="BG7" s="267"/>
      <c r="BH7" s="267"/>
      <c r="BI7" s="267"/>
      <c r="BJ7" s="219"/>
    </row>
    <row r="8" spans="1:63" ht="18" customHeight="1">
      <c r="B8" s="269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 t="s">
        <v>241</v>
      </c>
      <c r="X8" s="222"/>
      <c r="Y8" s="222"/>
      <c r="Z8" s="222"/>
      <c r="AA8" s="222"/>
      <c r="AB8" s="222"/>
      <c r="AC8" s="222"/>
      <c r="AD8" s="222"/>
      <c r="AE8" s="222"/>
      <c r="AF8" s="222"/>
      <c r="AG8" s="296" t="s">
        <v>242</v>
      </c>
      <c r="AH8" s="296"/>
      <c r="AI8" s="296"/>
      <c r="AJ8" s="296"/>
      <c r="AK8" s="296"/>
      <c r="AL8" s="296"/>
      <c r="AM8" s="296"/>
      <c r="AN8" s="296"/>
      <c r="AO8" s="296"/>
      <c r="AP8" s="296"/>
      <c r="AQ8" s="222" t="s">
        <v>241</v>
      </c>
      <c r="AR8" s="222"/>
      <c r="AS8" s="222"/>
      <c r="AT8" s="222"/>
      <c r="AU8" s="222"/>
      <c r="AV8" s="222"/>
      <c r="AW8" s="222"/>
      <c r="AX8" s="222"/>
      <c r="AY8" s="222"/>
      <c r="AZ8" s="222"/>
      <c r="BA8" s="296" t="s">
        <v>242</v>
      </c>
      <c r="BB8" s="296"/>
      <c r="BC8" s="296"/>
      <c r="BD8" s="296"/>
      <c r="BE8" s="296"/>
      <c r="BF8" s="296"/>
      <c r="BG8" s="296"/>
      <c r="BH8" s="296"/>
      <c r="BI8" s="296"/>
      <c r="BJ8" s="297"/>
    </row>
    <row r="9" spans="1:63">
      <c r="V9" s="47"/>
      <c r="AD9" s="205" t="s">
        <v>225</v>
      </c>
      <c r="AE9" s="205"/>
      <c r="AF9" s="205"/>
      <c r="AN9" s="205" t="s">
        <v>225</v>
      </c>
      <c r="AO9" s="205"/>
      <c r="AP9" s="205"/>
      <c r="AX9" s="205" t="s">
        <v>225</v>
      </c>
      <c r="AY9" s="205"/>
      <c r="AZ9" s="205"/>
      <c r="BH9" s="205" t="s">
        <v>225</v>
      </c>
      <c r="BI9" s="205"/>
      <c r="BJ9" s="205"/>
    </row>
    <row r="10" spans="1:63">
      <c r="V10" s="48"/>
    </row>
    <row r="11" spans="1:63" ht="13.5" customHeight="1">
      <c r="C11" s="302" t="s">
        <v>854</v>
      </c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48"/>
      <c r="W11" s="322">
        <v>141008198</v>
      </c>
      <c r="X11" s="322"/>
      <c r="Y11" s="322"/>
      <c r="Z11" s="322"/>
      <c r="AA11" s="322"/>
      <c r="AB11" s="322"/>
      <c r="AC11" s="322"/>
      <c r="AD11" s="322"/>
      <c r="AE11" s="322"/>
      <c r="AF11" s="322"/>
      <c r="AG11" s="321">
        <v>147800394</v>
      </c>
      <c r="AH11" s="321"/>
      <c r="AI11" s="321"/>
      <c r="AJ11" s="321"/>
      <c r="AK11" s="321"/>
      <c r="AL11" s="321"/>
      <c r="AM11" s="321"/>
      <c r="AN11" s="321"/>
      <c r="AO11" s="321"/>
      <c r="AP11" s="321"/>
      <c r="AQ11" s="322">
        <v>129617915</v>
      </c>
      <c r="AR11" s="323"/>
      <c r="AS11" s="323"/>
      <c r="AT11" s="323"/>
      <c r="AU11" s="323"/>
      <c r="AV11" s="323"/>
      <c r="AW11" s="323"/>
      <c r="AX11" s="323"/>
      <c r="AY11" s="323"/>
      <c r="AZ11" s="323"/>
      <c r="BA11" s="321">
        <v>136207856</v>
      </c>
      <c r="BB11" s="321"/>
      <c r="BC11" s="321"/>
      <c r="BD11" s="321"/>
      <c r="BE11" s="321"/>
      <c r="BF11" s="321"/>
      <c r="BG11" s="321"/>
      <c r="BH11" s="321"/>
      <c r="BI11" s="321"/>
      <c r="BJ11" s="321"/>
    </row>
    <row r="12" spans="1:63">
      <c r="V12" s="48"/>
    </row>
    <row r="13" spans="1:63">
      <c r="D13" s="273" t="s">
        <v>265</v>
      </c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48"/>
      <c r="W13" s="322">
        <v>31030874</v>
      </c>
      <c r="X13" s="322"/>
      <c r="Y13" s="322"/>
      <c r="Z13" s="322"/>
      <c r="AA13" s="322"/>
      <c r="AB13" s="322"/>
      <c r="AC13" s="322"/>
      <c r="AD13" s="322"/>
      <c r="AE13" s="322"/>
      <c r="AF13" s="322"/>
      <c r="AG13" s="321">
        <v>30968206</v>
      </c>
      <c r="AH13" s="321"/>
      <c r="AI13" s="321"/>
      <c r="AJ13" s="321"/>
      <c r="AK13" s="321"/>
      <c r="AL13" s="321"/>
      <c r="AM13" s="321"/>
      <c r="AN13" s="321"/>
      <c r="AO13" s="321"/>
      <c r="AP13" s="321"/>
      <c r="AQ13" s="322">
        <v>29252875</v>
      </c>
      <c r="AR13" s="323"/>
      <c r="AS13" s="323"/>
      <c r="AT13" s="323"/>
      <c r="AU13" s="323"/>
      <c r="AV13" s="323"/>
      <c r="AW13" s="323"/>
      <c r="AX13" s="323"/>
      <c r="AY13" s="323"/>
      <c r="AZ13" s="323"/>
      <c r="BA13" s="321">
        <v>29100543</v>
      </c>
      <c r="BB13" s="321"/>
      <c r="BC13" s="321"/>
      <c r="BD13" s="321"/>
      <c r="BE13" s="321"/>
      <c r="BF13" s="321"/>
      <c r="BG13" s="321"/>
      <c r="BH13" s="321"/>
      <c r="BI13" s="321"/>
      <c r="BJ13" s="321"/>
    </row>
    <row r="14" spans="1:63">
      <c r="D14" s="273" t="s">
        <v>266</v>
      </c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48"/>
      <c r="W14" s="322">
        <v>30915844</v>
      </c>
      <c r="X14" s="322"/>
      <c r="Y14" s="322"/>
      <c r="Z14" s="322"/>
      <c r="AA14" s="322"/>
      <c r="AB14" s="322"/>
      <c r="AC14" s="322"/>
      <c r="AD14" s="322"/>
      <c r="AE14" s="322"/>
      <c r="AF14" s="322"/>
      <c r="AG14" s="321">
        <v>30092439</v>
      </c>
      <c r="AH14" s="321"/>
      <c r="AI14" s="321"/>
      <c r="AJ14" s="321"/>
      <c r="AK14" s="321"/>
      <c r="AL14" s="321"/>
      <c r="AM14" s="321"/>
      <c r="AN14" s="321"/>
      <c r="AO14" s="321"/>
      <c r="AP14" s="321"/>
      <c r="AQ14" s="322">
        <v>28415151</v>
      </c>
      <c r="AR14" s="323"/>
      <c r="AS14" s="323"/>
      <c r="AT14" s="323"/>
      <c r="AU14" s="323"/>
      <c r="AV14" s="323"/>
      <c r="AW14" s="323"/>
      <c r="AX14" s="323"/>
      <c r="AY14" s="323"/>
      <c r="AZ14" s="323"/>
      <c r="BA14" s="321">
        <v>27536821</v>
      </c>
      <c r="BB14" s="321"/>
      <c r="BC14" s="321"/>
      <c r="BD14" s="321"/>
      <c r="BE14" s="321"/>
      <c r="BF14" s="321"/>
      <c r="BG14" s="321"/>
      <c r="BH14" s="321"/>
      <c r="BI14" s="321"/>
      <c r="BJ14" s="321"/>
    </row>
    <row r="15" spans="1:63">
      <c r="D15" s="273" t="s">
        <v>267</v>
      </c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48"/>
      <c r="W15" s="322">
        <v>21854878</v>
      </c>
      <c r="X15" s="322"/>
      <c r="Y15" s="322"/>
      <c r="Z15" s="322"/>
      <c r="AA15" s="322"/>
      <c r="AB15" s="322"/>
      <c r="AC15" s="322"/>
      <c r="AD15" s="322"/>
      <c r="AE15" s="322"/>
      <c r="AF15" s="322"/>
      <c r="AG15" s="321">
        <v>21732315</v>
      </c>
      <c r="AH15" s="321"/>
      <c r="AI15" s="321"/>
      <c r="AJ15" s="321"/>
      <c r="AK15" s="321"/>
      <c r="AL15" s="321"/>
      <c r="AM15" s="321"/>
      <c r="AN15" s="321"/>
      <c r="AO15" s="321"/>
      <c r="AP15" s="321"/>
      <c r="AQ15" s="322">
        <v>21449505</v>
      </c>
      <c r="AR15" s="323"/>
      <c r="AS15" s="323"/>
      <c r="AT15" s="323"/>
      <c r="AU15" s="323"/>
      <c r="AV15" s="323"/>
      <c r="AW15" s="323"/>
      <c r="AX15" s="323"/>
      <c r="AY15" s="323"/>
      <c r="AZ15" s="323"/>
      <c r="BA15" s="321">
        <v>21343124</v>
      </c>
      <c r="BB15" s="321"/>
      <c r="BC15" s="321"/>
      <c r="BD15" s="321"/>
      <c r="BE15" s="321"/>
      <c r="BF15" s="321"/>
      <c r="BG15" s="321"/>
      <c r="BH15" s="321"/>
      <c r="BI15" s="321"/>
      <c r="BJ15" s="321"/>
    </row>
    <row r="16" spans="1:63">
      <c r="D16" s="273" t="s">
        <v>268</v>
      </c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48"/>
      <c r="W16" s="322">
        <v>25809692</v>
      </c>
      <c r="X16" s="322"/>
      <c r="Y16" s="322"/>
      <c r="Z16" s="322"/>
      <c r="AA16" s="322"/>
      <c r="AB16" s="322"/>
      <c r="AC16" s="322"/>
      <c r="AD16" s="322"/>
      <c r="AE16" s="322"/>
      <c r="AF16" s="322"/>
      <c r="AG16" s="321">
        <v>33955490</v>
      </c>
      <c r="AH16" s="321"/>
      <c r="AI16" s="321"/>
      <c r="AJ16" s="321"/>
      <c r="AK16" s="321"/>
      <c r="AL16" s="321"/>
      <c r="AM16" s="321"/>
      <c r="AN16" s="321"/>
      <c r="AO16" s="321"/>
      <c r="AP16" s="321"/>
      <c r="AQ16" s="322">
        <v>22714672</v>
      </c>
      <c r="AR16" s="323"/>
      <c r="AS16" s="323"/>
      <c r="AT16" s="323"/>
      <c r="AU16" s="323"/>
      <c r="AV16" s="323"/>
      <c r="AW16" s="323"/>
      <c r="AX16" s="323"/>
      <c r="AY16" s="323"/>
      <c r="AZ16" s="323"/>
      <c r="BA16" s="321">
        <v>31016875</v>
      </c>
      <c r="BB16" s="321"/>
      <c r="BC16" s="321"/>
      <c r="BD16" s="321"/>
      <c r="BE16" s="321"/>
      <c r="BF16" s="321"/>
      <c r="BG16" s="321"/>
      <c r="BH16" s="321"/>
      <c r="BI16" s="321"/>
      <c r="BJ16" s="321"/>
    </row>
    <row r="17" spans="2:62">
      <c r="D17" s="273" t="s">
        <v>269</v>
      </c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48"/>
      <c r="W17" s="322">
        <v>106748</v>
      </c>
      <c r="X17" s="322"/>
      <c r="Y17" s="322"/>
      <c r="Z17" s="322"/>
      <c r="AA17" s="322"/>
      <c r="AB17" s="322"/>
      <c r="AC17" s="322"/>
      <c r="AD17" s="322"/>
      <c r="AE17" s="322"/>
      <c r="AF17" s="322"/>
      <c r="AG17" s="321">
        <v>104307</v>
      </c>
      <c r="AH17" s="321"/>
      <c r="AI17" s="321"/>
      <c r="AJ17" s="321"/>
      <c r="AK17" s="321"/>
      <c r="AL17" s="321"/>
      <c r="AM17" s="321"/>
      <c r="AN17" s="321"/>
      <c r="AO17" s="321"/>
      <c r="AP17" s="321"/>
      <c r="AQ17" s="322">
        <v>4411</v>
      </c>
      <c r="AR17" s="323"/>
      <c r="AS17" s="323"/>
      <c r="AT17" s="323"/>
      <c r="AU17" s="323"/>
      <c r="AV17" s="323"/>
      <c r="AW17" s="323"/>
      <c r="AX17" s="323"/>
      <c r="AY17" s="323"/>
      <c r="AZ17" s="323"/>
      <c r="BA17" s="321">
        <v>3706</v>
      </c>
      <c r="BB17" s="321"/>
      <c r="BC17" s="321"/>
      <c r="BD17" s="321"/>
      <c r="BE17" s="321"/>
      <c r="BF17" s="321"/>
      <c r="BG17" s="321"/>
      <c r="BH17" s="321"/>
      <c r="BI17" s="321"/>
      <c r="BJ17" s="321"/>
    </row>
    <row r="18" spans="2:62">
      <c r="D18" s="273" t="s">
        <v>270</v>
      </c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48"/>
      <c r="W18" s="322">
        <v>30781734</v>
      </c>
      <c r="X18" s="322"/>
      <c r="Y18" s="322"/>
      <c r="Z18" s="322"/>
      <c r="AA18" s="322"/>
      <c r="AB18" s="322"/>
      <c r="AC18" s="322"/>
      <c r="AD18" s="322"/>
      <c r="AE18" s="322"/>
      <c r="AF18" s="322"/>
      <c r="AG18" s="321">
        <v>30516523</v>
      </c>
      <c r="AH18" s="321"/>
      <c r="AI18" s="321"/>
      <c r="AJ18" s="321"/>
      <c r="AK18" s="321"/>
      <c r="AL18" s="321"/>
      <c r="AM18" s="321"/>
      <c r="AN18" s="321"/>
      <c r="AO18" s="321"/>
      <c r="AP18" s="321"/>
      <c r="AQ18" s="322">
        <v>27295468</v>
      </c>
      <c r="AR18" s="323"/>
      <c r="AS18" s="323"/>
      <c r="AT18" s="323"/>
      <c r="AU18" s="323"/>
      <c r="AV18" s="323"/>
      <c r="AW18" s="323"/>
      <c r="AX18" s="323"/>
      <c r="AY18" s="323"/>
      <c r="AZ18" s="323"/>
      <c r="BA18" s="321">
        <v>26781221</v>
      </c>
      <c r="BB18" s="321"/>
      <c r="BC18" s="321"/>
      <c r="BD18" s="321"/>
      <c r="BE18" s="321"/>
      <c r="BF18" s="321"/>
      <c r="BG18" s="321"/>
      <c r="BH18" s="321"/>
      <c r="BI18" s="321"/>
      <c r="BJ18" s="321"/>
    </row>
    <row r="19" spans="2:62">
      <c r="V19" s="48"/>
    </row>
    <row r="20" spans="2:62" hidden="1">
      <c r="D20" s="273" t="s">
        <v>271</v>
      </c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48"/>
      <c r="W20" s="322">
        <v>0</v>
      </c>
      <c r="X20" s="322"/>
      <c r="Y20" s="322"/>
      <c r="Z20" s="322"/>
      <c r="AA20" s="322"/>
      <c r="AB20" s="322"/>
      <c r="AC20" s="322"/>
      <c r="AD20" s="322"/>
      <c r="AE20" s="322"/>
      <c r="AF20" s="322"/>
      <c r="AG20" s="321">
        <v>0</v>
      </c>
      <c r="AH20" s="321"/>
      <c r="AI20" s="321"/>
      <c r="AJ20" s="321"/>
      <c r="AK20" s="321"/>
      <c r="AL20" s="321"/>
      <c r="AM20" s="321"/>
      <c r="AN20" s="321"/>
      <c r="AO20" s="321"/>
      <c r="AP20" s="321"/>
      <c r="AQ20" s="322">
        <v>0</v>
      </c>
      <c r="AR20" s="323"/>
      <c r="AS20" s="323"/>
      <c r="AT20" s="323"/>
      <c r="AU20" s="323"/>
      <c r="AV20" s="323"/>
      <c r="AW20" s="323"/>
      <c r="AX20" s="323"/>
      <c r="AY20" s="323"/>
      <c r="AZ20" s="323"/>
      <c r="BA20" s="321">
        <v>0</v>
      </c>
      <c r="BB20" s="321"/>
      <c r="BC20" s="321"/>
      <c r="BD20" s="321"/>
      <c r="BE20" s="321"/>
      <c r="BF20" s="321"/>
      <c r="BG20" s="321"/>
      <c r="BH20" s="321"/>
      <c r="BI20" s="321"/>
      <c r="BJ20" s="321"/>
    </row>
    <row r="21" spans="2:62" hidden="1">
      <c r="D21" s="273" t="s">
        <v>544</v>
      </c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48"/>
      <c r="W21" s="322">
        <v>0</v>
      </c>
      <c r="X21" s="322"/>
      <c r="Y21" s="322"/>
      <c r="Z21" s="322"/>
      <c r="AA21" s="322"/>
      <c r="AB21" s="322"/>
      <c r="AC21" s="322"/>
      <c r="AD21" s="322"/>
      <c r="AE21" s="322"/>
      <c r="AF21" s="322"/>
      <c r="AG21" s="321">
        <v>0</v>
      </c>
      <c r="AH21" s="321"/>
      <c r="AI21" s="321"/>
      <c r="AJ21" s="321"/>
      <c r="AK21" s="321"/>
      <c r="AL21" s="321"/>
      <c r="AM21" s="321"/>
      <c r="AN21" s="321"/>
      <c r="AO21" s="321"/>
      <c r="AP21" s="321"/>
      <c r="AQ21" s="322">
        <v>0</v>
      </c>
      <c r="AR21" s="323"/>
      <c r="AS21" s="323"/>
      <c r="AT21" s="323"/>
      <c r="AU21" s="323"/>
      <c r="AV21" s="323"/>
      <c r="AW21" s="323"/>
      <c r="AX21" s="323"/>
      <c r="AY21" s="323"/>
      <c r="AZ21" s="323"/>
      <c r="BA21" s="321">
        <v>0</v>
      </c>
      <c r="BB21" s="321"/>
      <c r="BC21" s="321"/>
      <c r="BD21" s="321"/>
      <c r="BE21" s="321"/>
      <c r="BF21" s="321"/>
      <c r="BG21" s="321"/>
      <c r="BH21" s="321"/>
      <c r="BI21" s="321"/>
      <c r="BJ21" s="321"/>
    </row>
    <row r="22" spans="2:62" hidden="1">
      <c r="D22" s="273" t="s">
        <v>543</v>
      </c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48"/>
      <c r="W22" s="322">
        <v>0</v>
      </c>
      <c r="X22" s="322"/>
      <c r="Y22" s="322"/>
      <c r="Z22" s="322"/>
      <c r="AA22" s="322"/>
      <c r="AB22" s="322"/>
      <c r="AC22" s="322"/>
      <c r="AD22" s="322"/>
      <c r="AE22" s="322"/>
      <c r="AF22" s="322"/>
      <c r="AG22" s="321">
        <v>0</v>
      </c>
      <c r="AH22" s="321"/>
      <c r="AI22" s="321"/>
      <c r="AJ22" s="321"/>
      <c r="AK22" s="321"/>
      <c r="AL22" s="321"/>
      <c r="AM22" s="321"/>
      <c r="AN22" s="321"/>
      <c r="AO22" s="321"/>
      <c r="AP22" s="321"/>
      <c r="AQ22" s="322">
        <v>0</v>
      </c>
      <c r="AR22" s="323"/>
      <c r="AS22" s="323"/>
      <c r="AT22" s="323"/>
      <c r="AU22" s="323"/>
      <c r="AV22" s="323"/>
      <c r="AW22" s="323"/>
      <c r="AX22" s="323"/>
      <c r="AY22" s="323"/>
      <c r="AZ22" s="323"/>
      <c r="BA22" s="321">
        <v>0</v>
      </c>
      <c r="BB22" s="321"/>
      <c r="BC22" s="321"/>
      <c r="BD22" s="321"/>
      <c r="BE22" s="321"/>
      <c r="BF22" s="321"/>
      <c r="BG22" s="321"/>
      <c r="BH22" s="321"/>
      <c r="BI22" s="321"/>
      <c r="BJ22" s="321"/>
    </row>
    <row r="23" spans="2:62">
      <c r="D23" s="273" t="s">
        <v>272</v>
      </c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48"/>
      <c r="W23" s="322">
        <v>508427</v>
      </c>
      <c r="X23" s="322"/>
      <c r="Y23" s="322"/>
      <c r="Z23" s="322"/>
      <c r="AA23" s="322"/>
      <c r="AB23" s="322"/>
      <c r="AC23" s="322"/>
      <c r="AD23" s="322"/>
      <c r="AE23" s="322"/>
      <c r="AF23" s="322"/>
      <c r="AG23" s="321">
        <v>431112</v>
      </c>
      <c r="AH23" s="321"/>
      <c r="AI23" s="321"/>
      <c r="AJ23" s="321"/>
      <c r="AK23" s="321"/>
      <c r="AL23" s="321"/>
      <c r="AM23" s="321"/>
      <c r="AN23" s="321"/>
      <c r="AO23" s="321"/>
      <c r="AP23" s="321"/>
      <c r="AQ23" s="322">
        <v>485833</v>
      </c>
      <c r="AR23" s="323"/>
      <c r="AS23" s="323"/>
      <c r="AT23" s="323"/>
      <c r="AU23" s="323"/>
      <c r="AV23" s="323"/>
      <c r="AW23" s="323"/>
      <c r="AX23" s="323"/>
      <c r="AY23" s="323"/>
      <c r="AZ23" s="323"/>
      <c r="BA23" s="321">
        <v>425565</v>
      </c>
      <c r="BB23" s="321"/>
      <c r="BC23" s="321"/>
      <c r="BD23" s="321"/>
      <c r="BE23" s="321"/>
      <c r="BF23" s="321"/>
      <c r="BG23" s="321"/>
      <c r="BH23" s="321"/>
      <c r="BI23" s="321"/>
      <c r="BJ23" s="321"/>
    </row>
    <row r="24" spans="2:6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49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</row>
    <row r="25" spans="2:62">
      <c r="C25" s="230" t="s">
        <v>243</v>
      </c>
      <c r="D25" s="230"/>
      <c r="E25" s="76" t="s">
        <v>244</v>
      </c>
      <c r="F25" s="231">
        <v>-1</v>
      </c>
      <c r="G25" s="231"/>
      <c r="H25" s="32" t="s">
        <v>846</v>
      </c>
    </row>
    <row r="26" spans="2:62">
      <c r="C26" s="63"/>
      <c r="D26" s="63"/>
      <c r="E26" s="76"/>
      <c r="F26" s="237">
        <v>-2</v>
      </c>
      <c r="G26" s="237"/>
      <c r="H26" s="32" t="s">
        <v>845</v>
      </c>
    </row>
    <row r="27" spans="2:62">
      <c r="B27" s="238" t="s">
        <v>246</v>
      </c>
      <c r="C27" s="238"/>
      <c r="D27" s="238"/>
      <c r="E27" s="76" t="s">
        <v>244</v>
      </c>
      <c r="F27" s="5" t="s">
        <v>273</v>
      </c>
    </row>
  </sheetData>
  <mergeCells count="72">
    <mergeCell ref="W7:AP7"/>
    <mergeCell ref="AQ7:BJ7"/>
    <mergeCell ref="BA22:BJ22"/>
    <mergeCell ref="D23:U23"/>
    <mergeCell ref="BA23:BJ23"/>
    <mergeCell ref="W18:AF18"/>
    <mergeCell ref="AG18:AP18"/>
    <mergeCell ref="AQ18:AZ18"/>
    <mergeCell ref="D20:U20"/>
    <mergeCell ref="W23:AF23"/>
    <mergeCell ref="AG23:AP23"/>
    <mergeCell ref="BA21:BJ21"/>
    <mergeCell ref="D17:U17"/>
    <mergeCell ref="W17:AF17"/>
    <mergeCell ref="AG17:AP17"/>
    <mergeCell ref="AQ17:AZ17"/>
    <mergeCell ref="A1:N2"/>
    <mergeCell ref="D21:U21"/>
    <mergeCell ref="W21:AF21"/>
    <mergeCell ref="AG21:AP21"/>
    <mergeCell ref="AQ21:AZ21"/>
    <mergeCell ref="D18:U18"/>
    <mergeCell ref="D16:U16"/>
    <mergeCell ref="W16:AF16"/>
    <mergeCell ref="AG16:AP16"/>
    <mergeCell ref="AQ16:AZ16"/>
    <mergeCell ref="D14:U14"/>
    <mergeCell ref="W14:AF14"/>
    <mergeCell ref="AG14:AP14"/>
    <mergeCell ref="AQ14:AZ14"/>
    <mergeCell ref="B5:BJ5"/>
    <mergeCell ref="B7:V8"/>
    <mergeCell ref="B27:D27"/>
    <mergeCell ref="D22:U22"/>
    <mergeCell ref="W22:AF22"/>
    <mergeCell ref="AG22:AP22"/>
    <mergeCell ref="AQ22:AZ22"/>
    <mergeCell ref="C25:D25"/>
    <mergeCell ref="AQ23:AZ23"/>
    <mergeCell ref="F25:G25"/>
    <mergeCell ref="F26:G26"/>
    <mergeCell ref="BA17:BJ17"/>
    <mergeCell ref="W20:AF20"/>
    <mergeCell ref="AG20:AP20"/>
    <mergeCell ref="AQ20:AZ20"/>
    <mergeCell ref="BA20:BJ20"/>
    <mergeCell ref="BA18:BJ18"/>
    <mergeCell ref="C11:U11"/>
    <mergeCell ref="W11:AF11"/>
    <mergeCell ref="AG11:AP11"/>
    <mergeCell ref="AQ11:AZ11"/>
    <mergeCell ref="BA11:BJ11"/>
    <mergeCell ref="BA16:BJ16"/>
    <mergeCell ref="D13:U13"/>
    <mergeCell ref="W13:AF13"/>
    <mergeCell ref="AG13:AP13"/>
    <mergeCell ref="AQ13:AZ13"/>
    <mergeCell ref="D15:U15"/>
    <mergeCell ref="W15:AF15"/>
    <mergeCell ref="AG15:AP15"/>
    <mergeCell ref="AQ15:AZ15"/>
    <mergeCell ref="BA15:BJ15"/>
    <mergeCell ref="W8:AF8"/>
    <mergeCell ref="AG8:AP8"/>
    <mergeCell ref="AQ8:AZ8"/>
    <mergeCell ref="BA8:BJ8"/>
    <mergeCell ref="BA14:BJ14"/>
    <mergeCell ref="AD9:AF9"/>
    <mergeCell ref="AN9:AP9"/>
    <mergeCell ref="AX9:AZ9"/>
    <mergeCell ref="BH9:BJ9"/>
    <mergeCell ref="BA13:BJ13"/>
  </mergeCells>
  <phoneticPr fontId="22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66"/>
  <sheetViews>
    <sheetView view="pageBreakPreview" zoomScaleNormal="100" zoomScaleSheetLayoutView="100" workbookViewId="0"/>
  </sheetViews>
  <sheetFormatPr defaultRowHeight="13.5"/>
  <cols>
    <col min="1" max="1" width="1" customWidth="1"/>
    <col min="2" max="63" width="1.625" customWidth="1"/>
  </cols>
  <sheetData>
    <row r="1" spans="2:63" ht="11.1" customHeight="1">
      <c r="AW1" s="192">
        <f>'154'!A1+1</f>
        <v>155</v>
      </c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</row>
    <row r="2" spans="2:63" ht="11.1" customHeight="1"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</row>
    <row r="3" spans="2:63">
      <c r="AW3" s="91"/>
      <c r="AX3" s="91"/>
      <c r="AY3" s="91"/>
      <c r="AZ3" s="91"/>
      <c r="BA3" s="91"/>
      <c r="BB3" s="91"/>
      <c r="BC3" s="126"/>
      <c r="BD3" s="126"/>
      <c r="BE3" s="126"/>
      <c r="BF3" s="126"/>
      <c r="BG3" s="91"/>
      <c r="BH3" s="91"/>
      <c r="BI3" s="91"/>
      <c r="BJ3" s="91"/>
      <c r="BK3" s="91"/>
    </row>
    <row r="4" spans="2:63">
      <c r="AW4" s="91"/>
      <c r="AX4" s="91"/>
      <c r="AY4" s="91"/>
      <c r="AZ4" s="91"/>
      <c r="BA4" s="91"/>
      <c r="BB4" s="91"/>
      <c r="BC4" s="126"/>
      <c r="BD4" s="126"/>
      <c r="BE4" s="126"/>
      <c r="BF4" s="126"/>
      <c r="BG4" s="91"/>
      <c r="BH4" s="91"/>
      <c r="BI4" s="91"/>
      <c r="BJ4" s="91"/>
      <c r="BK4" s="91"/>
    </row>
    <row r="5" spans="2:63" ht="18" customHeight="1">
      <c r="B5" s="227" t="s">
        <v>805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</row>
    <row r="6" spans="2:63" ht="12.95" customHeight="1">
      <c r="BJ6" s="1" t="s">
        <v>564</v>
      </c>
    </row>
    <row r="7" spans="2:63" ht="20.100000000000001" customHeight="1">
      <c r="B7" s="268" t="s">
        <v>565</v>
      </c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 t="s">
        <v>566</v>
      </c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316"/>
      <c r="AE7" s="316"/>
      <c r="AF7" s="316"/>
      <c r="AG7" s="316"/>
      <c r="AH7" s="316"/>
      <c r="AI7" s="316"/>
      <c r="AJ7" s="316"/>
      <c r="AK7" s="316"/>
      <c r="AL7" s="316"/>
      <c r="AM7" s="267" t="s">
        <v>567</v>
      </c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7"/>
      <c r="BF7" s="267"/>
      <c r="BG7" s="267"/>
      <c r="BH7" s="267"/>
      <c r="BI7" s="267"/>
      <c r="BJ7" s="219"/>
    </row>
    <row r="8" spans="2:63" ht="20.100000000000001" customHeight="1">
      <c r="B8" s="269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1" t="s">
        <v>28</v>
      </c>
      <c r="P8" s="221"/>
      <c r="Q8" s="221"/>
      <c r="R8" s="221"/>
      <c r="S8" s="221"/>
      <c r="T8" s="221"/>
      <c r="U8" s="221"/>
      <c r="V8" s="221"/>
      <c r="W8" s="221" t="s">
        <v>568</v>
      </c>
      <c r="X8" s="221"/>
      <c r="Y8" s="221"/>
      <c r="Z8" s="221"/>
      <c r="AA8" s="221"/>
      <c r="AB8" s="221"/>
      <c r="AC8" s="221"/>
      <c r="AD8" s="221"/>
      <c r="AE8" s="221" t="s">
        <v>569</v>
      </c>
      <c r="AF8" s="221"/>
      <c r="AG8" s="221"/>
      <c r="AH8" s="221"/>
      <c r="AI8" s="221"/>
      <c r="AJ8" s="221"/>
      <c r="AK8" s="221"/>
      <c r="AL8" s="221"/>
      <c r="AM8" s="221" t="s">
        <v>28</v>
      </c>
      <c r="AN8" s="221"/>
      <c r="AO8" s="221"/>
      <c r="AP8" s="221"/>
      <c r="AQ8" s="221"/>
      <c r="AR8" s="221"/>
      <c r="AS8" s="221"/>
      <c r="AT8" s="221"/>
      <c r="AU8" s="221" t="s">
        <v>568</v>
      </c>
      <c r="AV8" s="221"/>
      <c r="AW8" s="221"/>
      <c r="AX8" s="221"/>
      <c r="AY8" s="221"/>
      <c r="AZ8" s="221"/>
      <c r="BA8" s="221"/>
      <c r="BB8" s="221"/>
      <c r="BC8" s="221" t="s">
        <v>569</v>
      </c>
      <c r="BD8" s="221"/>
      <c r="BE8" s="221"/>
      <c r="BF8" s="221"/>
      <c r="BG8" s="221"/>
      <c r="BH8" s="221"/>
      <c r="BI8" s="221"/>
      <c r="BJ8" s="346"/>
    </row>
    <row r="9" spans="2:63" ht="12.6" customHeight="1">
      <c r="N9" s="47"/>
    </row>
    <row r="10" spans="2:63" ht="12.6" customHeight="1">
      <c r="C10" s="273" t="s">
        <v>5</v>
      </c>
      <c r="D10" s="273"/>
      <c r="E10" s="273"/>
      <c r="F10" s="273"/>
      <c r="G10" s="234">
        <v>21</v>
      </c>
      <c r="H10" s="234"/>
      <c r="I10" s="234"/>
      <c r="J10" s="234" t="s">
        <v>570</v>
      </c>
      <c r="K10" s="234"/>
      <c r="L10" s="234"/>
      <c r="M10" s="234"/>
      <c r="N10" s="48"/>
      <c r="O10" s="201">
        <v>575667</v>
      </c>
      <c r="P10" s="201"/>
      <c r="Q10" s="201"/>
      <c r="R10" s="201"/>
      <c r="S10" s="201"/>
      <c r="T10" s="201"/>
      <c r="U10" s="201"/>
      <c r="V10" s="201"/>
      <c r="W10" s="201">
        <v>282708</v>
      </c>
      <c r="X10" s="201"/>
      <c r="Y10" s="201"/>
      <c r="Z10" s="201"/>
      <c r="AA10" s="201"/>
      <c r="AB10" s="201"/>
      <c r="AC10" s="201"/>
      <c r="AD10" s="201"/>
      <c r="AE10" s="201">
        <v>292959</v>
      </c>
      <c r="AF10" s="201"/>
      <c r="AG10" s="201"/>
      <c r="AH10" s="201"/>
      <c r="AI10" s="201"/>
      <c r="AJ10" s="201"/>
      <c r="AK10" s="201"/>
      <c r="AL10" s="201"/>
      <c r="AM10" s="201">
        <v>4022</v>
      </c>
      <c r="AN10" s="201"/>
      <c r="AO10" s="201"/>
      <c r="AP10" s="201"/>
      <c r="AQ10" s="201"/>
      <c r="AR10" s="201"/>
      <c r="AS10" s="201"/>
      <c r="AT10" s="201"/>
      <c r="AU10" s="201">
        <v>1502</v>
      </c>
      <c r="AV10" s="201"/>
      <c r="AW10" s="201"/>
      <c r="AX10" s="201"/>
      <c r="AY10" s="201"/>
      <c r="AZ10" s="201"/>
      <c r="BA10" s="201"/>
      <c r="BB10" s="201"/>
      <c r="BC10" s="201">
        <v>2520</v>
      </c>
      <c r="BD10" s="201"/>
      <c r="BE10" s="201"/>
      <c r="BF10" s="201"/>
      <c r="BG10" s="201"/>
      <c r="BH10" s="201"/>
      <c r="BI10" s="201"/>
      <c r="BJ10" s="201"/>
    </row>
    <row r="11" spans="2:63" ht="12.6" customHeight="1">
      <c r="N11" s="48"/>
    </row>
    <row r="12" spans="2:63" ht="12.6" customHeight="1">
      <c r="G12" s="234">
        <v>22</v>
      </c>
      <c r="H12" s="234"/>
      <c r="I12" s="234"/>
      <c r="N12" s="48"/>
      <c r="O12" s="201">
        <v>577147</v>
      </c>
      <c r="P12" s="201"/>
      <c r="Q12" s="201"/>
      <c r="R12" s="201"/>
      <c r="S12" s="201"/>
      <c r="T12" s="201"/>
      <c r="U12" s="201"/>
      <c r="V12" s="201"/>
      <c r="W12" s="201">
        <v>282806</v>
      </c>
      <c r="X12" s="201"/>
      <c r="Y12" s="201"/>
      <c r="Z12" s="201"/>
      <c r="AA12" s="201"/>
      <c r="AB12" s="201"/>
      <c r="AC12" s="201"/>
      <c r="AD12" s="201"/>
      <c r="AE12" s="201">
        <v>294341</v>
      </c>
      <c r="AF12" s="201"/>
      <c r="AG12" s="201"/>
      <c r="AH12" s="201"/>
      <c r="AI12" s="201"/>
      <c r="AJ12" s="201"/>
      <c r="AK12" s="201"/>
      <c r="AL12" s="201"/>
      <c r="AM12" s="201">
        <v>1480</v>
      </c>
      <c r="AN12" s="201"/>
      <c r="AO12" s="201"/>
      <c r="AP12" s="201"/>
      <c r="AQ12" s="201"/>
      <c r="AR12" s="201"/>
      <c r="AS12" s="201"/>
      <c r="AT12" s="201"/>
      <c r="AU12" s="201">
        <v>98</v>
      </c>
      <c r="AV12" s="201"/>
      <c r="AW12" s="201"/>
      <c r="AX12" s="201"/>
      <c r="AY12" s="201"/>
      <c r="AZ12" s="201"/>
      <c r="BA12" s="201"/>
      <c r="BB12" s="201"/>
      <c r="BC12" s="201">
        <v>1382</v>
      </c>
      <c r="BD12" s="201"/>
      <c r="BE12" s="201"/>
      <c r="BF12" s="201"/>
      <c r="BG12" s="201"/>
      <c r="BH12" s="201"/>
      <c r="BI12" s="201"/>
      <c r="BJ12" s="201"/>
    </row>
    <row r="13" spans="2:63" ht="12.6" customHeight="1">
      <c r="N13" s="48"/>
    </row>
    <row r="14" spans="2:63" ht="12.6" customHeight="1">
      <c r="G14" s="234">
        <v>23</v>
      </c>
      <c r="H14" s="234"/>
      <c r="I14" s="234"/>
      <c r="N14" s="48"/>
      <c r="O14" s="201">
        <v>578163</v>
      </c>
      <c r="P14" s="201"/>
      <c r="Q14" s="201"/>
      <c r="R14" s="201"/>
      <c r="S14" s="201"/>
      <c r="T14" s="201"/>
      <c r="U14" s="201"/>
      <c r="V14" s="201"/>
      <c r="W14" s="201">
        <v>282660</v>
      </c>
      <c r="X14" s="201"/>
      <c r="Y14" s="201"/>
      <c r="Z14" s="201"/>
      <c r="AA14" s="201"/>
      <c r="AB14" s="201"/>
      <c r="AC14" s="201"/>
      <c r="AD14" s="201"/>
      <c r="AE14" s="201">
        <v>295503</v>
      </c>
      <c r="AF14" s="201"/>
      <c r="AG14" s="201"/>
      <c r="AH14" s="201"/>
      <c r="AI14" s="201"/>
      <c r="AJ14" s="201"/>
      <c r="AK14" s="201"/>
      <c r="AL14" s="201"/>
      <c r="AM14" s="201">
        <v>1016</v>
      </c>
      <c r="AN14" s="201"/>
      <c r="AO14" s="201"/>
      <c r="AP14" s="201"/>
      <c r="AQ14" s="201"/>
      <c r="AR14" s="201"/>
      <c r="AS14" s="201"/>
      <c r="AT14" s="201"/>
      <c r="AU14" s="201">
        <v>-146</v>
      </c>
      <c r="AV14" s="201"/>
      <c r="AW14" s="201"/>
      <c r="AX14" s="201"/>
      <c r="AY14" s="201"/>
      <c r="AZ14" s="201"/>
      <c r="BA14" s="201"/>
      <c r="BB14" s="201"/>
      <c r="BC14" s="201">
        <v>1162</v>
      </c>
      <c r="BD14" s="201"/>
      <c r="BE14" s="201"/>
      <c r="BF14" s="201"/>
      <c r="BG14" s="201"/>
      <c r="BH14" s="201"/>
      <c r="BI14" s="201"/>
      <c r="BJ14" s="201"/>
    </row>
    <row r="15" spans="2:63" ht="12.6" customHeight="1">
      <c r="N15" s="48"/>
    </row>
    <row r="16" spans="2:63" ht="12.6" customHeight="1">
      <c r="G16" s="234">
        <v>24</v>
      </c>
      <c r="H16" s="234"/>
      <c r="I16" s="234"/>
      <c r="N16" s="48"/>
      <c r="O16" s="201">
        <f>SUM(W16:AL16)</f>
        <v>579500</v>
      </c>
      <c r="P16" s="201"/>
      <c r="Q16" s="201"/>
      <c r="R16" s="201"/>
      <c r="S16" s="201"/>
      <c r="T16" s="201"/>
      <c r="U16" s="201"/>
      <c r="V16" s="201"/>
      <c r="W16" s="201">
        <v>282706</v>
      </c>
      <c r="X16" s="201"/>
      <c r="Y16" s="201"/>
      <c r="Z16" s="201"/>
      <c r="AA16" s="201"/>
      <c r="AB16" s="201"/>
      <c r="AC16" s="201"/>
      <c r="AD16" s="201"/>
      <c r="AE16" s="201">
        <v>296794</v>
      </c>
      <c r="AF16" s="201"/>
      <c r="AG16" s="201"/>
      <c r="AH16" s="201"/>
      <c r="AI16" s="201"/>
      <c r="AJ16" s="201"/>
      <c r="AK16" s="201"/>
      <c r="AL16" s="201"/>
      <c r="AM16" s="201">
        <f>SUM(AU16:BJ16)</f>
        <v>1337</v>
      </c>
      <c r="AN16" s="201"/>
      <c r="AO16" s="201"/>
      <c r="AP16" s="201"/>
      <c r="AQ16" s="201"/>
      <c r="AR16" s="201"/>
      <c r="AS16" s="201"/>
      <c r="AT16" s="201"/>
      <c r="AU16" s="201">
        <v>46</v>
      </c>
      <c r="AV16" s="201"/>
      <c r="AW16" s="201"/>
      <c r="AX16" s="201"/>
      <c r="AY16" s="201"/>
      <c r="AZ16" s="201"/>
      <c r="BA16" s="201"/>
      <c r="BB16" s="201"/>
      <c r="BC16" s="201">
        <v>1291</v>
      </c>
      <c r="BD16" s="201"/>
      <c r="BE16" s="201"/>
      <c r="BF16" s="201"/>
      <c r="BG16" s="201"/>
      <c r="BH16" s="201"/>
      <c r="BI16" s="201"/>
      <c r="BJ16" s="201"/>
    </row>
    <row r="17" spans="2:63" ht="12.6" customHeight="1">
      <c r="N17" s="48"/>
    </row>
    <row r="18" spans="2:63" ht="12.6" customHeight="1">
      <c r="G18" s="241">
        <v>25</v>
      </c>
      <c r="H18" s="241"/>
      <c r="I18" s="241"/>
      <c r="N18" s="7"/>
      <c r="O18" s="333">
        <f>SUM(W18:AL18)</f>
        <v>581479</v>
      </c>
      <c r="P18" s="202"/>
      <c r="Q18" s="202"/>
      <c r="R18" s="202"/>
      <c r="S18" s="202"/>
      <c r="T18" s="202"/>
      <c r="U18" s="202"/>
      <c r="V18" s="202"/>
      <c r="W18" s="202">
        <v>283179</v>
      </c>
      <c r="X18" s="202"/>
      <c r="Y18" s="202"/>
      <c r="Z18" s="202"/>
      <c r="AA18" s="202"/>
      <c r="AB18" s="202"/>
      <c r="AC18" s="202"/>
      <c r="AD18" s="202"/>
      <c r="AE18" s="202">
        <v>298300</v>
      </c>
      <c r="AF18" s="202"/>
      <c r="AG18" s="202"/>
      <c r="AH18" s="202"/>
      <c r="AI18" s="202"/>
      <c r="AJ18" s="202"/>
      <c r="AK18" s="202"/>
      <c r="AL18" s="202"/>
      <c r="AM18" s="202">
        <f>SUM(AU18:BJ18)</f>
        <v>1979</v>
      </c>
      <c r="AN18" s="202"/>
      <c r="AO18" s="202"/>
      <c r="AP18" s="202"/>
      <c r="AQ18" s="202"/>
      <c r="AR18" s="202"/>
      <c r="AS18" s="202"/>
      <c r="AT18" s="202"/>
      <c r="AU18" s="202">
        <v>473</v>
      </c>
      <c r="AV18" s="202"/>
      <c r="AW18" s="202"/>
      <c r="AX18" s="202"/>
      <c r="AY18" s="202"/>
      <c r="AZ18" s="202"/>
      <c r="BA18" s="202"/>
      <c r="BB18" s="202"/>
      <c r="BC18" s="202">
        <v>1506</v>
      </c>
      <c r="BD18" s="202"/>
      <c r="BE18" s="202"/>
      <c r="BF18" s="202"/>
      <c r="BG18" s="202"/>
      <c r="BH18" s="202"/>
      <c r="BI18" s="202"/>
      <c r="BJ18" s="202"/>
    </row>
    <row r="19" spans="2:63" ht="12.6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49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</row>
    <row r="20" spans="2:63" ht="12" customHeight="1">
      <c r="B20" s="238" t="s">
        <v>246</v>
      </c>
      <c r="C20" s="238"/>
      <c r="D20" s="238"/>
      <c r="E20" s="72" t="s">
        <v>2</v>
      </c>
      <c r="F20" s="5" t="s">
        <v>571</v>
      </c>
    </row>
    <row r="21" spans="2:63" ht="12" customHeight="1"/>
    <row r="22" spans="2:63" ht="12" customHeight="1"/>
    <row r="23" spans="2:63" ht="12" customHeight="1"/>
    <row r="24" spans="2:63" ht="18" customHeight="1">
      <c r="B24" s="227" t="s">
        <v>806</v>
      </c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</row>
    <row r="25" spans="2:63" ht="12.9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</row>
    <row r="26" spans="2:63" ht="18" customHeight="1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334" t="s">
        <v>572</v>
      </c>
      <c r="R26" s="335"/>
      <c r="S26" s="335"/>
      <c r="T26" s="335"/>
      <c r="U26" s="335"/>
      <c r="V26" s="336"/>
      <c r="W26" s="267" t="s">
        <v>573</v>
      </c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I26" s="267"/>
      <c r="AJ26" s="267"/>
      <c r="AK26" s="267"/>
      <c r="AL26" s="267"/>
      <c r="AM26" s="267"/>
      <c r="AN26" s="267"/>
      <c r="AO26" s="267"/>
      <c r="AP26" s="267"/>
      <c r="AQ26" s="267"/>
      <c r="AR26" s="267"/>
      <c r="AS26" s="267"/>
      <c r="AT26" s="267"/>
      <c r="AU26" s="267"/>
      <c r="AV26" s="267"/>
      <c r="AW26" s="267"/>
      <c r="AX26" s="267"/>
      <c r="AY26" s="267"/>
      <c r="AZ26" s="267"/>
      <c r="BA26" s="267"/>
      <c r="BB26" s="267"/>
      <c r="BC26" s="267"/>
      <c r="BD26" s="267"/>
      <c r="BE26" s="267"/>
      <c r="BF26" s="267"/>
      <c r="BG26" s="267"/>
      <c r="BH26" s="267"/>
      <c r="BI26" s="267"/>
      <c r="BJ26" s="219"/>
    </row>
    <row r="27" spans="2:63" ht="18" customHeight="1">
      <c r="O27" s="7"/>
      <c r="P27" s="7"/>
      <c r="Q27" s="334"/>
      <c r="R27" s="335"/>
      <c r="S27" s="335"/>
      <c r="T27" s="335"/>
      <c r="U27" s="335"/>
      <c r="V27" s="336"/>
      <c r="W27" s="330" t="s">
        <v>574</v>
      </c>
      <c r="X27" s="330"/>
      <c r="Y27" s="330"/>
      <c r="Z27" s="330"/>
      <c r="AA27" s="330" t="s">
        <v>575</v>
      </c>
      <c r="AB27" s="330"/>
      <c r="AC27" s="330"/>
      <c r="AD27" s="330"/>
      <c r="AE27" s="330" t="s">
        <v>576</v>
      </c>
      <c r="AF27" s="330"/>
      <c r="AG27" s="330"/>
      <c r="AH27" s="330"/>
      <c r="AI27" s="330" t="s">
        <v>577</v>
      </c>
      <c r="AJ27" s="330"/>
      <c r="AK27" s="330"/>
      <c r="AL27" s="330"/>
      <c r="AM27" s="330" t="s">
        <v>578</v>
      </c>
      <c r="AN27" s="330"/>
      <c r="AO27" s="330"/>
      <c r="AP27" s="330"/>
      <c r="AQ27" s="330" t="s">
        <v>579</v>
      </c>
      <c r="AR27" s="330"/>
      <c r="AS27" s="330"/>
      <c r="AT27" s="330"/>
      <c r="AU27" s="330" t="s">
        <v>580</v>
      </c>
      <c r="AV27" s="330"/>
      <c r="AW27" s="330"/>
      <c r="AX27" s="330"/>
      <c r="AY27" s="330" t="s">
        <v>837</v>
      </c>
      <c r="AZ27" s="330"/>
      <c r="BA27" s="330"/>
      <c r="BB27" s="330"/>
      <c r="BC27" s="330" t="s">
        <v>838</v>
      </c>
      <c r="BD27" s="330"/>
      <c r="BE27" s="330"/>
      <c r="BF27" s="330"/>
      <c r="BG27" s="340" t="s">
        <v>581</v>
      </c>
      <c r="BH27" s="341"/>
      <c r="BI27" s="341"/>
      <c r="BJ27" s="341"/>
      <c r="BK27" s="7"/>
    </row>
    <row r="28" spans="2:63" ht="18" customHeight="1">
      <c r="B28" s="7"/>
      <c r="C28" s="217" t="s">
        <v>582</v>
      </c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7"/>
      <c r="Q28" s="334"/>
      <c r="R28" s="335"/>
      <c r="S28" s="335"/>
      <c r="T28" s="335"/>
      <c r="U28" s="335"/>
      <c r="V28" s="336"/>
      <c r="W28" s="330"/>
      <c r="X28" s="330"/>
      <c r="Y28" s="330"/>
      <c r="Z28" s="330"/>
      <c r="AA28" s="330"/>
      <c r="AB28" s="330"/>
      <c r="AC28" s="330"/>
      <c r="AD28" s="330"/>
      <c r="AE28" s="330"/>
      <c r="AF28" s="330"/>
      <c r="AG28" s="330"/>
      <c r="AH28" s="330"/>
      <c r="AI28" s="330"/>
      <c r="AJ28" s="330"/>
      <c r="AK28" s="330"/>
      <c r="AL28" s="330"/>
      <c r="AM28" s="330"/>
      <c r="AN28" s="330"/>
      <c r="AO28" s="330"/>
      <c r="AP28" s="330"/>
      <c r="AQ28" s="330"/>
      <c r="AR28" s="330"/>
      <c r="AS28" s="330"/>
      <c r="AT28" s="330"/>
      <c r="AU28" s="330"/>
      <c r="AV28" s="330"/>
      <c r="AW28" s="330"/>
      <c r="AX28" s="330"/>
      <c r="AY28" s="330"/>
      <c r="AZ28" s="330"/>
      <c r="BA28" s="330"/>
      <c r="BB28" s="330"/>
      <c r="BC28" s="330"/>
      <c r="BD28" s="330"/>
      <c r="BE28" s="330"/>
      <c r="BF28" s="330"/>
      <c r="BG28" s="342"/>
      <c r="BH28" s="343"/>
      <c r="BI28" s="343"/>
      <c r="BJ28" s="343"/>
      <c r="BK28" s="7"/>
    </row>
    <row r="29" spans="2:63" ht="18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334"/>
      <c r="R29" s="335"/>
      <c r="S29" s="335"/>
      <c r="T29" s="335"/>
      <c r="U29" s="335"/>
      <c r="V29" s="336"/>
      <c r="W29" s="330"/>
      <c r="X29" s="330"/>
      <c r="Y29" s="330"/>
      <c r="Z29" s="330"/>
      <c r="AA29" s="330"/>
      <c r="AB29" s="330"/>
      <c r="AC29" s="330"/>
      <c r="AD29" s="330"/>
      <c r="AE29" s="330"/>
      <c r="AF29" s="330"/>
      <c r="AG29" s="330"/>
      <c r="AH29" s="330"/>
      <c r="AI29" s="330"/>
      <c r="AJ29" s="330"/>
      <c r="AK29" s="330"/>
      <c r="AL29" s="330"/>
      <c r="AM29" s="330"/>
      <c r="AN29" s="330"/>
      <c r="AO29" s="330"/>
      <c r="AP29" s="330"/>
      <c r="AQ29" s="330"/>
      <c r="AR29" s="330"/>
      <c r="AS29" s="330"/>
      <c r="AT29" s="330"/>
      <c r="AU29" s="330"/>
      <c r="AV29" s="330"/>
      <c r="AW29" s="330"/>
      <c r="AX29" s="330"/>
      <c r="AY29" s="330"/>
      <c r="AZ29" s="330"/>
      <c r="BA29" s="330"/>
      <c r="BB29" s="330"/>
      <c r="BC29" s="330"/>
      <c r="BD29" s="330"/>
      <c r="BE29" s="330"/>
      <c r="BF29" s="330"/>
      <c r="BG29" s="342"/>
      <c r="BH29" s="343"/>
      <c r="BI29" s="343"/>
      <c r="BJ29" s="343"/>
      <c r="BK29" s="7"/>
    </row>
    <row r="30" spans="2:63" ht="18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337"/>
      <c r="R30" s="338"/>
      <c r="S30" s="338"/>
      <c r="T30" s="338"/>
      <c r="U30" s="338"/>
      <c r="V30" s="339"/>
      <c r="W30" s="330"/>
      <c r="X30" s="330"/>
      <c r="Y30" s="330"/>
      <c r="Z30" s="330"/>
      <c r="AA30" s="330"/>
      <c r="AB30" s="330"/>
      <c r="AC30" s="330"/>
      <c r="AD30" s="330"/>
      <c r="AE30" s="330"/>
      <c r="AF30" s="330"/>
      <c r="AG30" s="330"/>
      <c r="AH30" s="330"/>
      <c r="AI30" s="330"/>
      <c r="AJ30" s="330"/>
      <c r="AK30" s="330"/>
      <c r="AL30" s="330"/>
      <c r="AM30" s="330"/>
      <c r="AN30" s="330"/>
      <c r="AO30" s="330"/>
      <c r="AP30" s="330"/>
      <c r="AQ30" s="330"/>
      <c r="AR30" s="330"/>
      <c r="AS30" s="330"/>
      <c r="AT30" s="330"/>
      <c r="AU30" s="330"/>
      <c r="AV30" s="330"/>
      <c r="AW30" s="330"/>
      <c r="AX30" s="330"/>
      <c r="AY30" s="330"/>
      <c r="AZ30" s="330"/>
      <c r="BA30" s="330"/>
      <c r="BB30" s="330"/>
      <c r="BC30" s="330"/>
      <c r="BD30" s="330"/>
      <c r="BE30" s="330"/>
      <c r="BF30" s="330"/>
      <c r="BG30" s="344"/>
      <c r="BH30" s="345"/>
      <c r="BI30" s="345"/>
      <c r="BJ30" s="345"/>
      <c r="BK30" s="7"/>
    </row>
    <row r="31" spans="2:63" ht="12.6" customHeight="1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7"/>
      <c r="Y31" s="205" t="s">
        <v>839</v>
      </c>
      <c r="Z31" s="205"/>
      <c r="AC31" s="205" t="s">
        <v>840</v>
      </c>
      <c r="AD31" s="205"/>
      <c r="AG31" s="205" t="s">
        <v>840</v>
      </c>
      <c r="AH31" s="205"/>
      <c r="AK31" s="205" t="s">
        <v>840</v>
      </c>
      <c r="AL31" s="205"/>
      <c r="AO31" s="205" t="s">
        <v>841</v>
      </c>
      <c r="AP31" s="205"/>
      <c r="AS31" s="205" t="s">
        <v>841</v>
      </c>
      <c r="AT31" s="205"/>
      <c r="AW31" s="205" t="s">
        <v>841</v>
      </c>
      <c r="AX31" s="205"/>
      <c r="BA31" s="205" t="s">
        <v>840</v>
      </c>
      <c r="BB31" s="205"/>
      <c r="BE31" s="205" t="s">
        <v>841</v>
      </c>
      <c r="BF31" s="205"/>
      <c r="BI31" s="204" t="s">
        <v>841</v>
      </c>
      <c r="BJ31" s="204"/>
    </row>
    <row r="32" spans="2:63" ht="12.6" customHeight="1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4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</row>
    <row r="33" spans="2:63" ht="12.6" customHeight="1">
      <c r="B33" s="7"/>
      <c r="C33" s="302" t="s">
        <v>583</v>
      </c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7"/>
      <c r="O33" s="7"/>
      <c r="P33" s="4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</row>
    <row r="34" spans="2:63" ht="12.6" customHeight="1">
      <c r="B34" s="7"/>
      <c r="C34" s="7"/>
      <c r="D34" s="329" t="s">
        <v>584</v>
      </c>
      <c r="E34" s="329"/>
      <c r="F34" s="329"/>
      <c r="G34" s="329"/>
      <c r="H34" s="329"/>
      <c r="I34" s="329"/>
      <c r="J34" s="329"/>
      <c r="K34" s="329"/>
      <c r="L34" s="329"/>
      <c r="M34" s="329"/>
      <c r="N34" s="7"/>
      <c r="O34" s="7"/>
      <c r="P34" s="48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</row>
    <row r="35" spans="2:63" ht="12.6" customHeight="1">
      <c r="B35" s="7"/>
      <c r="C35" s="7"/>
      <c r="D35" s="7"/>
      <c r="E35" s="307" t="s">
        <v>585</v>
      </c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7"/>
      <c r="Q35" s="331">
        <v>296575</v>
      </c>
      <c r="R35" s="332"/>
      <c r="S35" s="332"/>
      <c r="T35" s="332"/>
      <c r="U35" s="332"/>
      <c r="V35" s="332"/>
      <c r="W35" s="324">
        <v>42.49</v>
      </c>
      <c r="X35" s="324"/>
      <c r="Y35" s="324"/>
      <c r="Z35" s="324"/>
      <c r="AA35" s="324">
        <v>0</v>
      </c>
      <c r="AB35" s="324"/>
      <c r="AC35" s="324"/>
      <c r="AD35" s="324"/>
      <c r="AE35" s="324">
        <v>47.24</v>
      </c>
      <c r="AF35" s="324"/>
      <c r="AG35" s="324"/>
      <c r="AH35" s="324"/>
      <c r="AI35" s="324">
        <v>9.0399999999999991</v>
      </c>
      <c r="AJ35" s="324"/>
      <c r="AK35" s="324"/>
      <c r="AL35" s="324"/>
      <c r="AM35" s="324">
        <v>0</v>
      </c>
      <c r="AN35" s="324"/>
      <c r="AO35" s="324"/>
      <c r="AP35" s="324"/>
      <c r="AQ35" s="324">
        <v>0</v>
      </c>
      <c r="AR35" s="324"/>
      <c r="AS35" s="324"/>
      <c r="AT35" s="324"/>
      <c r="AU35" s="324">
        <v>0</v>
      </c>
      <c r="AV35" s="324"/>
      <c r="AW35" s="324"/>
      <c r="AX35" s="324"/>
      <c r="AY35" s="324">
        <v>0</v>
      </c>
      <c r="AZ35" s="324"/>
      <c r="BA35" s="324"/>
      <c r="BB35" s="324"/>
      <c r="BC35" s="324">
        <v>0</v>
      </c>
      <c r="BD35" s="324"/>
      <c r="BE35" s="324"/>
      <c r="BF35" s="324"/>
      <c r="BG35" s="324">
        <v>1.23</v>
      </c>
      <c r="BH35" s="324"/>
      <c r="BI35" s="324"/>
      <c r="BJ35" s="324"/>
    </row>
    <row r="36" spans="2:63" ht="12.6" customHeight="1">
      <c r="B36" s="7"/>
      <c r="C36" s="7"/>
      <c r="D36" s="7"/>
      <c r="E36" s="307" t="s">
        <v>586</v>
      </c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7"/>
      <c r="Q36" s="331">
        <v>85812</v>
      </c>
      <c r="R36" s="332"/>
      <c r="S36" s="332"/>
      <c r="T36" s="332"/>
      <c r="U36" s="332"/>
      <c r="V36" s="332"/>
      <c r="W36" s="324">
        <v>43.97</v>
      </c>
      <c r="X36" s="324"/>
      <c r="Y36" s="324"/>
      <c r="Z36" s="324"/>
      <c r="AA36" s="324">
        <v>0</v>
      </c>
      <c r="AB36" s="324"/>
      <c r="AC36" s="324"/>
      <c r="AD36" s="324"/>
      <c r="AE36" s="324">
        <v>47.52</v>
      </c>
      <c r="AF36" s="324"/>
      <c r="AG36" s="324"/>
      <c r="AH36" s="324"/>
      <c r="AI36" s="324">
        <v>8.51</v>
      </c>
      <c r="AJ36" s="324"/>
      <c r="AK36" s="324"/>
      <c r="AL36" s="324"/>
      <c r="AM36" s="324">
        <v>0</v>
      </c>
      <c r="AN36" s="324"/>
      <c r="AO36" s="324"/>
      <c r="AP36" s="324"/>
      <c r="AQ36" s="324">
        <v>0</v>
      </c>
      <c r="AR36" s="324"/>
      <c r="AS36" s="324"/>
      <c r="AT36" s="324"/>
      <c r="AU36" s="324">
        <v>0</v>
      </c>
      <c r="AV36" s="324"/>
      <c r="AW36" s="324"/>
      <c r="AX36" s="324"/>
      <c r="AY36" s="324">
        <v>0</v>
      </c>
      <c r="AZ36" s="324"/>
      <c r="BA36" s="324"/>
      <c r="BB36" s="324"/>
      <c r="BC36" s="324">
        <v>0</v>
      </c>
      <c r="BD36" s="324"/>
      <c r="BE36" s="324"/>
      <c r="BF36" s="324"/>
      <c r="BG36" s="324">
        <v>0</v>
      </c>
      <c r="BH36" s="324"/>
      <c r="BI36" s="324"/>
      <c r="BJ36" s="324"/>
    </row>
    <row r="37" spans="2:63" ht="12.6" customHeight="1">
      <c r="B37" s="7"/>
      <c r="C37" s="7"/>
      <c r="D37" s="7"/>
      <c r="E37" s="307" t="s">
        <v>587</v>
      </c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7"/>
      <c r="Q37" s="331">
        <v>384382</v>
      </c>
      <c r="R37" s="332"/>
      <c r="S37" s="332"/>
      <c r="T37" s="332"/>
      <c r="U37" s="332"/>
      <c r="V37" s="332"/>
      <c r="W37" s="324">
        <v>25.18</v>
      </c>
      <c r="X37" s="324"/>
      <c r="Y37" s="324"/>
      <c r="Z37" s="324"/>
      <c r="AA37" s="324">
        <v>10.17</v>
      </c>
      <c r="AB37" s="324"/>
      <c r="AC37" s="324"/>
      <c r="AD37" s="324"/>
      <c r="AE37" s="324">
        <v>41.71</v>
      </c>
      <c r="AF37" s="324"/>
      <c r="AG37" s="324"/>
      <c r="AH37" s="324"/>
      <c r="AI37" s="324">
        <v>9.0299999999999994</v>
      </c>
      <c r="AJ37" s="324"/>
      <c r="AK37" s="324"/>
      <c r="AL37" s="324"/>
      <c r="AM37" s="324">
        <v>4.79</v>
      </c>
      <c r="AN37" s="324"/>
      <c r="AO37" s="324"/>
      <c r="AP37" s="324"/>
      <c r="AQ37" s="324">
        <v>0</v>
      </c>
      <c r="AR37" s="324"/>
      <c r="AS37" s="324"/>
      <c r="AT37" s="324"/>
      <c r="AU37" s="324">
        <v>5.83</v>
      </c>
      <c r="AV37" s="324"/>
      <c r="AW37" s="324"/>
      <c r="AX37" s="324"/>
      <c r="AY37" s="324">
        <v>0</v>
      </c>
      <c r="AZ37" s="324"/>
      <c r="BA37" s="324"/>
      <c r="BB37" s="324"/>
      <c r="BC37" s="324">
        <v>0</v>
      </c>
      <c r="BD37" s="324"/>
      <c r="BE37" s="324"/>
      <c r="BF37" s="324"/>
      <c r="BG37" s="324">
        <v>3.29</v>
      </c>
      <c r="BH37" s="324"/>
      <c r="BI37" s="324"/>
      <c r="BJ37" s="324"/>
    </row>
    <row r="38" spans="2:63" ht="12.6" customHeight="1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132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</row>
    <row r="39" spans="2:63" ht="12.6" customHeight="1">
      <c r="B39" s="7"/>
      <c r="C39" s="7"/>
      <c r="D39" s="328" t="s">
        <v>588</v>
      </c>
      <c r="E39" s="328"/>
      <c r="F39" s="328"/>
      <c r="G39" s="328"/>
      <c r="H39" s="328"/>
      <c r="I39" s="328"/>
      <c r="J39" s="328"/>
      <c r="K39" s="328"/>
      <c r="L39" s="328"/>
      <c r="M39" s="328"/>
      <c r="N39" s="7"/>
      <c r="O39" s="7"/>
      <c r="P39" s="7"/>
      <c r="Q39" s="132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</row>
    <row r="40" spans="2:63" ht="12.6" customHeight="1">
      <c r="B40" s="7"/>
      <c r="C40" s="7"/>
      <c r="D40" s="7"/>
      <c r="E40" s="302" t="s">
        <v>585</v>
      </c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7"/>
      <c r="Q40" s="333">
        <v>271111</v>
      </c>
      <c r="R40" s="202"/>
      <c r="S40" s="202"/>
      <c r="T40" s="202"/>
      <c r="U40" s="202"/>
      <c r="V40" s="202"/>
      <c r="W40" s="325">
        <v>53.49</v>
      </c>
      <c r="X40" s="325"/>
      <c r="Y40" s="325"/>
      <c r="Z40" s="325"/>
      <c r="AA40" s="325">
        <v>0</v>
      </c>
      <c r="AB40" s="325"/>
      <c r="AC40" s="325"/>
      <c r="AD40" s="325"/>
      <c r="AE40" s="325">
        <v>16.739999999999998</v>
      </c>
      <c r="AF40" s="325"/>
      <c r="AG40" s="325"/>
      <c r="AH40" s="325"/>
      <c r="AI40" s="325">
        <v>9.2100000000000009</v>
      </c>
      <c r="AJ40" s="325"/>
      <c r="AK40" s="325"/>
      <c r="AL40" s="325"/>
      <c r="AM40" s="325">
        <v>0</v>
      </c>
      <c r="AN40" s="325"/>
      <c r="AO40" s="325"/>
      <c r="AP40" s="325"/>
      <c r="AQ40" s="325">
        <v>0</v>
      </c>
      <c r="AR40" s="325"/>
      <c r="AS40" s="325"/>
      <c r="AT40" s="325"/>
      <c r="AU40" s="325">
        <v>0</v>
      </c>
      <c r="AV40" s="325"/>
      <c r="AW40" s="325"/>
      <c r="AX40" s="325"/>
      <c r="AY40" s="325">
        <v>0</v>
      </c>
      <c r="AZ40" s="325"/>
      <c r="BA40" s="325"/>
      <c r="BB40" s="325"/>
      <c r="BC40" s="325">
        <v>20.56</v>
      </c>
      <c r="BD40" s="325"/>
      <c r="BE40" s="325"/>
      <c r="BF40" s="325"/>
      <c r="BG40" s="325">
        <v>0</v>
      </c>
      <c r="BH40" s="325"/>
      <c r="BI40" s="325"/>
      <c r="BJ40" s="325"/>
    </row>
    <row r="41" spans="2:63" ht="12.6" customHeight="1">
      <c r="B41" s="7"/>
      <c r="C41" s="7"/>
      <c r="D41" s="7"/>
      <c r="E41" s="302" t="s">
        <v>586</v>
      </c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7"/>
      <c r="Q41" s="333">
        <v>78512</v>
      </c>
      <c r="R41" s="202"/>
      <c r="S41" s="202"/>
      <c r="T41" s="202"/>
      <c r="U41" s="202"/>
      <c r="V41" s="202"/>
      <c r="W41" s="325">
        <v>54</v>
      </c>
      <c r="X41" s="325"/>
      <c r="Y41" s="325"/>
      <c r="Z41" s="325"/>
      <c r="AA41" s="325">
        <v>0</v>
      </c>
      <c r="AB41" s="325"/>
      <c r="AC41" s="325"/>
      <c r="AD41" s="325"/>
      <c r="AE41" s="325">
        <v>23.78</v>
      </c>
      <c r="AF41" s="325"/>
      <c r="AG41" s="325"/>
      <c r="AH41" s="325"/>
      <c r="AI41" s="325">
        <v>10.28</v>
      </c>
      <c r="AJ41" s="325"/>
      <c r="AK41" s="325"/>
      <c r="AL41" s="325"/>
      <c r="AM41" s="325">
        <v>0</v>
      </c>
      <c r="AN41" s="325"/>
      <c r="AO41" s="325"/>
      <c r="AP41" s="325"/>
      <c r="AQ41" s="325">
        <v>0</v>
      </c>
      <c r="AR41" s="325"/>
      <c r="AS41" s="325"/>
      <c r="AT41" s="325"/>
      <c r="AU41" s="325">
        <v>0</v>
      </c>
      <c r="AV41" s="325"/>
      <c r="AW41" s="325"/>
      <c r="AX41" s="325"/>
      <c r="AY41" s="325">
        <v>0</v>
      </c>
      <c r="AZ41" s="325"/>
      <c r="BA41" s="325"/>
      <c r="BB41" s="325"/>
      <c r="BC41" s="325">
        <v>11.95</v>
      </c>
      <c r="BD41" s="325"/>
      <c r="BE41" s="325"/>
      <c r="BF41" s="325"/>
      <c r="BG41" s="325">
        <v>0</v>
      </c>
      <c r="BH41" s="325"/>
      <c r="BI41" s="325"/>
      <c r="BJ41" s="325"/>
    </row>
    <row r="42" spans="2:63" ht="12.6" customHeight="1">
      <c r="B42" s="7"/>
      <c r="C42" s="7"/>
      <c r="D42" s="7"/>
      <c r="E42" s="302" t="s">
        <v>587</v>
      </c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7"/>
      <c r="Q42" s="333">
        <v>360374</v>
      </c>
      <c r="R42" s="202"/>
      <c r="S42" s="202"/>
      <c r="T42" s="202"/>
      <c r="U42" s="202"/>
      <c r="V42" s="202"/>
      <c r="W42" s="325">
        <v>24.76</v>
      </c>
      <c r="X42" s="325"/>
      <c r="Y42" s="325"/>
      <c r="Z42" s="325"/>
      <c r="AA42" s="325">
        <v>9.92</v>
      </c>
      <c r="AB42" s="325"/>
      <c r="AC42" s="325"/>
      <c r="AD42" s="325"/>
      <c r="AE42" s="325">
        <v>15.25</v>
      </c>
      <c r="AF42" s="325"/>
      <c r="AG42" s="325"/>
      <c r="AH42" s="325"/>
      <c r="AI42" s="325">
        <v>6.98</v>
      </c>
      <c r="AJ42" s="325"/>
      <c r="AK42" s="325"/>
      <c r="AL42" s="325"/>
      <c r="AM42" s="325">
        <v>2.31</v>
      </c>
      <c r="AN42" s="325"/>
      <c r="AO42" s="325"/>
      <c r="AP42" s="325"/>
      <c r="AQ42" s="325">
        <v>0</v>
      </c>
      <c r="AR42" s="325"/>
      <c r="AS42" s="325"/>
      <c r="AT42" s="325"/>
      <c r="AU42" s="325">
        <v>10.98</v>
      </c>
      <c r="AV42" s="325"/>
      <c r="AW42" s="325"/>
      <c r="AX42" s="325"/>
      <c r="AY42" s="325">
        <v>19.71</v>
      </c>
      <c r="AZ42" s="325"/>
      <c r="BA42" s="325"/>
      <c r="BB42" s="325"/>
      <c r="BC42" s="325">
        <v>8.23</v>
      </c>
      <c r="BD42" s="325"/>
      <c r="BE42" s="325"/>
      <c r="BF42" s="325"/>
      <c r="BG42" s="325">
        <v>1.86</v>
      </c>
      <c r="BH42" s="325"/>
      <c r="BI42" s="325"/>
      <c r="BJ42" s="325"/>
    </row>
    <row r="43" spans="2:63" ht="12.6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132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</row>
    <row r="44" spans="2:63" ht="12.6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132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</row>
    <row r="45" spans="2:63" ht="12.6" customHeight="1">
      <c r="B45" s="7"/>
      <c r="C45" s="302" t="s">
        <v>589</v>
      </c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7"/>
      <c r="O45" s="7"/>
      <c r="P45" s="7"/>
      <c r="Q45" s="132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</row>
    <row r="46" spans="2:63" ht="12.6" customHeight="1">
      <c r="B46" s="7"/>
      <c r="C46" s="7"/>
      <c r="D46" s="327" t="s">
        <v>590</v>
      </c>
      <c r="E46" s="327"/>
      <c r="F46" s="327"/>
      <c r="G46" s="327"/>
      <c r="H46" s="327"/>
      <c r="I46" s="327"/>
      <c r="J46" s="327"/>
      <c r="K46" s="327"/>
      <c r="L46" s="327"/>
      <c r="M46" s="327"/>
      <c r="N46" s="7"/>
      <c r="O46" s="7"/>
      <c r="P46" s="7"/>
      <c r="Q46" s="132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</row>
    <row r="47" spans="2:63" ht="12.6" customHeight="1">
      <c r="B47" s="7"/>
      <c r="C47" s="7"/>
      <c r="D47" s="7"/>
      <c r="E47" s="329" t="s">
        <v>591</v>
      </c>
      <c r="F47" s="329"/>
      <c r="G47" s="329"/>
      <c r="H47" s="329"/>
      <c r="I47" s="329"/>
      <c r="J47" s="329"/>
      <c r="K47" s="329"/>
      <c r="L47" s="329"/>
      <c r="M47" s="329"/>
      <c r="N47" s="329"/>
      <c r="O47" s="329"/>
      <c r="P47" s="7"/>
      <c r="Q47" s="331">
        <v>340958</v>
      </c>
      <c r="R47" s="332"/>
      <c r="S47" s="332"/>
      <c r="T47" s="332"/>
      <c r="U47" s="332"/>
      <c r="V47" s="332"/>
      <c r="W47" s="324">
        <v>16.12</v>
      </c>
      <c r="X47" s="324"/>
      <c r="Y47" s="324"/>
      <c r="Z47" s="324"/>
      <c r="AA47" s="324">
        <v>12.57</v>
      </c>
      <c r="AB47" s="324"/>
      <c r="AC47" s="324"/>
      <c r="AD47" s="324"/>
      <c r="AE47" s="324">
        <v>41.77</v>
      </c>
      <c r="AF47" s="324"/>
      <c r="AG47" s="324"/>
      <c r="AH47" s="324"/>
      <c r="AI47" s="324">
        <v>8.41</v>
      </c>
      <c r="AJ47" s="324"/>
      <c r="AK47" s="324"/>
      <c r="AL47" s="324"/>
      <c r="AM47" s="324">
        <v>1.65</v>
      </c>
      <c r="AN47" s="324"/>
      <c r="AO47" s="324"/>
      <c r="AP47" s="324"/>
      <c r="AQ47" s="324">
        <v>0</v>
      </c>
      <c r="AR47" s="324"/>
      <c r="AS47" s="324"/>
      <c r="AT47" s="324"/>
      <c r="AU47" s="324">
        <v>10.58</v>
      </c>
      <c r="AV47" s="324"/>
      <c r="AW47" s="324"/>
      <c r="AX47" s="324"/>
      <c r="AY47" s="324">
        <v>0</v>
      </c>
      <c r="AZ47" s="324"/>
      <c r="BA47" s="324"/>
      <c r="BB47" s="324"/>
      <c r="BC47" s="324">
        <v>0</v>
      </c>
      <c r="BD47" s="324"/>
      <c r="BE47" s="324"/>
      <c r="BF47" s="324"/>
      <c r="BG47" s="324">
        <v>8.9</v>
      </c>
      <c r="BH47" s="324"/>
      <c r="BI47" s="324"/>
      <c r="BJ47" s="324"/>
    </row>
    <row r="48" spans="2:63" ht="12.6" customHeight="1">
      <c r="B48" s="7"/>
      <c r="C48" s="7"/>
      <c r="D48" s="7"/>
      <c r="E48" s="329" t="s">
        <v>587</v>
      </c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7"/>
      <c r="Q48" s="331">
        <v>339457</v>
      </c>
      <c r="R48" s="332"/>
      <c r="S48" s="332"/>
      <c r="T48" s="332"/>
      <c r="U48" s="332"/>
      <c r="V48" s="332"/>
      <c r="W48" s="324">
        <v>20.76</v>
      </c>
      <c r="X48" s="324"/>
      <c r="Y48" s="324"/>
      <c r="Z48" s="324"/>
      <c r="AA48" s="324">
        <v>11.03</v>
      </c>
      <c r="AB48" s="324"/>
      <c r="AC48" s="324"/>
      <c r="AD48" s="324"/>
      <c r="AE48" s="324">
        <v>32.299999999999997</v>
      </c>
      <c r="AF48" s="324"/>
      <c r="AG48" s="324"/>
      <c r="AH48" s="324"/>
      <c r="AI48" s="324">
        <v>7.61</v>
      </c>
      <c r="AJ48" s="324"/>
      <c r="AK48" s="324"/>
      <c r="AL48" s="324"/>
      <c r="AM48" s="324">
        <v>4.68</v>
      </c>
      <c r="AN48" s="324"/>
      <c r="AO48" s="324"/>
      <c r="AP48" s="324"/>
      <c r="AQ48" s="324">
        <v>0</v>
      </c>
      <c r="AR48" s="324"/>
      <c r="AS48" s="324"/>
      <c r="AT48" s="324"/>
      <c r="AU48" s="324">
        <v>14.75</v>
      </c>
      <c r="AV48" s="324"/>
      <c r="AW48" s="324"/>
      <c r="AX48" s="324"/>
      <c r="AY48" s="324">
        <v>0</v>
      </c>
      <c r="AZ48" s="324"/>
      <c r="BA48" s="324"/>
      <c r="BB48" s="324"/>
      <c r="BC48" s="324">
        <v>0</v>
      </c>
      <c r="BD48" s="324"/>
      <c r="BE48" s="324"/>
      <c r="BF48" s="324"/>
      <c r="BG48" s="324">
        <v>8.8699999999999992</v>
      </c>
      <c r="BH48" s="324"/>
      <c r="BI48" s="324"/>
      <c r="BJ48" s="324"/>
      <c r="BK48" s="71"/>
    </row>
    <row r="49" spans="2:62" ht="12.6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132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</row>
    <row r="50" spans="2:62" ht="12.6" customHeight="1">
      <c r="B50" s="7"/>
      <c r="C50" s="7"/>
      <c r="D50" s="326" t="s">
        <v>592</v>
      </c>
      <c r="E50" s="326"/>
      <c r="F50" s="326"/>
      <c r="G50" s="326"/>
      <c r="H50" s="326"/>
      <c r="I50" s="326"/>
      <c r="J50" s="326"/>
      <c r="K50" s="326"/>
      <c r="L50" s="326"/>
      <c r="M50" s="326"/>
      <c r="N50" s="7"/>
      <c r="O50" s="7"/>
      <c r="P50" s="7"/>
      <c r="Q50" s="132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</row>
    <row r="51" spans="2:62" ht="12.6" customHeight="1">
      <c r="B51" s="7"/>
      <c r="C51" s="7"/>
      <c r="D51" s="7"/>
      <c r="E51" s="328" t="s">
        <v>591</v>
      </c>
      <c r="F51" s="328"/>
      <c r="G51" s="328"/>
      <c r="H51" s="328"/>
      <c r="I51" s="328"/>
      <c r="J51" s="328"/>
      <c r="K51" s="328"/>
      <c r="L51" s="328"/>
      <c r="M51" s="328"/>
      <c r="N51" s="328"/>
      <c r="O51" s="328"/>
      <c r="P51" s="7"/>
      <c r="Q51" s="333">
        <v>309749</v>
      </c>
      <c r="R51" s="202"/>
      <c r="S51" s="202"/>
      <c r="T51" s="202"/>
      <c r="U51" s="202"/>
      <c r="V51" s="202"/>
      <c r="W51" s="325">
        <v>29.78</v>
      </c>
      <c r="X51" s="325"/>
      <c r="Y51" s="325"/>
      <c r="Z51" s="325"/>
      <c r="AA51" s="325">
        <v>13.61</v>
      </c>
      <c r="AB51" s="325"/>
      <c r="AC51" s="325"/>
      <c r="AD51" s="325"/>
      <c r="AE51" s="325">
        <v>9.5500000000000007</v>
      </c>
      <c r="AF51" s="325"/>
      <c r="AG51" s="325"/>
      <c r="AH51" s="325"/>
      <c r="AI51" s="325">
        <v>12.46</v>
      </c>
      <c r="AJ51" s="325"/>
      <c r="AK51" s="325"/>
      <c r="AL51" s="325"/>
      <c r="AM51" s="325">
        <v>0</v>
      </c>
      <c r="AN51" s="325"/>
      <c r="AO51" s="325"/>
      <c r="AP51" s="325"/>
      <c r="AQ51" s="325">
        <v>0</v>
      </c>
      <c r="AR51" s="325"/>
      <c r="AS51" s="325"/>
      <c r="AT51" s="325"/>
      <c r="AU51" s="325">
        <v>5.58</v>
      </c>
      <c r="AV51" s="325"/>
      <c r="AW51" s="325"/>
      <c r="AX51" s="325"/>
      <c r="AY51" s="325">
        <v>7.26</v>
      </c>
      <c r="AZ51" s="325"/>
      <c r="BA51" s="325"/>
      <c r="BB51" s="325"/>
      <c r="BC51" s="325">
        <v>0</v>
      </c>
      <c r="BD51" s="325"/>
      <c r="BE51" s="325"/>
      <c r="BF51" s="325"/>
      <c r="BG51" s="325">
        <v>21.76</v>
      </c>
      <c r="BH51" s="325"/>
      <c r="BI51" s="325"/>
      <c r="BJ51" s="325"/>
    </row>
    <row r="52" spans="2:62" ht="12.6" customHeight="1">
      <c r="B52" s="7"/>
      <c r="C52" s="7"/>
      <c r="D52" s="7"/>
      <c r="E52" s="328" t="s">
        <v>587</v>
      </c>
      <c r="F52" s="328"/>
      <c r="G52" s="328"/>
      <c r="H52" s="328"/>
      <c r="I52" s="328"/>
      <c r="J52" s="328"/>
      <c r="K52" s="328"/>
      <c r="L52" s="328"/>
      <c r="M52" s="328"/>
      <c r="N52" s="328"/>
      <c r="O52" s="328"/>
      <c r="P52" s="7"/>
      <c r="Q52" s="333">
        <v>309659</v>
      </c>
      <c r="R52" s="202"/>
      <c r="S52" s="202"/>
      <c r="T52" s="202"/>
      <c r="U52" s="202"/>
      <c r="V52" s="202"/>
      <c r="W52" s="325">
        <v>31.72</v>
      </c>
      <c r="X52" s="325"/>
      <c r="Y52" s="325"/>
      <c r="Z52" s="325"/>
      <c r="AA52" s="325">
        <v>11.55</v>
      </c>
      <c r="AB52" s="325"/>
      <c r="AC52" s="325"/>
      <c r="AD52" s="325"/>
      <c r="AE52" s="325">
        <v>10.92</v>
      </c>
      <c r="AF52" s="325"/>
      <c r="AG52" s="325"/>
      <c r="AH52" s="325"/>
      <c r="AI52" s="325">
        <v>13.68</v>
      </c>
      <c r="AJ52" s="325"/>
      <c r="AK52" s="325"/>
      <c r="AL52" s="325"/>
      <c r="AM52" s="325">
        <v>2.2599999999999998</v>
      </c>
      <c r="AN52" s="325"/>
      <c r="AO52" s="325"/>
      <c r="AP52" s="325"/>
      <c r="AQ52" s="325">
        <v>0</v>
      </c>
      <c r="AR52" s="325"/>
      <c r="AS52" s="325"/>
      <c r="AT52" s="325"/>
      <c r="AU52" s="325">
        <v>12.66</v>
      </c>
      <c r="AV52" s="325"/>
      <c r="AW52" s="325"/>
      <c r="AX52" s="325"/>
      <c r="AY52" s="325">
        <v>11.24</v>
      </c>
      <c r="AZ52" s="325"/>
      <c r="BA52" s="325"/>
      <c r="BB52" s="325"/>
      <c r="BC52" s="325">
        <v>2.21</v>
      </c>
      <c r="BD52" s="325"/>
      <c r="BE52" s="325"/>
      <c r="BF52" s="325"/>
      <c r="BG52" s="325">
        <v>3.76</v>
      </c>
      <c r="BH52" s="325"/>
      <c r="BI52" s="325"/>
      <c r="BJ52" s="325"/>
    </row>
    <row r="53" spans="2:62" ht="12.6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132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</row>
    <row r="54" spans="2:62" ht="12.6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132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</row>
    <row r="55" spans="2:62" ht="12.6" customHeight="1">
      <c r="B55" s="7"/>
      <c r="C55" s="302" t="s">
        <v>593</v>
      </c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7"/>
      <c r="O55" s="7"/>
      <c r="P55" s="7"/>
      <c r="Q55" s="132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</row>
    <row r="56" spans="2:62" ht="12.6" customHeight="1">
      <c r="B56" s="7"/>
      <c r="C56" s="7"/>
      <c r="D56" s="7"/>
      <c r="E56" s="7"/>
      <c r="F56" s="329" t="s">
        <v>594</v>
      </c>
      <c r="G56" s="329"/>
      <c r="H56" s="329"/>
      <c r="I56" s="329"/>
      <c r="J56" s="329"/>
      <c r="K56" s="329"/>
      <c r="L56" s="329"/>
      <c r="M56" s="329"/>
      <c r="N56" s="329"/>
      <c r="O56" s="329"/>
      <c r="P56" s="7"/>
      <c r="Q56" s="331">
        <v>317494</v>
      </c>
      <c r="R56" s="332"/>
      <c r="S56" s="332"/>
      <c r="T56" s="332"/>
      <c r="U56" s="332"/>
      <c r="V56" s="332"/>
      <c r="W56" s="324">
        <v>22.02</v>
      </c>
      <c r="X56" s="324"/>
      <c r="Y56" s="324"/>
      <c r="Z56" s="324"/>
      <c r="AA56" s="324">
        <v>15.75</v>
      </c>
      <c r="AB56" s="324"/>
      <c r="AC56" s="324"/>
      <c r="AD56" s="324"/>
      <c r="AE56" s="324">
        <v>39.85</v>
      </c>
      <c r="AF56" s="324"/>
      <c r="AG56" s="324"/>
      <c r="AH56" s="324"/>
      <c r="AI56" s="324">
        <v>9.32</v>
      </c>
      <c r="AJ56" s="324"/>
      <c r="AK56" s="324"/>
      <c r="AL56" s="324"/>
      <c r="AM56" s="324">
        <v>3.22</v>
      </c>
      <c r="AN56" s="324"/>
      <c r="AO56" s="324"/>
      <c r="AP56" s="324"/>
      <c r="AQ56" s="324">
        <v>7.11</v>
      </c>
      <c r="AR56" s="324"/>
      <c r="AS56" s="324"/>
      <c r="AT56" s="324"/>
      <c r="AU56" s="324">
        <v>0</v>
      </c>
      <c r="AV56" s="324"/>
      <c r="AW56" s="324"/>
      <c r="AX56" s="324"/>
      <c r="AY56" s="324">
        <v>0</v>
      </c>
      <c r="AZ56" s="324"/>
      <c r="BA56" s="324"/>
      <c r="BB56" s="324"/>
      <c r="BC56" s="324">
        <v>0</v>
      </c>
      <c r="BD56" s="324"/>
      <c r="BE56" s="324"/>
      <c r="BF56" s="324"/>
      <c r="BG56" s="324">
        <v>2.73</v>
      </c>
      <c r="BH56" s="324"/>
      <c r="BI56" s="324"/>
      <c r="BJ56" s="324"/>
    </row>
    <row r="57" spans="2:62" ht="12.6" customHeight="1">
      <c r="B57" s="7"/>
      <c r="C57" s="7"/>
      <c r="D57" s="7"/>
      <c r="E57" s="7"/>
      <c r="F57" s="328" t="s">
        <v>595</v>
      </c>
      <c r="G57" s="328"/>
      <c r="H57" s="328"/>
      <c r="I57" s="328"/>
      <c r="J57" s="328"/>
      <c r="K57" s="328"/>
      <c r="L57" s="328"/>
      <c r="M57" s="328"/>
      <c r="N57" s="328"/>
      <c r="O57" s="328"/>
      <c r="P57" s="7"/>
      <c r="Q57" s="333">
        <v>254456</v>
      </c>
      <c r="R57" s="202"/>
      <c r="S57" s="202"/>
      <c r="T57" s="202"/>
      <c r="U57" s="202"/>
      <c r="V57" s="202"/>
      <c r="W57" s="325">
        <v>37.65</v>
      </c>
      <c r="X57" s="325"/>
      <c r="Y57" s="325"/>
      <c r="Z57" s="325"/>
      <c r="AA57" s="325">
        <v>16.260000000000002</v>
      </c>
      <c r="AB57" s="325"/>
      <c r="AC57" s="325"/>
      <c r="AD57" s="325"/>
      <c r="AE57" s="325">
        <v>9.2100000000000009</v>
      </c>
      <c r="AF57" s="325"/>
      <c r="AG57" s="325"/>
      <c r="AH57" s="325"/>
      <c r="AI57" s="325">
        <v>12.27</v>
      </c>
      <c r="AJ57" s="325"/>
      <c r="AK57" s="325"/>
      <c r="AL57" s="325"/>
      <c r="AM57" s="325">
        <v>0</v>
      </c>
      <c r="AN57" s="325"/>
      <c r="AO57" s="325"/>
      <c r="AP57" s="325"/>
      <c r="AQ57" s="325">
        <v>7.98</v>
      </c>
      <c r="AR57" s="325"/>
      <c r="AS57" s="325"/>
      <c r="AT57" s="325"/>
      <c r="AU57" s="325">
        <v>8.01</v>
      </c>
      <c r="AV57" s="325"/>
      <c r="AW57" s="325"/>
      <c r="AX57" s="325"/>
      <c r="AY57" s="325">
        <v>8.6199999999999992</v>
      </c>
      <c r="AZ57" s="325"/>
      <c r="BA57" s="325"/>
      <c r="BB57" s="325"/>
      <c r="BC57" s="325">
        <v>0</v>
      </c>
      <c r="BD57" s="325"/>
      <c r="BE57" s="325"/>
      <c r="BF57" s="325"/>
      <c r="BG57" s="325">
        <v>0</v>
      </c>
      <c r="BH57" s="325"/>
      <c r="BI57" s="325"/>
      <c r="BJ57" s="325"/>
    </row>
    <row r="58" spans="2:62" ht="12.6" customHeight="1">
      <c r="B58" s="7"/>
      <c r="C58" s="7"/>
      <c r="D58" s="7"/>
      <c r="E58" s="7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"/>
      <c r="Q58" s="127"/>
      <c r="R58" s="131"/>
      <c r="S58" s="131"/>
      <c r="T58" s="131"/>
      <c r="U58" s="131"/>
      <c r="V58" s="131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</row>
    <row r="59" spans="2:62" ht="12.6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132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</row>
    <row r="60" spans="2:62" ht="12.6" customHeight="1">
      <c r="B60" s="7"/>
      <c r="C60" s="302" t="s">
        <v>596</v>
      </c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7"/>
      <c r="O60" s="7"/>
      <c r="P60" s="7"/>
      <c r="Q60" s="132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</row>
    <row r="61" spans="2:62" ht="12.6" customHeight="1">
      <c r="B61" s="7"/>
      <c r="C61" s="7"/>
      <c r="D61" s="7"/>
      <c r="E61" s="7"/>
      <c r="F61" s="329" t="s">
        <v>597</v>
      </c>
      <c r="G61" s="329"/>
      <c r="H61" s="329"/>
      <c r="I61" s="329"/>
      <c r="J61" s="329"/>
      <c r="K61" s="329"/>
      <c r="L61" s="329"/>
      <c r="M61" s="329"/>
      <c r="N61" s="329"/>
      <c r="O61" s="329"/>
      <c r="P61" s="7"/>
      <c r="Q61" s="331">
        <v>252377</v>
      </c>
      <c r="R61" s="332"/>
      <c r="S61" s="332"/>
      <c r="T61" s="332"/>
      <c r="U61" s="332"/>
      <c r="V61" s="332"/>
      <c r="W61" s="324">
        <v>29.73</v>
      </c>
      <c r="X61" s="324"/>
      <c r="Y61" s="324"/>
      <c r="Z61" s="324"/>
      <c r="AA61" s="324">
        <v>18.670000000000002</v>
      </c>
      <c r="AB61" s="324"/>
      <c r="AC61" s="324"/>
      <c r="AD61" s="324"/>
      <c r="AE61" s="324">
        <v>20.11</v>
      </c>
      <c r="AF61" s="324"/>
      <c r="AG61" s="324"/>
      <c r="AH61" s="324"/>
      <c r="AI61" s="324">
        <v>9.9</v>
      </c>
      <c r="AJ61" s="324"/>
      <c r="AK61" s="324"/>
      <c r="AL61" s="324"/>
      <c r="AM61" s="324">
        <v>2.4900000000000002</v>
      </c>
      <c r="AN61" s="324"/>
      <c r="AO61" s="324"/>
      <c r="AP61" s="324"/>
      <c r="AQ61" s="324">
        <v>5.16</v>
      </c>
      <c r="AR61" s="324"/>
      <c r="AS61" s="324"/>
      <c r="AT61" s="324"/>
      <c r="AU61" s="324">
        <v>0</v>
      </c>
      <c r="AV61" s="324"/>
      <c r="AW61" s="324"/>
      <c r="AX61" s="324"/>
      <c r="AY61" s="324">
        <v>0</v>
      </c>
      <c r="AZ61" s="324"/>
      <c r="BA61" s="324"/>
      <c r="BB61" s="324"/>
      <c r="BC61" s="324">
        <v>0</v>
      </c>
      <c r="BD61" s="324"/>
      <c r="BE61" s="324"/>
      <c r="BF61" s="324"/>
      <c r="BG61" s="324">
        <v>13.92</v>
      </c>
      <c r="BH61" s="324"/>
      <c r="BI61" s="324"/>
      <c r="BJ61" s="324"/>
    </row>
    <row r="62" spans="2:62" ht="12.6" customHeight="1">
      <c r="B62" s="7"/>
      <c r="C62" s="7"/>
      <c r="D62" s="7"/>
      <c r="E62" s="7"/>
      <c r="F62" s="328" t="s">
        <v>598</v>
      </c>
      <c r="G62" s="328"/>
      <c r="H62" s="328"/>
      <c r="I62" s="328"/>
      <c r="J62" s="328"/>
      <c r="K62" s="328"/>
      <c r="L62" s="328"/>
      <c r="M62" s="328"/>
      <c r="N62" s="328"/>
      <c r="O62" s="328"/>
      <c r="P62" s="7"/>
      <c r="Q62" s="333">
        <v>248336</v>
      </c>
      <c r="R62" s="202"/>
      <c r="S62" s="202"/>
      <c r="T62" s="202"/>
      <c r="U62" s="202"/>
      <c r="V62" s="202"/>
      <c r="W62" s="325">
        <v>31.84</v>
      </c>
      <c r="X62" s="325"/>
      <c r="Y62" s="325"/>
      <c r="Z62" s="325"/>
      <c r="AA62" s="325">
        <v>17.66</v>
      </c>
      <c r="AB62" s="325"/>
      <c r="AC62" s="325"/>
      <c r="AD62" s="325"/>
      <c r="AE62" s="325">
        <v>9.35</v>
      </c>
      <c r="AF62" s="325"/>
      <c r="AG62" s="325"/>
      <c r="AH62" s="325"/>
      <c r="AI62" s="325">
        <v>8.6999999999999993</v>
      </c>
      <c r="AJ62" s="325"/>
      <c r="AK62" s="325"/>
      <c r="AL62" s="325"/>
      <c r="AM62" s="325">
        <v>1.91</v>
      </c>
      <c r="AN62" s="325"/>
      <c r="AO62" s="325"/>
      <c r="AP62" s="325"/>
      <c r="AQ62" s="325">
        <v>5.25</v>
      </c>
      <c r="AR62" s="325"/>
      <c r="AS62" s="325"/>
      <c r="AT62" s="325"/>
      <c r="AU62" s="325">
        <v>4.67</v>
      </c>
      <c r="AV62" s="325"/>
      <c r="AW62" s="325"/>
      <c r="AX62" s="325"/>
      <c r="AY62" s="325">
        <v>0</v>
      </c>
      <c r="AZ62" s="325"/>
      <c r="BA62" s="325"/>
      <c r="BB62" s="325"/>
      <c r="BC62" s="325">
        <v>0</v>
      </c>
      <c r="BD62" s="325"/>
      <c r="BE62" s="325"/>
      <c r="BF62" s="325"/>
      <c r="BG62" s="325">
        <v>20.62</v>
      </c>
      <c r="BH62" s="325"/>
      <c r="BI62" s="325"/>
      <c r="BJ62" s="325"/>
    </row>
    <row r="63" spans="2:62" ht="12.6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49"/>
    </row>
    <row r="64" spans="2:62" ht="12.6" customHeight="1">
      <c r="C64" s="230" t="s">
        <v>243</v>
      </c>
      <c r="D64" s="230"/>
      <c r="E64" s="79" t="s">
        <v>599</v>
      </c>
      <c r="F64" s="31" t="s">
        <v>600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</row>
    <row r="65" spans="2:6" ht="12" customHeight="1">
      <c r="B65" s="238" t="s">
        <v>246</v>
      </c>
      <c r="C65" s="238"/>
      <c r="D65" s="238"/>
      <c r="E65" s="72" t="s">
        <v>599</v>
      </c>
      <c r="F65" s="5" t="s">
        <v>571</v>
      </c>
    </row>
    <row r="66" spans="2:6" ht="12" customHeight="1"/>
  </sheetData>
  <mergeCells count="251">
    <mergeCell ref="B20:D20"/>
    <mergeCell ref="B65:D65"/>
    <mergeCell ref="C64:D64"/>
    <mergeCell ref="G12:I12"/>
    <mergeCell ref="O12:V12"/>
    <mergeCell ref="W12:AD12"/>
    <mergeCell ref="AE12:AL12"/>
    <mergeCell ref="AM12:AT12"/>
    <mergeCell ref="AU12:BB12"/>
    <mergeCell ref="B24:BJ24"/>
    <mergeCell ref="G18:I18"/>
    <mergeCell ref="O18:V18"/>
    <mergeCell ref="W18:AD18"/>
    <mergeCell ref="AE18:AL18"/>
    <mergeCell ref="AM18:AT18"/>
    <mergeCell ref="AU18:BB18"/>
    <mergeCell ref="BC18:BJ18"/>
    <mergeCell ref="G14:I14"/>
    <mergeCell ref="O14:V14"/>
    <mergeCell ref="W14:AD14"/>
    <mergeCell ref="AE14:AL14"/>
    <mergeCell ref="AM14:AT14"/>
    <mergeCell ref="AU14:BB14"/>
    <mergeCell ref="BC14:BJ14"/>
    <mergeCell ref="BC12:BJ12"/>
    <mergeCell ref="AW1:BK2"/>
    <mergeCell ref="B5:BJ5"/>
    <mergeCell ref="B7:N8"/>
    <mergeCell ref="O7:AL7"/>
    <mergeCell ref="AM7:BJ7"/>
    <mergeCell ref="O8:V8"/>
    <mergeCell ref="W8:AD8"/>
    <mergeCell ref="AE8:AL8"/>
    <mergeCell ref="AM8:AT8"/>
    <mergeCell ref="AU8:BB8"/>
    <mergeCell ref="BC8:BJ8"/>
    <mergeCell ref="C10:F10"/>
    <mergeCell ref="G10:I10"/>
    <mergeCell ref="J10:M10"/>
    <mergeCell ref="O10:V10"/>
    <mergeCell ref="W10:AD10"/>
    <mergeCell ref="AE10:AL10"/>
    <mergeCell ref="AM10:AT10"/>
    <mergeCell ref="AU10:BB10"/>
    <mergeCell ref="BC10:BJ10"/>
    <mergeCell ref="G16:I16"/>
    <mergeCell ref="O16:V16"/>
    <mergeCell ref="W16:AD16"/>
    <mergeCell ref="AE16:AL16"/>
    <mergeCell ref="AM16:AT16"/>
    <mergeCell ref="AS31:AT31"/>
    <mergeCell ref="AW31:AX31"/>
    <mergeCell ref="BA31:BB31"/>
    <mergeCell ref="Q26:V30"/>
    <mergeCell ref="W26:BJ26"/>
    <mergeCell ref="W27:Z30"/>
    <mergeCell ref="AA27:AD30"/>
    <mergeCell ref="AE27:AH30"/>
    <mergeCell ref="AI27:AL30"/>
    <mergeCell ref="AM27:AP30"/>
    <mergeCell ref="AQ27:AT30"/>
    <mergeCell ref="AU27:AX30"/>
    <mergeCell ref="AY27:BB30"/>
    <mergeCell ref="BG27:BJ30"/>
    <mergeCell ref="BI31:BJ31"/>
    <mergeCell ref="C33:M33"/>
    <mergeCell ref="E35:O35"/>
    <mergeCell ref="Q35:V35"/>
    <mergeCell ref="W35:Z35"/>
    <mergeCell ref="AA35:AD35"/>
    <mergeCell ref="AE35:AH35"/>
    <mergeCell ref="AI35:AL35"/>
    <mergeCell ref="AM35:AP35"/>
    <mergeCell ref="C28:O28"/>
    <mergeCell ref="Y31:Z31"/>
    <mergeCell ref="AC31:AD31"/>
    <mergeCell ref="AG31:AH31"/>
    <mergeCell ref="AK31:AL31"/>
    <mergeCell ref="AO31:AP31"/>
    <mergeCell ref="AQ35:AT35"/>
    <mergeCell ref="AU35:AX35"/>
    <mergeCell ref="AY35:BB35"/>
    <mergeCell ref="BG35:BJ35"/>
    <mergeCell ref="AY36:BB36"/>
    <mergeCell ref="BG36:BJ36"/>
    <mergeCell ref="E37:O37"/>
    <mergeCell ref="Q37:V37"/>
    <mergeCell ref="W37:Z37"/>
    <mergeCell ref="AA37:AD37"/>
    <mergeCell ref="AE37:AH37"/>
    <mergeCell ref="AM37:AP37"/>
    <mergeCell ref="AQ37:AT37"/>
    <mergeCell ref="AU37:AX37"/>
    <mergeCell ref="AY37:BB37"/>
    <mergeCell ref="BG37:BJ37"/>
    <mergeCell ref="AI37:AL37"/>
    <mergeCell ref="E36:O36"/>
    <mergeCell ref="Q36:V36"/>
    <mergeCell ref="W36:Z36"/>
    <mergeCell ref="AA36:AD36"/>
    <mergeCell ref="AE36:AH36"/>
    <mergeCell ref="AI36:AL36"/>
    <mergeCell ref="AM36:AP36"/>
    <mergeCell ref="AQ36:AT36"/>
    <mergeCell ref="AU36:AX36"/>
    <mergeCell ref="E41:O41"/>
    <mergeCell ref="Q41:V41"/>
    <mergeCell ref="W41:Z41"/>
    <mergeCell ref="AA41:AD41"/>
    <mergeCell ref="AE41:AH41"/>
    <mergeCell ref="E40:O40"/>
    <mergeCell ref="Q40:V40"/>
    <mergeCell ref="W40:Z40"/>
    <mergeCell ref="AA40:AD40"/>
    <mergeCell ref="AE40:AH40"/>
    <mergeCell ref="AQ40:AT40"/>
    <mergeCell ref="AU40:AX40"/>
    <mergeCell ref="BG40:BJ40"/>
    <mergeCell ref="AI41:AL41"/>
    <mergeCell ref="AM41:AP41"/>
    <mergeCell ref="AQ41:AT41"/>
    <mergeCell ref="AU41:AX41"/>
    <mergeCell ref="AI40:AL40"/>
    <mergeCell ref="BG42:BJ42"/>
    <mergeCell ref="C45:M45"/>
    <mergeCell ref="E42:O42"/>
    <mergeCell ref="Q42:V42"/>
    <mergeCell ref="W42:Z42"/>
    <mergeCell ref="AA42:AD42"/>
    <mergeCell ref="AE42:AH42"/>
    <mergeCell ref="AI42:AL42"/>
    <mergeCell ref="AY41:BB41"/>
    <mergeCell ref="BG41:BJ41"/>
    <mergeCell ref="AY42:BB42"/>
    <mergeCell ref="AM40:AP40"/>
    <mergeCell ref="AM42:AP42"/>
    <mergeCell ref="AQ42:AT42"/>
    <mergeCell ref="AU42:AX42"/>
    <mergeCell ref="BG48:BJ48"/>
    <mergeCell ref="E48:O48"/>
    <mergeCell ref="Q48:V48"/>
    <mergeCell ref="W48:Z48"/>
    <mergeCell ref="AA48:AD48"/>
    <mergeCell ref="AE48:AH48"/>
    <mergeCell ref="AI48:AL48"/>
    <mergeCell ref="BG47:BJ47"/>
    <mergeCell ref="AU47:AX47"/>
    <mergeCell ref="E47:O47"/>
    <mergeCell ref="Q47:V47"/>
    <mergeCell ref="W47:Z47"/>
    <mergeCell ref="AA47:AD47"/>
    <mergeCell ref="AE47:AH47"/>
    <mergeCell ref="AI47:AL47"/>
    <mergeCell ref="AM47:AP47"/>
    <mergeCell ref="AQ47:AT47"/>
    <mergeCell ref="AY47:BB47"/>
    <mergeCell ref="BG51:BJ51"/>
    <mergeCell ref="E52:O52"/>
    <mergeCell ref="Q52:V52"/>
    <mergeCell ref="W52:Z52"/>
    <mergeCell ref="AA52:AD52"/>
    <mergeCell ref="AE52:AH52"/>
    <mergeCell ref="AI52:AL52"/>
    <mergeCell ref="AM52:AP52"/>
    <mergeCell ref="AQ52:AT52"/>
    <mergeCell ref="AU52:AX52"/>
    <mergeCell ref="AY52:BB52"/>
    <mergeCell ref="BG52:BJ52"/>
    <mergeCell ref="E51:O51"/>
    <mergeCell ref="Q51:V51"/>
    <mergeCell ref="W51:Z51"/>
    <mergeCell ref="AA51:AD51"/>
    <mergeCell ref="AE51:AH51"/>
    <mergeCell ref="AI51:AL51"/>
    <mergeCell ref="AM51:AP51"/>
    <mergeCell ref="AQ51:AT51"/>
    <mergeCell ref="AU51:AX51"/>
    <mergeCell ref="BC51:BF51"/>
    <mergeCell ref="BC52:BF52"/>
    <mergeCell ref="BG56:BJ56"/>
    <mergeCell ref="C60:M60"/>
    <mergeCell ref="F57:O57"/>
    <mergeCell ref="Q57:V57"/>
    <mergeCell ref="W57:Z57"/>
    <mergeCell ref="AA57:AD57"/>
    <mergeCell ref="AE57:AH57"/>
    <mergeCell ref="BC56:BF56"/>
    <mergeCell ref="C55:M55"/>
    <mergeCell ref="F56:O56"/>
    <mergeCell ref="Q56:V56"/>
    <mergeCell ref="W56:Z56"/>
    <mergeCell ref="AA56:AD56"/>
    <mergeCell ref="AE56:AH56"/>
    <mergeCell ref="AI56:AL56"/>
    <mergeCell ref="AM56:AP56"/>
    <mergeCell ref="AQ56:AT56"/>
    <mergeCell ref="BG57:BJ57"/>
    <mergeCell ref="AI57:AL57"/>
    <mergeCell ref="BC57:BF57"/>
    <mergeCell ref="AM57:AP57"/>
    <mergeCell ref="AQ57:AT57"/>
    <mergeCell ref="AU57:AX57"/>
    <mergeCell ref="AY57:BB57"/>
    <mergeCell ref="F61:O61"/>
    <mergeCell ref="Q61:V61"/>
    <mergeCell ref="W61:Z61"/>
    <mergeCell ref="AA61:AD61"/>
    <mergeCell ref="AE61:AH61"/>
    <mergeCell ref="AY62:BB62"/>
    <mergeCell ref="BG62:BJ62"/>
    <mergeCell ref="AM61:AP61"/>
    <mergeCell ref="AQ61:AT61"/>
    <mergeCell ref="AU61:AX61"/>
    <mergeCell ref="AY61:BB61"/>
    <mergeCell ref="BG61:BJ61"/>
    <mergeCell ref="BC61:BF61"/>
    <mergeCell ref="BC62:BF62"/>
    <mergeCell ref="AI61:AL61"/>
    <mergeCell ref="AI62:AL62"/>
    <mergeCell ref="AM62:AP62"/>
    <mergeCell ref="AQ62:AT62"/>
    <mergeCell ref="AU62:AX62"/>
    <mergeCell ref="F62:O62"/>
    <mergeCell ref="Q62:V62"/>
    <mergeCell ref="W62:Z62"/>
    <mergeCell ref="AA62:AD62"/>
    <mergeCell ref="AE62:AH62"/>
    <mergeCell ref="AU56:AX56"/>
    <mergeCell ref="AY56:BB56"/>
    <mergeCell ref="AY51:BB51"/>
    <mergeCell ref="AY40:BB40"/>
    <mergeCell ref="AU16:BB16"/>
    <mergeCell ref="BC16:BJ16"/>
    <mergeCell ref="D50:M50"/>
    <mergeCell ref="D46:M46"/>
    <mergeCell ref="D39:M39"/>
    <mergeCell ref="D34:M34"/>
    <mergeCell ref="BC27:BF30"/>
    <mergeCell ref="BE31:BF31"/>
    <mergeCell ref="BC35:BF35"/>
    <mergeCell ref="BC36:BF36"/>
    <mergeCell ref="BC37:BF37"/>
    <mergeCell ref="BC40:BF40"/>
    <mergeCell ref="BC41:BF41"/>
    <mergeCell ref="BC42:BF42"/>
    <mergeCell ref="BC47:BF47"/>
    <mergeCell ref="BC48:BF48"/>
    <mergeCell ref="AM48:AP48"/>
    <mergeCell ref="AQ48:AT48"/>
    <mergeCell ref="AU48:AX48"/>
    <mergeCell ref="AY48:BB48"/>
  </mergeCells>
  <phoneticPr fontId="19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view="pageBreakPreview" zoomScaleNormal="100" zoomScaleSheetLayoutView="100" workbookViewId="0">
      <selection sqref="A1:N2"/>
    </sheetView>
  </sheetViews>
  <sheetFormatPr defaultRowHeight="13.5"/>
  <cols>
    <col min="1" max="63" width="1.625" customWidth="1"/>
  </cols>
  <sheetData>
    <row r="1" spans="1:14" ht="11.1" customHeight="1">
      <c r="A1" s="199">
        <f>'137'!AZ1+1</f>
        <v>138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spans="1:14" ht="9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spans="1:14" ht="15.95" customHeight="1"/>
    <row r="4" spans="1:14" ht="15.95" customHeight="1"/>
    <row r="5" spans="1:14" ht="15.95" customHeight="1"/>
    <row r="6" spans="1:14" ht="15.95" customHeight="1"/>
    <row r="7" spans="1:14" ht="15.95" customHeight="1"/>
    <row r="8" spans="1:14" ht="15.95" customHeight="1"/>
    <row r="9" spans="1:14" ht="15.95" customHeight="1"/>
    <row r="10" spans="1:14" ht="15.95" customHeight="1"/>
    <row r="11" spans="1:14" ht="15.95" customHeight="1"/>
    <row r="12" spans="1:14" ht="15.95" customHeight="1"/>
    <row r="13" spans="1:14" ht="15.95" customHeight="1"/>
    <row r="14" spans="1:14" ht="15.95" customHeight="1"/>
    <row r="15" spans="1:14" ht="15.95" customHeight="1"/>
    <row r="16" spans="1:14" ht="15.95" customHeight="1"/>
    <row r="17" spans="19:44" ht="15.95" customHeight="1"/>
    <row r="18" spans="19:44" ht="15.95" customHeight="1"/>
    <row r="19" spans="19:44" ht="15.95" customHeight="1"/>
    <row r="20" spans="19:44" ht="15.95" customHeight="1"/>
    <row r="21" spans="19:44" ht="15.95" customHeight="1"/>
    <row r="22" spans="19:44" ht="15.95" customHeight="1"/>
    <row r="23" spans="19:44" ht="15.95" customHeight="1"/>
    <row r="24" spans="19:44" ht="30.75" customHeight="1">
      <c r="S24" s="198" t="s">
        <v>0</v>
      </c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</row>
    <row r="25" spans="19:44" ht="15.95" customHeight="1"/>
    <row r="26" spans="19:44" ht="15.95" customHeight="1"/>
    <row r="27" spans="19:44" ht="15.95" customHeight="1"/>
    <row r="28" spans="19:44" ht="15.95" customHeight="1"/>
    <row r="29" spans="19:44" ht="15.95" customHeight="1"/>
    <row r="30" spans="19:44" ht="15.95" customHeight="1"/>
    <row r="31" spans="19:44" ht="15.95" customHeight="1"/>
    <row r="32" spans="19:44" ht="15.95" customHeight="1"/>
    <row r="33" ht="15.95" customHeight="1"/>
    <row r="34" ht="15.95" customHeight="1"/>
    <row r="35" ht="15.95" customHeight="1"/>
    <row r="36" ht="15.95" customHeight="1"/>
    <row r="37" ht="15.95" customHeight="1"/>
    <row r="38" ht="15.95" customHeight="1"/>
    <row r="39" ht="15.95" customHeight="1"/>
    <row r="40" ht="15.95" customHeight="1"/>
    <row r="41" ht="15.95" customHeight="1"/>
    <row r="42" ht="15.95" customHeight="1"/>
    <row r="43" ht="15.95" customHeight="1"/>
    <row r="44" ht="15.95" customHeight="1"/>
    <row r="45" ht="15.95" customHeight="1"/>
    <row r="46" ht="15.95" customHeight="1"/>
    <row r="47" ht="15.95" customHeight="1"/>
    <row r="48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</sheetData>
  <mergeCells count="2">
    <mergeCell ref="S24:AR24"/>
    <mergeCell ref="A1:N2"/>
  </mergeCells>
  <phoneticPr fontId="4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7"/>
  <sheetViews>
    <sheetView view="pageBreakPreview" zoomScaleNormal="100" zoomScaleSheetLayoutView="100" workbookViewId="0">
      <selection sqref="A1:N2"/>
    </sheetView>
  </sheetViews>
  <sheetFormatPr defaultRowHeight="13.5"/>
  <cols>
    <col min="1" max="63" width="1.625" customWidth="1"/>
  </cols>
  <sheetData>
    <row r="1" spans="1:63" ht="11.1" customHeight="1">
      <c r="A1" s="199">
        <f>'155'!AW1+1</f>
        <v>156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spans="1:63" ht="11.1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spans="1:63"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</row>
    <row r="4" spans="1:63"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</row>
    <row r="5" spans="1:63" ht="18" customHeight="1">
      <c r="B5" s="227" t="s">
        <v>807</v>
      </c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4"/>
      <c r="AR5" s="354"/>
      <c r="AS5" s="354"/>
      <c r="AT5" s="354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</row>
    <row r="6" spans="1:63" ht="12.95" customHeight="1">
      <c r="B6" s="234" t="s">
        <v>601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234"/>
    </row>
    <row r="7" spans="1:63" ht="10.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</row>
    <row r="8" spans="1:63" ht="15.95" customHeight="1">
      <c r="B8" s="268" t="s">
        <v>602</v>
      </c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 t="s">
        <v>603</v>
      </c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 t="s">
        <v>604</v>
      </c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 t="s">
        <v>605</v>
      </c>
      <c r="AW8" s="267"/>
      <c r="AX8" s="267"/>
      <c r="AY8" s="267"/>
      <c r="AZ8" s="267"/>
      <c r="BA8" s="267"/>
      <c r="BB8" s="267"/>
      <c r="BC8" s="267"/>
      <c r="BD8" s="267"/>
      <c r="BE8" s="267"/>
      <c r="BF8" s="267"/>
      <c r="BG8" s="267"/>
      <c r="BH8" s="267"/>
      <c r="BI8" s="267"/>
      <c r="BJ8" s="219"/>
    </row>
    <row r="9" spans="1:63" ht="15.95" customHeight="1">
      <c r="B9" s="269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1" t="s">
        <v>28</v>
      </c>
      <c r="S9" s="221"/>
      <c r="T9" s="221"/>
      <c r="U9" s="221"/>
      <c r="V9" s="221"/>
      <c r="W9" s="221" t="s">
        <v>568</v>
      </c>
      <c r="X9" s="221"/>
      <c r="Y9" s="221"/>
      <c r="Z9" s="221"/>
      <c r="AA9" s="221"/>
      <c r="AB9" s="221" t="s">
        <v>569</v>
      </c>
      <c r="AC9" s="221"/>
      <c r="AD9" s="221"/>
      <c r="AE9" s="221"/>
      <c r="AF9" s="221"/>
      <c r="AG9" s="221" t="s">
        <v>28</v>
      </c>
      <c r="AH9" s="221"/>
      <c r="AI9" s="221"/>
      <c r="AJ9" s="221"/>
      <c r="AK9" s="221"/>
      <c r="AL9" s="221" t="s">
        <v>568</v>
      </c>
      <c r="AM9" s="221"/>
      <c r="AN9" s="221"/>
      <c r="AO9" s="221"/>
      <c r="AP9" s="221"/>
      <c r="AQ9" s="221" t="s">
        <v>569</v>
      </c>
      <c r="AR9" s="221"/>
      <c r="AS9" s="221"/>
      <c r="AT9" s="221"/>
      <c r="AU9" s="221"/>
      <c r="AV9" s="222" t="s">
        <v>606</v>
      </c>
      <c r="AW9" s="222"/>
      <c r="AX9" s="222"/>
      <c r="AY9" s="222"/>
      <c r="AZ9" s="222"/>
      <c r="BA9" s="221" t="s">
        <v>568</v>
      </c>
      <c r="BB9" s="221"/>
      <c r="BC9" s="221"/>
      <c r="BD9" s="221"/>
      <c r="BE9" s="221"/>
      <c r="BF9" s="221" t="s">
        <v>569</v>
      </c>
      <c r="BG9" s="221"/>
      <c r="BH9" s="221"/>
      <c r="BI9" s="221"/>
      <c r="BJ9" s="346"/>
    </row>
    <row r="10" spans="1:63" ht="12" customHeight="1">
      <c r="Q10" s="47"/>
      <c r="AY10" s="205" t="s">
        <v>607</v>
      </c>
      <c r="AZ10" s="205"/>
      <c r="BD10" s="205" t="s">
        <v>607</v>
      </c>
      <c r="BE10" s="205"/>
      <c r="BI10" s="205" t="s">
        <v>607</v>
      </c>
      <c r="BJ10" s="205"/>
    </row>
    <row r="11" spans="1:63" ht="8.25" customHeight="1">
      <c r="Q11" s="48"/>
    </row>
    <row r="12" spans="1:63" ht="12" customHeight="1">
      <c r="C12" s="347" t="s">
        <v>584</v>
      </c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48"/>
      <c r="R12" s="226">
        <v>574233</v>
      </c>
      <c r="S12" s="226"/>
      <c r="T12" s="226"/>
      <c r="U12" s="226"/>
      <c r="V12" s="226"/>
      <c r="W12" s="226">
        <v>282028</v>
      </c>
      <c r="X12" s="226"/>
      <c r="Y12" s="226"/>
      <c r="Z12" s="226"/>
      <c r="AA12" s="226"/>
      <c r="AB12" s="226">
        <v>292205</v>
      </c>
      <c r="AC12" s="226"/>
      <c r="AD12" s="226"/>
      <c r="AE12" s="226"/>
      <c r="AF12" s="226"/>
      <c r="AG12" s="226">
        <v>389204</v>
      </c>
      <c r="AH12" s="226"/>
      <c r="AI12" s="226"/>
      <c r="AJ12" s="226"/>
      <c r="AK12" s="226"/>
      <c r="AL12" s="226">
        <v>190638</v>
      </c>
      <c r="AM12" s="226"/>
      <c r="AN12" s="226"/>
      <c r="AO12" s="226"/>
      <c r="AP12" s="226"/>
      <c r="AQ12" s="226">
        <v>198566</v>
      </c>
      <c r="AR12" s="226"/>
      <c r="AS12" s="226"/>
      <c r="AT12" s="226"/>
      <c r="AU12" s="226"/>
      <c r="AV12" s="353">
        <f>SUM(AG12/R12)*100</f>
        <v>67.77806221516353</v>
      </c>
      <c r="AW12" s="353"/>
      <c r="AX12" s="353"/>
      <c r="AY12" s="353"/>
      <c r="AZ12" s="353"/>
      <c r="BA12" s="353">
        <f>SUM(AL12/W12)*100</f>
        <v>67.59541605798006</v>
      </c>
      <c r="BB12" s="353"/>
      <c r="BC12" s="353"/>
      <c r="BD12" s="353"/>
      <c r="BE12" s="353"/>
      <c r="BF12" s="353">
        <f>SUM(AQ12/AB12)*100</f>
        <v>67.954347119316921</v>
      </c>
      <c r="BG12" s="353"/>
      <c r="BH12" s="353"/>
      <c r="BI12" s="353"/>
      <c r="BJ12" s="353"/>
    </row>
    <row r="13" spans="1:63" ht="12" customHeight="1">
      <c r="D13" s="347" t="s">
        <v>608</v>
      </c>
      <c r="E13" s="347"/>
      <c r="F13" s="347"/>
      <c r="G13" s="347"/>
      <c r="H13" s="347"/>
      <c r="I13" s="347"/>
      <c r="J13" s="347"/>
      <c r="K13" s="347"/>
      <c r="L13" s="347"/>
      <c r="M13" s="347"/>
      <c r="N13" s="347"/>
      <c r="O13" s="347"/>
      <c r="P13" s="347"/>
      <c r="Q13" s="48"/>
      <c r="R13" s="226">
        <v>444929</v>
      </c>
      <c r="S13" s="226"/>
      <c r="T13" s="226"/>
      <c r="U13" s="226"/>
      <c r="V13" s="226"/>
      <c r="W13" s="226">
        <v>217947</v>
      </c>
      <c r="X13" s="226"/>
      <c r="Y13" s="226"/>
      <c r="Z13" s="226"/>
      <c r="AA13" s="226"/>
      <c r="AB13" s="226">
        <v>226982</v>
      </c>
      <c r="AC13" s="226"/>
      <c r="AD13" s="226"/>
      <c r="AE13" s="226"/>
      <c r="AF13" s="226"/>
      <c r="AG13" s="226">
        <v>301999</v>
      </c>
      <c r="AH13" s="226"/>
      <c r="AI13" s="226"/>
      <c r="AJ13" s="226"/>
      <c r="AK13" s="226"/>
      <c r="AL13" s="226">
        <v>147621</v>
      </c>
      <c r="AM13" s="226"/>
      <c r="AN13" s="226"/>
      <c r="AO13" s="226"/>
      <c r="AP13" s="226"/>
      <c r="AQ13" s="226">
        <v>154378</v>
      </c>
      <c r="AR13" s="226"/>
      <c r="AS13" s="226"/>
      <c r="AT13" s="226"/>
      <c r="AU13" s="226"/>
      <c r="AV13" s="353">
        <f>SUM(AG13/R13)*100</f>
        <v>67.875773438009219</v>
      </c>
      <c r="AW13" s="353"/>
      <c r="AX13" s="353"/>
      <c r="AY13" s="353"/>
      <c r="AZ13" s="353"/>
      <c r="BA13" s="353">
        <f>SUM(AL13/W13)*100</f>
        <v>67.732522126939116</v>
      </c>
      <c r="BB13" s="353"/>
      <c r="BC13" s="353"/>
      <c r="BD13" s="353"/>
      <c r="BE13" s="353"/>
      <c r="BF13" s="353">
        <f>SUM(AQ13/AB13)*100</f>
        <v>68.013322642324056</v>
      </c>
      <c r="BG13" s="353"/>
      <c r="BH13" s="353"/>
      <c r="BI13" s="353"/>
      <c r="BJ13" s="353"/>
    </row>
    <row r="14" spans="1:63" ht="12" customHeight="1">
      <c r="D14" s="347" t="s">
        <v>609</v>
      </c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48"/>
      <c r="R14" s="226">
        <v>129304</v>
      </c>
      <c r="S14" s="226"/>
      <c r="T14" s="226"/>
      <c r="U14" s="226"/>
      <c r="V14" s="226"/>
      <c r="W14" s="226">
        <v>64081</v>
      </c>
      <c r="X14" s="226"/>
      <c r="Y14" s="226"/>
      <c r="Z14" s="226"/>
      <c r="AA14" s="226"/>
      <c r="AB14" s="226">
        <v>65223</v>
      </c>
      <c r="AC14" s="226"/>
      <c r="AD14" s="226"/>
      <c r="AE14" s="226"/>
      <c r="AF14" s="226"/>
      <c r="AG14" s="226">
        <v>87205</v>
      </c>
      <c r="AH14" s="226"/>
      <c r="AI14" s="226"/>
      <c r="AJ14" s="226"/>
      <c r="AK14" s="226"/>
      <c r="AL14" s="226">
        <v>43017</v>
      </c>
      <c r="AM14" s="226"/>
      <c r="AN14" s="226"/>
      <c r="AO14" s="226"/>
      <c r="AP14" s="226"/>
      <c r="AQ14" s="226">
        <v>44188</v>
      </c>
      <c r="AR14" s="226"/>
      <c r="AS14" s="226"/>
      <c r="AT14" s="226"/>
      <c r="AU14" s="226"/>
      <c r="AV14" s="353">
        <f>SUM(AG14/R14)*100</f>
        <v>67.441842479737673</v>
      </c>
      <c r="AW14" s="353"/>
      <c r="AX14" s="353"/>
      <c r="AY14" s="353"/>
      <c r="AZ14" s="353"/>
      <c r="BA14" s="353">
        <f>SUM(AL14/W14)*100</f>
        <v>67.129102229990167</v>
      </c>
      <c r="BB14" s="353"/>
      <c r="BC14" s="353"/>
      <c r="BD14" s="353"/>
      <c r="BE14" s="353"/>
      <c r="BF14" s="353">
        <f>SUM(AQ14/AB14)*100</f>
        <v>67.749106910139062</v>
      </c>
      <c r="BG14" s="353"/>
      <c r="BH14" s="353"/>
      <c r="BI14" s="353"/>
      <c r="BJ14" s="353"/>
    </row>
    <row r="15" spans="1:63" ht="10.5" customHeight="1">
      <c r="Q15" s="48"/>
    </row>
    <row r="16" spans="1:63" ht="12" customHeight="1">
      <c r="C16" s="349" t="s">
        <v>588</v>
      </c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48"/>
      <c r="R16" s="233">
        <v>578305</v>
      </c>
      <c r="S16" s="233"/>
      <c r="T16" s="233"/>
      <c r="U16" s="233"/>
      <c r="V16" s="233"/>
      <c r="W16" s="233">
        <v>282058</v>
      </c>
      <c r="X16" s="233"/>
      <c r="Y16" s="233"/>
      <c r="Z16" s="233"/>
      <c r="AA16" s="233"/>
      <c r="AB16" s="233">
        <v>296247</v>
      </c>
      <c r="AC16" s="233"/>
      <c r="AD16" s="233"/>
      <c r="AE16" s="233"/>
      <c r="AF16" s="233"/>
      <c r="AG16" s="233">
        <v>366776</v>
      </c>
      <c r="AH16" s="233"/>
      <c r="AI16" s="233"/>
      <c r="AJ16" s="233"/>
      <c r="AK16" s="233"/>
      <c r="AL16" s="233">
        <v>179355</v>
      </c>
      <c r="AM16" s="233"/>
      <c r="AN16" s="233"/>
      <c r="AO16" s="233"/>
      <c r="AP16" s="233"/>
      <c r="AQ16" s="233">
        <v>187421</v>
      </c>
      <c r="AR16" s="233"/>
      <c r="AS16" s="233"/>
      <c r="AT16" s="233"/>
      <c r="AU16" s="233"/>
      <c r="AV16" s="351">
        <f>SUM(AG16/R16)*100</f>
        <v>63.422588426522339</v>
      </c>
      <c r="AW16" s="351"/>
      <c r="AX16" s="351"/>
      <c r="AY16" s="351"/>
      <c r="AZ16" s="351"/>
      <c r="BA16" s="351">
        <f>SUM(AL16/W16)*100</f>
        <v>63.58798544980111</v>
      </c>
      <c r="BB16" s="351"/>
      <c r="BC16" s="351"/>
      <c r="BD16" s="351"/>
      <c r="BE16" s="351"/>
      <c r="BF16" s="351">
        <f>SUM(AQ16/AB16)*100</f>
        <v>63.26511323321418</v>
      </c>
      <c r="BG16" s="351"/>
      <c r="BH16" s="351"/>
      <c r="BI16" s="351"/>
      <c r="BJ16" s="351"/>
    </row>
    <row r="17" spans="2:62" ht="12" customHeight="1">
      <c r="C17" s="26"/>
      <c r="D17" s="349" t="s">
        <v>608</v>
      </c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48"/>
      <c r="R17" s="233">
        <v>448660</v>
      </c>
      <c r="S17" s="233"/>
      <c r="T17" s="233"/>
      <c r="U17" s="233"/>
      <c r="V17" s="233"/>
      <c r="W17" s="233">
        <v>218243</v>
      </c>
      <c r="X17" s="233"/>
      <c r="Y17" s="233"/>
      <c r="Z17" s="233"/>
      <c r="AA17" s="233"/>
      <c r="AB17" s="233">
        <v>230417</v>
      </c>
      <c r="AC17" s="233"/>
      <c r="AD17" s="233"/>
      <c r="AE17" s="233"/>
      <c r="AF17" s="233"/>
      <c r="AG17" s="233">
        <v>284714</v>
      </c>
      <c r="AH17" s="233"/>
      <c r="AI17" s="233"/>
      <c r="AJ17" s="233"/>
      <c r="AK17" s="233"/>
      <c r="AL17" s="233">
        <v>138824</v>
      </c>
      <c r="AM17" s="233"/>
      <c r="AN17" s="233"/>
      <c r="AO17" s="233"/>
      <c r="AP17" s="233"/>
      <c r="AQ17" s="233">
        <v>145890</v>
      </c>
      <c r="AR17" s="233"/>
      <c r="AS17" s="233"/>
      <c r="AT17" s="233"/>
      <c r="AU17" s="233"/>
      <c r="AV17" s="351">
        <f>SUM(AG17/R17)*100</f>
        <v>63.458743814915529</v>
      </c>
      <c r="AW17" s="351"/>
      <c r="AX17" s="351"/>
      <c r="AY17" s="351"/>
      <c r="AZ17" s="351"/>
      <c r="BA17" s="351">
        <f>SUM(AL17/W17)*100</f>
        <v>63.609829410336182</v>
      </c>
      <c r="BB17" s="351"/>
      <c r="BC17" s="351"/>
      <c r="BD17" s="351"/>
      <c r="BE17" s="351"/>
      <c r="BF17" s="351">
        <f>SUM(AQ17/AB17)*100</f>
        <v>63.315640773033245</v>
      </c>
      <c r="BG17" s="351"/>
      <c r="BH17" s="351"/>
      <c r="BI17" s="351"/>
      <c r="BJ17" s="351"/>
    </row>
    <row r="18" spans="2:62" ht="12" customHeight="1">
      <c r="C18" s="26"/>
      <c r="D18" s="349" t="s">
        <v>609</v>
      </c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48"/>
      <c r="R18" s="233">
        <v>129645</v>
      </c>
      <c r="S18" s="233"/>
      <c r="T18" s="233"/>
      <c r="U18" s="233"/>
      <c r="V18" s="233"/>
      <c r="W18" s="233">
        <v>63815</v>
      </c>
      <c r="X18" s="233"/>
      <c r="Y18" s="233"/>
      <c r="Z18" s="233"/>
      <c r="AA18" s="233"/>
      <c r="AB18" s="233">
        <v>65830</v>
      </c>
      <c r="AC18" s="233"/>
      <c r="AD18" s="233"/>
      <c r="AE18" s="233"/>
      <c r="AF18" s="233"/>
      <c r="AG18" s="233">
        <v>82062</v>
      </c>
      <c r="AH18" s="233"/>
      <c r="AI18" s="233"/>
      <c r="AJ18" s="233"/>
      <c r="AK18" s="233"/>
      <c r="AL18" s="233">
        <v>40531</v>
      </c>
      <c r="AM18" s="233"/>
      <c r="AN18" s="233"/>
      <c r="AO18" s="233"/>
      <c r="AP18" s="233"/>
      <c r="AQ18" s="233">
        <v>41531</v>
      </c>
      <c r="AR18" s="233"/>
      <c r="AS18" s="233"/>
      <c r="AT18" s="233"/>
      <c r="AU18" s="233"/>
      <c r="AV18" s="351">
        <f>SUM(AG18/R18)*100</f>
        <v>63.297466157584168</v>
      </c>
      <c r="AW18" s="351"/>
      <c r="AX18" s="351"/>
      <c r="AY18" s="351"/>
      <c r="AZ18" s="351"/>
      <c r="BA18" s="351">
        <f>SUM(AL18/W18)*100</f>
        <v>63.513280576666929</v>
      </c>
      <c r="BB18" s="351"/>
      <c r="BC18" s="351"/>
      <c r="BD18" s="351"/>
      <c r="BE18" s="351"/>
      <c r="BF18" s="351">
        <f>SUM(AQ18/AB18)*100</f>
        <v>63.088257633297886</v>
      </c>
      <c r="BG18" s="351"/>
      <c r="BH18" s="351"/>
      <c r="BI18" s="351"/>
      <c r="BJ18" s="351"/>
    </row>
    <row r="19" spans="2:62" ht="12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49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</row>
    <row r="20" spans="2:62" ht="15.95" customHeight="1">
      <c r="B20" s="268" t="s">
        <v>602</v>
      </c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 t="s">
        <v>610</v>
      </c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352" t="s">
        <v>857</v>
      </c>
      <c r="BC20" s="267"/>
      <c r="BD20" s="267"/>
      <c r="BE20" s="267"/>
      <c r="BF20" s="267"/>
      <c r="BG20" s="267"/>
      <c r="BH20" s="267"/>
      <c r="BI20" s="267"/>
      <c r="BJ20" s="219"/>
    </row>
    <row r="21" spans="2:62" ht="15.95" customHeight="1">
      <c r="B21" s="269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 t="s">
        <v>611</v>
      </c>
      <c r="S21" s="222"/>
      <c r="T21" s="222"/>
      <c r="U21" s="222"/>
      <c r="V21" s="222"/>
      <c r="W21" s="222"/>
      <c r="X21" s="222"/>
      <c r="Y21" s="222"/>
      <c r="Z21" s="222"/>
      <c r="AA21" s="222" t="s">
        <v>612</v>
      </c>
      <c r="AB21" s="222"/>
      <c r="AC21" s="222"/>
      <c r="AD21" s="222"/>
      <c r="AE21" s="222"/>
      <c r="AF21" s="222"/>
      <c r="AG21" s="222"/>
      <c r="AH21" s="222"/>
      <c r="AI21" s="222"/>
      <c r="AJ21" s="222" t="s">
        <v>613</v>
      </c>
      <c r="AK21" s="222"/>
      <c r="AL21" s="222"/>
      <c r="AM21" s="222"/>
      <c r="AN21" s="222"/>
      <c r="AO21" s="222"/>
      <c r="AP21" s="222"/>
      <c r="AQ21" s="222"/>
      <c r="AR21" s="222"/>
      <c r="AS21" s="222" t="s">
        <v>614</v>
      </c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3"/>
    </row>
    <row r="22" spans="2:62" ht="12" customHeight="1">
      <c r="Q22" s="47"/>
      <c r="AZ22" s="205" t="s">
        <v>607</v>
      </c>
      <c r="BA22" s="205"/>
    </row>
    <row r="23" spans="2:62" ht="8.25" customHeight="1">
      <c r="Q23" s="48"/>
    </row>
    <row r="24" spans="2:62" ht="12" customHeight="1">
      <c r="C24" s="347" t="s">
        <v>584</v>
      </c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48"/>
      <c r="R24" s="226">
        <v>389183</v>
      </c>
      <c r="S24" s="226"/>
      <c r="T24" s="226"/>
      <c r="U24" s="226"/>
      <c r="V24" s="226"/>
      <c r="W24" s="226"/>
      <c r="X24" s="226"/>
      <c r="Y24" s="226"/>
      <c r="Z24" s="226"/>
      <c r="AA24" s="226">
        <v>382387</v>
      </c>
      <c r="AB24" s="226"/>
      <c r="AC24" s="226"/>
      <c r="AD24" s="226"/>
      <c r="AE24" s="226"/>
      <c r="AF24" s="226"/>
      <c r="AG24" s="226"/>
      <c r="AH24" s="226"/>
      <c r="AI24" s="226"/>
      <c r="AJ24" s="226">
        <v>6796</v>
      </c>
      <c r="AK24" s="226"/>
      <c r="AL24" s="226"/>
      <c r="AM24" s="226"/>
      <c r="AN24" s="226"/>
      <c r="AO24" s="226"/>
      <c r="AP24" s="226"/>
      <c r="AQ24" s="226"/>
      <c r="AR24" s="226"/>
      <c r="AS24" s="348">
        <f>SUM(AJ24/R24)*100</f>
        <v>1.7462222142282677</v>
      </c>
      <c r="AT24" s="348"/>
      <c r="AU24" s="348"/>
      <c r="AV24" s="348"/>
      <c r="AW24" s="348"/>
      <c r="AX24" s="348"/>
      <c r="AY24" s="348"/>
      <c r="AZ24" s="348"/>
      <c r="BA24" s="348"/>
      <c r="BB24" s="226">
        <v>93657</v>
      </c>
      <c r="BC24" s="226"/>
      <c r="BD24" s="226"/>
      <c r="BE24" s="226"/>
      <c r="BF24" s="226"/>
      <c r="BG24" s="226"/>
      <c r="BH24" s="226"/>
      <c r="BI24" s="226"/>
      <c r="BJ24" s="226"/>
    </row>
    <row r="25" spans="2:62" ht="12" customHeight="1">
      <c r="D25" s="347" t="s">
        <v>608</v>
      </c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7"/>
      <c r="P25" s="347"/>
      <c r="Q25" s="48"/>
      <c r="R25" s="226">
        <v>301981</v>
      </c>
      <c r="S25" s="226"/>
      <c r="T25" s="226"/>
      <c r="U25" s="226"/>
      <c r="V25" s="226"/>
      <c r="W25" s="226"/>
      <c r="X25" s="226"/>
      <c r="Y25" s="226"/>
      <c r="Z25" s="226"/>
      <c r="AA25" s="226">
        <v>296575</v>
      </c>
      <c r="AB25" s="226"/>
      <c r="AC25" s="226"/>
      <c r="AD25" s="226"/>
      <c r="AE25" s="226"/>
      <c r="AF25" s="226"/>
      <c r="AG25" s="226"/>
      <c r="AH25" s="226"/>
      <c r="AI25" s="226"/>
      <c r="AJ25" s="226">
        <v>5406</v>
      </c>
      <c r="AK25" s="226"/>
      <c r="AL25" s="226"/>
      <c r="AM25" s="226"/>
      <c r="AN25" s="226"/>
      <c r="AO25" s="226"/>
      <c r="AP25" s="226"/>
      <c r="AQ25" s="226"/>
      <c r="AR25" s="226"/>
      <c r="AS25" s="348">
        <f>SUM(AJ25/R25)*100</f>
        <v>1.7901788523119004</v>
      </c>
      <c r="AT25" s="348"/>
      <c r="AU25" s="348"/>
      <c r="AV25" s="348"/>
      <c r="AW25" s="348"/>
      <c r="AX25" s="348"/>
      <c r="AY25" s="348"/>
      <c r="AZ25" s="348"/>
      <c r="BA25" s="348"/>
      <c r="BB25" s="226">
        <v>74764</v>
      </c>
      <c r="BC25" s="226"/>
      <c r="BD25" s="226"/>
      <c r="BE25" s="226"/>
      <c r="BF25" s="226"/>
      <c r="BG25" s="226"/>
      <c r="BH25" s="226"/>
      <c r="BI25" s="226"/>
      <c r="BJ25" s="226"/>
    </row>
    <row r="26" spans="2:62" ht="12" customHeight="1">
      <c r="D26" s="347" t="s">
        <v>609</v>
      </c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48"/>
      <c r="R26" s="226">
        <v>87202</v>
      </c>
      <c r="S26" s="226"/>
      <c r="T26" s="226"/>
      <c r="U26" s="226"/>
      <c r="V26" s="226"/>
      <c r="W26" s="226"/>
      <c r="X26" s="226"/>
      <c r="Y26" s="226"/>
      <c r="Z26" s="226"/>
      <c r="AA26" s="226">
        <v>85812</v>
      </c>
      <c r="AB26" s="226"/>
      <c r="AC26" s="226"/>
      <c r="AD26" s="226"/>
      <c r="AE26" s="226"/>
      <c r="AF26" s="226"/>
      <c r="AG26" s="226"/>
      <c r="AH26" s="226"/>
      <c r="AI26" s="226"/>
      <c r="AJ26" s="226">
        <v>1390</v>
      </c>
      <c r="AK26" s="226"/>
      <c r="AL26" s="226"/>
      <c r="AM26" s="226"/>
      <c r="AN26" s="226"/>
      <c r="AO26" s="226"/>
      <c r="AP26" s="226"/>
      <c r="AQ26" s="226"/>
      <c r="AR26" s="226"/>
      <c r="AS26" s="348">
        <f>SUM(AJ26/R26)*100</f>
        <v>1.5940001376115227</v>
      </c>
      <c r="AT26" s="348"/>
      <c r="AU26" s="348"/>
      <c r="AV26" s="348"/>
      <c r="AW26" s="348"/>
      <c r="AX26" s="348"/>
      <c r="AY26" s="348"/>
      <c r="AZ26" s="348"/>
      <c r="BA26" s="348"/>
      <c r="BB26" s="226">
        <v>18893</v>
      </c>
      <c r="BC26" s="226"/>
      <c r="BD26" s="226"/>
      <c r="BE26" s="226"/>
      <c r="BF26" s="226"/>
      <c r="BG26" s="226"/>
      <c r="BH26" s="226"/>
      <c r="BI26" s="226"/>
      <c r="BJ26" s="226"/>
    </row>
    <row r="27" spans="2:62" ht="10.5" customHeight="1">
      <c r="Q27" s="48"/>
      <c r="AS27" s="80"/>
      <c r="AT27" s="80"/>
      <c r="AU27" s="80"/>
      <c r="AV27" s="80"/>
      <c r="AW27" s="80"/>
      <c r="AX27" s="80"/>
      <c r="AY27" s="80"/>
      <c r="AZ27" s="80"/>
      <c r="BA27" s="80"/>
    </row>
    <row r="28" spans="2:62" ht="12" customHeight="1">
      <c r="C28" s="349" t="s">
        <v>588</v>
      </c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48"/>
      <c r="R28" s="233">
        <v>366763</v>
      </c>
      <c r="S28" s="233"/>
      <c r="T28" s="233"/>
      <c r="U28" s="233"/>
      <c r="V28" s="233"/>
      <c r="W28" s="233"/>
      <c r="X28" s="233"/>
      <c r="Y28" s="233"/>
      <c r="Z28" s="233"/>
      <c r="AA28" s="233">
        <v>349623</v>
      </c>
      <c r="AB28" s="233"/>
      <c r="AC28" s="233"/>
      <c r="AD28" s="233"/>
      <c r="AE28" s="233"/>
      <c r="AF28" s="233"/>
      <c r="AG28" s="233"/>
      <c r="AH28" s="233"/>
      <c r="AI28" s="233"/>
      <c r="AJ28" s="233">
        <v>17140</v>
      </c>
      <c r="AK28" s="233"/>
      <c r="AL28" s="233"/>
      <c r="AM28" s="233"/>
      <c r="AN28" s="233"/>
      <c r="AO28" s="233"/>
      <c r="AP28" s="233"/>
      <c r="AQ28" s="233"/>
      <c r="AR28" s="233"/>
      <c r="AS28" s="350">
        <f>SUM(AJ28/R28)*100</f>
        <v>4.6733176465455895</v>
      </c>
      <c r="AT28" s="350"/>
      <c r="AU28" s="350"/>
      <c r="AV28" s="350"/>
      <c r="AW28" s="350"/>
      <c r="AX28" s="350"/>
      <c r="AY28" s="350"/>
      <c r="AZ28" s="350"/>
      <c r="BA28" s="350"/>
      <c r="BB28" s="233">
        <v>80334</v>
      </c>
      <c r="BC28" s="233"/>
      <c r="BD28" s="233"/>
      <c r="BE28" s="233"/>
      <c r="BF28" s="233"/>
      <c r="BG28" s="233"/>
      <c r="BH28" s="233"/>
      <c r="BI28" s="233"/>
      <c r="BJ28" s="233"/>
    </row>
    <row r="29" spans="2:62" ht="12" customHeight="1">
      <c r="C29" s="26"/>
      <c r="D29" s="349" t="s">
        <v>608</v>
      </c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49"/>
      <c r="P29" s="349"/>
      <c r="Q29" s="48"/>
      <c r="R29" s="233">
        <v>284708</v>
      </c>
      <c r="S29" s="233"/>
      <c r="T29" s="233"/>
      <c r="U29" s="233"/>
      <c r="V29" s="233"/>
      <c r="W29" s="233"/>
      <c r="X29" s="233"/>
      <c r="Y29" s="233"/>
      <c r="Z29" s="233"/>
      <c r="AA29" s="233">
        <v>271111</v>
      </c>
      <c r="AB29" s="233"/>
      <c r="AC29" s="233"/>
      <c r="AD29" s="233"/>
      <c r="AE29" s="233"/>
      <c r="AF29" s="233"/>
      <c r="AG29" s="233"/>
      <c r="AH29" s="233"/>
      <c r="AI29" s="233"/>
      <c r="AJ29" s="233">
        <v>13597</v>
      </c>
      <c r="AK29" s="233"/>
      <c r="AL29" s="233"/>
      <c r="AM29" s="233"/>
      <c r="AN29" s="233"/>
      <c r="AO29" s="233"/>
      <c r="AP29" s="233"/>
      <c r="AQ29" s="233"/>
      <c r="AR29" s="233"/>
      <c r="AS29" s="350">
        <f>SUM(AJ29/R29)*100</f>
        <v>4.7757702628658132</v>
      </c>
      <c r="AT29" s="350"/>
      <c r="AU29" s="350"/>
      <c r="AV29" s="350"/>
      <c r="AW29" s="350"/>
      <c r="AX29" s="350"/>
      <c r="AY29" s="350"/>
      <c r="AZ29" s="350"/>
      <c r="BA29" s="350"/>
      <c r="BB29" s="233">
        <v>65017</v>
      </c>
      <c r="BC29" s="233"/>
      <c r="BD29" s="233"/>
      <c r="BE29" s="233"/>
      <c r="BF29" s="233"/>
      <c r="BG29" s="233"/>
      <c r="BH29" s="233"/>
      <c r="BI29" s="233"/>
      <c r="BJ29" s="233"/>
    </row>
    <row r="30" spans="2:62" ht="12" customHeight="1">
      <c r="C30" s="26"/>
      <c r="D30" s="349" t="s">
        <v>609</v>
      </c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349"/>
      <c r="Q30" s="48"/>
      <c r="R30" s="233">
        <v>82055</v>
      </c>
      <c r="S30" s="233"/>
      <c r="T30" s="233"/>
      <c r="U30" s="233"/>
      <c r="V30" s="233"/>
      <c r="W30" s="233"/>
      <c r="X30" s="233"/>
      <c r="Y30" s="233"/>
      <c r="Z30" s="233"/>
      <c r="AA30" s="233">
        <v>78512</v>
      </c>
      <c r="AB30" s="233"/>
      <c r="AC30" s="233"/>
      <c r="AD30" s="233"/>
      <c r="AE30" s="233"/>
      <c r="AF30" s="233"/>
      <c r="AG30" s="233"/>
      <c r="AH30" s="233"/>
      <c r="AI30" s="233"/>
      <c r="AJ30" s="233">
        <v>3543</v>
      </c>
      <c r="AK30" s="233"/>
      <c r="AL30" s="233"/>
      <c r="AM30" s="233"/>
      <c r="AN30" s="233"/>
      <c r="AO30" s="233"/>
      <c r="AP30" s="233"/>
      <c r="AQ30" s="233"/>
      <c r="AR30" s="233"/>
      <c r="AS30" s="350">
        <f>SUM(AJ30/R30)*100</f>
        <v>4.3178355980744616</v>
      </c>
      <c r="AT30" s="350"/>
      <c r="AU30" s="350"/>
      <c r="AV30" s="350"/>
      <c r="AW30" s="350"/>
      <c r="AX30" s="350"/>
      <c r="AY30" s="350"/>
      <c r="AZ30" s="350"/>
      <c r="BA30" s="350"/>
      <c r="BB30" s="233">
        <v>15317</v>
      </c>
      <c r="BC30" s="233"/>
      <c r="BD30" s="233"/>
      <c r="BE30" s="233"/>
      <c r="BF30" s="233"/>
      <c r="BG30" s="233"/>
      <c r="BH30" s="233"/>
      <c r="BI30" s="233"/>
      <c r="BJ30" s="233"/>
    </row>
    <row r="31" spans="2:62" ht="12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49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</row>
    <row r="32" spans="2:62" ht="12" customHeight="1">
      <c r="C32" s="230" t="s">
        <v>19</v>
      </c>
      <c r="D32" s="230"/>
      <c r="E32" s="72" t="s">
        <v>599</v>
      </c>
      <c r="F32" s="81" t="s">
        <v>848</v>
      </c>
      <c r="G32" s="170"/>
      <c r="I32" s="5"/>
    </row>
    <row r="33" spans="2:62" ht="12" customHeight="1">
      <c r="B33" s="238" t="s">
        <v>1</v>
      </c>
      <c r="C33" s="238"/>
      <c r="D33" s="238"/>
      <c r="E33" s="72" t="s">
        <v>599</v>
      </c>
      <c r="F33" s="5" t="s">
        <v>571</v>
      </c>
    </row>
    <row r="34" spans="2:62" ht="12" customHeight="1"/>
    <row r="35" spans="2:62" ht="12.95" customHeight="1">
      <c r="B35" s="234" t="s">
        <v>615</v>
      </c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34"/>
      <c r="BG35" s="234"/>
      <c r="BH35" s="234"/>
      <c r="BI35" s="234"/>
      <c r="BJ35" s="234"/>
    </row>
    <row r="36" spans="2:62" ht="10.5" customHeight="1"/>
    <row r="37" spans="2:62" ht="15.95" customHeight="1">
      <c r="B37" s="268" t="s">
        <v>602</v>
      </c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 t="s">
        <v>603</v>
      </c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7" t="s">
        <v>604</v>
      </c>
      <c r="AH37" s="267"/>
      <c r="AI37" s="267"/>
      <c r="AJ37" s="267"/>
      <c r="AK37" s="267"/>
      <c r="AL37" s="267"/>
      <c r="AM37" s="267"/>
      <c r="AN37" s="267"/>
      <c r="AO37" s="267"/>
      <c r="AP37" s="267"/>
      <c r="AQ37" s="267"/>
      <c r="AR37" s="267"/>
      <c r="AS37" s="267"/>
      <c r="AT37" s="267"/>
      <c r="AU37" s="267"/>
      <c r="AV37" s="267" t="s">
        <v>605</v>
      </c>
      <c r="AW37" s="267"/>
      <c r="AX37" s="267"/>
      <c r="AY37" s="267"/>
      <c r="AZ37" s="267"/>
      <c r="BA37" s="267"/>
      <c r="BB37" s="267"/>
      <c r="BC37" s="267"/>
      <c r="BD37" s="267"/>
      <c r="BE37" s="267"/>
      <c r="BF37" s="267"/>
      <c r="BG37" s="267"/>
      <c r="BH37" s="267"/>
      <c r="BI37" s="267"/>
      <c r="BJ37" s="219"/>
    </row>
    <row r="38" spans="2:62" ht="15.95" customHeight="1">
      <c r="B38" s="269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1" t="s">
        <v>28</v>
      </c>
      <c r="S38" s="221"/>
      <c r="T38" s="221"/>
      <c r="U38" s="221"/>
      <c r="V38" s="221"/>
      <c r="W38" s="221" t="s">
        <v>568</v>
      </c>
      <c r="X38" s="221"/>
      <c r="Y38" s="221"/>
      <c r="Z38" s="221"/>
      <c r="AA38" s="221"/>
      <c r="AB38" s="221" t="s">
        <v>569</v>
      </c>
      <c r="AC38" s="221"/>
      <c r="AD38" s="221"/>
      <c r="AE38" s="221"/>
      <c r="AF38" s="221"/>
      <c r="AG38" s="221" t="s">
        <v>28</v>
      </c>
      <c r="AH38" s="221"/>
      <c r="AI38" s="221"/>
      <c r="AJ38" s="221"/>
      <c r="AK38" s="221"/>
      <c r="AL38" s="221" t="s">
        <v>568</v>
      </c>
      <c r="AM38" s="221"/>
      <c r="AN38" s="221"/>
      <c r="AO38" s="221"/>
      <c r="AP38" s="221"/>
      <c r="AQ38" s="221" t="s">
        <v>569</v>
      </c>
      <c r="AR38" s="221"/>
      <c r="AS38" s="221"/>
      <c r="AT38" s="221"/>
      <c r="AU38" s="221"/>
      <c r="AV38" s="222" t="s">
        <v>606</v>
      </c>
      <c r="AW38" s="222"/>
      <c r="AX38" s="222"/>
      <c r="AY38" s="222"/>
      <c r="AZ38" s="222"/>
      <c r="BA38" s="221" t="s">
        <v>568</v>
      </c>
      <c r="BB38" s="221"/>
      <c r="BC38" s="221"/>
      <c r="BD38" s="221"/>
      <c r="BE38" s="221"/>
      <c r="BF38" s="221" t="s">
        <v>569</v>
      </c>
      <c r="BG38" s="221"/>
      <c r="BH38" s="221"/>
      <c r="BI38" s="221"/>
      <c r="BJ38" s="346"/>
    </row>
    <row r="39" spans="2:62" ht="12" customHeight="1">
      <c r="Q39" s="47"/>
      <c r="AY39" s="205" t="s">
        <v>607</v>
      </c>
      <c r="AZ39" s="205"/>
      <c r="BD39" s="205" t="s">
        <v>607</v>
      </c>
      <c r="BE39" s="205"/>
      <c r="BI39" s="205" t="s">
        <v>607</v>
      </c>
      <c r="BJ39" s="205"/>
    </row>
    <row r="40" spans="2:62" ht="8.25" customHeight="1">
      <c r="Q40" s="48"/>
    </row>
    <row r="41" spans="2:62" ht="12" customHeight="1">
      <c r="C41" s="347" t="s">
        <v>584</v>
      </c>
      <c r="D41" s="347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48"/>
      <c r="R41" s="226">
        <v>574233</v>
      </c>
      <c r="S41" s="226"/>
      <c r="T41" s="226"/>
      <c r="U41" s="226"/>
      <c r="V41" s="226"/>
      <c r="W41" s="226">
        <v>282028</v>
      </c>
      <c r="X41" s="226"/>
      <c r="Y41" s="226"/>
      <c r="Z41" s="226"/>
      <c r="AA41" s="226"/>
      <c r="AB41" s="226">
        <v>292205</v>
      </c>
      <c r="AC41" s="226"/>
      <c r="AD41" s="226"/>
      <c r="AE41" s="226"/>
      <c r="AF41" s="226"/>
      <c r="AG41" s="226">
        <v>389200</v>
      </c>
      <c r="AH41" s="226"/>
      <c r="AI41" s="226"/>
      <c r="AJ41" s="226"/>
      <c r="AK41" s="226"/>
      <c r="AL41" s="226">
        <v>190637</v>
      </c>
      <c r="AM41" s="226"/>
      <c r="AN41" s="226"/>
      <c r="AO41" s="226"/>
      <c r="AP41" s="226"/>
      <c r="AQ41" s="226">
        <v>198563</v>
      </c>
      <c r="AR41" s="226"/>
      <c r="AS41" s="226"/>
      <c r="AT41" s="226"/>
      <c r="AU41" s="226"/>
      <c r="AV41" s="353">
        <f>SUM(AG41/R41)*100</f>
        <v>67.777365633810675</v>
      </c>
      <c r="AW41" s="353"/>
      <c r="AX41" s="353"/>
      <c r="AY41" s="353"/>
      <c r="AZ41" s="353"/>
      <c r="BA41" s="353">
        <f>SUM(AL41/W41)*100</f>
        <v>67.595061483256984</v>
      </c>
      <c r="BB41" s="353"/>
      <c r="BC41" s="353"/>
      <c r="BD41" s="353"/>
      <c r="BE41" s="353"/>
      <c r="BF41" s="353">
        <f>SUM(AQ41/AB41)*100</f>
        <v>67.953320442839782</v>
      </c>
      <c r="BG41" s="353"/>
      <c r="BH41" s="353"/>
      <c r="BI41" s="353"/>
      <c r="BJ41" s="353"/>
    </row>
    <row r="42" spans="2:62" ht="12" customHeight="1">
      <c r="C42" s="349" t="s">
        <v>588</v>
      </c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82"/>
      <c r="R42" s="233">
        <v>578305</v>
      </c>
      <c r="S42" s="233"/>
      <c r="T42" s="233"/>
      <c r="U42" s="233"/>
      <c r="V42" s="233"/>
      <c r="W42" s="233">
        <v>282058</v>
      </c>
      <c r="X42" s="233"/>
      <c r="Y42" s="233"/>
      <c r="Z42" s="233"/>
      <c r="AA42" s="233"/>
      <c r="AB42" s="233">
        <v>296247</v>
      </c>
      <c r="AC42" s="233"/>
      <c r="AD42" s="233"/>
      <c r="AE42" s="233"/>
      <c r="AF42" s="233"/>
      <c r="AG42" s="233">
        <v>366811</v>
      </c>
      <c r="AH42" s="233"/>
      <c r="AI42" s="233"/>
      <c r="AJ42" s="233"/>
      <c r="AK42" s="233"/>
      <c r="AL42" s="233">
        <v>179372</v>
      </c>
      <c r="AM42" s="233"/>
      <c r="AN42" s="233"/>
      <c r="AO42" s="233"/>
      <c r="AP42" s="233"/>
      <c r="AQ42" s="233">
        <v>187439</v>
      </c>
      <c r="AR42" s="233"/>
      <c r="AS42" s="233"/>
      <c r="AT42" s="233"/>
      <c r="AU42" s="233"/>
      <c r="AV42" s="351">
        <f>SUM(AG42/R42)*100</f>
        <v>63.428640596225172</v>
      </c>
      <c r="AW42" s="351"/>
      <c r="AX42" s="351"/>
      <c r="AY42" s="351"/>
      <c r="AZ42" s="351"/>
      <c r="BA42" s="351">
        <f>SUM(AL42/W42)*100</f>
        <v>63.594012578973114</v>
      </c>
      <c r="BB42" s="351"/>
      <c r="BC42" s="351"/>
      <c r="BD42" s="351"/>
      <c r="BE42" s="351"/>
      <c r="BF42" s="351">
        <f>SUM(AQ42/AB42)*100</f>
        <v>63.271189244110495</v>
      </c>
      <c r="BG42" s="351"/>
      <c r="BH42" s="351"/>
      <c r="BI42" s="351"/>
      <c r="BJ42" s="351"/>
    </row>
    <row r="43" spans="2:62" ht="12" customHeight="1">
      <c r="Q43" s="49"/>
    </row>
    <row r="44" spans="2:62" ht="15.95" customHeight="1">
      <c r="B44" s="268" t="s">
        <v>602</v>
      </c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 t="s">
        <v>610</v>
      </c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7"/>
      <c r="AU44" s="267"/>
      <c r="AV44" s="267"/>
      <c r="AW44" s="267"/>
      <c r="AX44" s="267"/>
      <c r="AY44" s="267"/>
      <c r="AZ44" s="267"/>
      <c r="BA44" s="267"/>
      <c r="BB44" s="352" t="s">
        <v>858</v>
      </c>
      <c r="BC44" s="267"/>
      <c r="BD44" s="267"/>
      <c r="BE44" s="267"/>
      <c r="BF44" s="267"/>
      <c r="BG44" s="267"/>
      <c r="BH44" s="267"/>
      <c r="BI44" s="267"/>
      <c r="BJ44" s="219"/>
    </row>
    <row r="45" spans="2:62" ht="15.95" customHeight="1">
      <c r="B45" s="269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 t="s">
        <v>611</v>
      </c>
      <c r="S45" s="222"/>
      <c r="T45" s="222"/>
      <c r="U45" s="222"/>
      <c r="V45" s="222"/>
      <c r="W45" s="222"/>
      <c r="X45" s="222"/>
      <c r="Y45" s="222"/>
      <c r="Z45" s="222"/>
      <c r="AA45" s="222" t="s">
        <v>612</v>
      </c>
      <c r="AB45" s="222"/>
      <c r="AC45" s="222"/>
      <c r="AD45" s="222"/>
      <c r="AE45" s="222"/>
      <c r="AF45" s="222"/>
      <c r="AG45" s="222"/>
      <c r="AH45" s="222"/>
      <c r="AI45" s="222"/>
      <c r="AJ45" s="222" t="s">
        <v>613</v>
      </c>
      <c r="AK45" s="222"/>
      <c r="AL45" s="222"/>
      <c r="AM45" s="222"/>
      <c r="AN45" s="222"/>
      <c r="AO45" s="222"/>
      <c r="AP45" s="222"/>
      <c r="AQ45" s="222"/>
      <c r="AR45" s="222"/>
      <c r="AS45" s="222" t="s">
        <v>614</v>
      </c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  <c r="BJ45" s="223"/>
    </row>
    <row r="46" spans="2:62" ht="12" customHeight="1">
      <c r="Q46" s="47"/>
      <c r="AZ46" s="205" t="s">
        <v>607</v>
      </c>
      <c r="BA46" s="205"/>
    </row>
    <row r="47" spans="2:62" ht="8.25" customHeight="1">
      <c r="Q47" s="48"/>
    </row>
    <row r="48" spans="2:62" ht="12" customHeight="1">
      <c r="C48" s="347" t="s">
        <v>584</v>
      </c>
      <c r="D48" s="347"/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48"/>
      <c r="R48" s="226">
        <v>389177</v>
      </c>
      <c r="S48" s="226"/>
      <c r="T48" s="226"/>
      <c r="U48" s="226"/>
      <c r="V48" s="226"/>
      <c r="W48" s="226"/>
      <c r="X48" s="226"/>
      <c r="Y48" s="226"/>
      <c r="Z48" s="226"/>
      <c r="AA48" s="226">
        <v>384382</v>
      </c>
      <c r="AB48" s="226"/>
      <c r="AC48" s="226"/>
      <c r="AD48" s="226"/>
      <c r="AE48" s="226"/>
      <c r="AF48" s="226"/>
      <c r="AG48" s="226"/>
      <c r="AH48" s="226"/>
      <c r="AI48" s="226"/>
      <c r="AJ48" s="226">
        <v>4795</v>
      </c>
      <c r="AK48" s="226"/>
      <c r="AL48" s="226"/>
      <c r="AM48" s="226"/>
      <c r="AN48" s="226"/>
      <c r="AO48" s="226"/>
      <c r="AP48" s="226"/>
      <c r="AQ48" s="226"/>
      <c r="AR48" s="226"/>
      <c r="AS48" s="348">
        <v>1.23</v>
      </c>
      <c r="AT48" s="348"/>
      <c r="AU48" s="348"/>
      <c r="AV48" s="348"/>
      <c r="AW48" s="348"/>
      <c r="AX48" s="348"/>
      <c r="AY48" s="348"/>
      <c r="AZ48" s="348"/>
      <c r="BA48" s="348"/>
      <c r="BB48" s="226">
        <v>93668</v>
      </c>
      <c r="BC48" s="226"/>
      <c r="BD48" s="226"/>
      <c r="BE48" s="226"/>
      <c r="BF48" s="226"/>
      <c r="BG48" s="226"/>
      <c r="BH48" s="226"/>
      <c r="BI48" s="226"/>
      <c r="BJ48" s="226"/>
    </row>
    <row r="49" spans="2:62" ht="12" customHeight="1">
      <c r="C49" s="349" t="s">
        <v>588</v>
      </c>
      <c r="D49" s="349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82"/>
      <c r="R49" s="233">
        <v>366792</v>
      </c>
      <c r="S49" s="233"/>
      <c r="T49" s="233"/>
      <c r="U49" s="233"/>
      <c r="V49" s="233"/>
      <c r="W49" s="233"/>
      <c r="X49" s="233"/>
      <c r="Y49" s="233"/>
      <c r="Z49" s="233"/>
      <c r="AA49" s="233">
        <v>360374</v>
      </c>
      <c r="AB49" s="233"/>
      <c r="AC49" s="233"/>
      <c r="AD49" s="233"/>
      <c r="AE49" s="233"/>
      <c r="AF49" s="233"/>
      <c r="AG49" s="233"/>
      <c r="AH49" s="233"/>
      <c r="AI49" s="233"/>
      <c r="AJ49" s="233">
        <v>6418</v>
      </c>
      <c r="AK49" s="233"/>
      <c r="AL49" s="233"/>
      <c r="AM49" s="233"/>
      <c r="AN49" s="233"/>
      <c r="AO49" s="233"/>
      <c r="AP49" s="233"/>
      <c r="AQ49" s="233"/>
      <c r="AR49" s="233"/>
      <c r="AS49" s="350">
        <f>SUM(AJ49/R49)*100</f>
        <v>1.7497655346899603</v>
      </c>
      <c r="AT49" s="350"/>
      <c r="AU49" s="350"/>
      <c r="AV49" s="350"/>
      <c r="AW49" s="350"/>
      <c r="AX49" s="350"/>
      <c r="AY49" s="350"/>
      <c r="AZ49" s="350"/>
      <c r="BA49" s="350"/>
      <c r="BB49" s="233">
        <v>80360</v>
      </c>
      <c r="BC49" s="233"/>
      <c r="BD49" s="233"/>
      <c r="BE49" s="233"/>
      <c r="BF49" s="233"/>
      <c r="BG49" s="233"/>
      <c r="BH49" s="233"/>
      <c r="BI49" s="233"/>
      <c r="BJ49" s="233"/>
    </row>
    <row r="50" spans="2:62" ht="12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49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</row>
    <row r="51" spans="2:62" ht="12" customHeight="1">
      <c r="B51" s="238" t="s">
        <v>1</v>
      </c>
      <c r="C51" s="238"/>
      <c r="D51" s="238"/>
      <c r="E51" s="72" t="s">
        <v>599</v>
      </c>
      <c r="F51" s="5" t="s">
        <v>571</v>
      </c>
    </row>
    <row r="52" spans="2:62" ht="12" customHeight="1"/>
    <row r="53" spans="2:62" ht="12.95" customHeight="1">
      <c r="B53" s="234" t="s">
        <v>616</v>
      </c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  <c r="AF53" s="234"/>
      <c r="AG53" s="234"/>
      <c r="AH53" s="234"/>
      <c r="AI53" s="234"/>
      <c r="AJ53" s="234"/>
      <c r="AK53" s="234"/>
      <c r="AL53" s="234"/>
      <c r="AM53" s="234"/>
      <c r="AN53" s="234"/>
      <c r="AO53" s="234"/>
      <c r="AP53" s="234"/>
      <c r="AQ53" s="234"/>
      <c r="AR53" s="234"/>
      <c r="AS53" s="234"/>
      <c r="AT53" s="234"/>
      <c r="AU53" s="234"/>
      <c r="AV53" s="234"/>
      <c r="AW53" s="234"/>
      <c r="AX53" s="234"/>
      <c r="AY53" s="234"/>
      <c r="AZ53" s="234"/>
      <c r="BA53" s="234"/>
      <c r="BB53" s="234"/>
      <c r="BC53" s="234"/>
      <c r="BD53" s="234"/>
      <c r="BE53" s="234"/>
      <c r="BF53" s="234"/>
      <c r="BG53" s="234"/>
      <c r="BH53" s="234"/>
      <c r="BI53" s="234"/>
      <c r="BJ53" s="234"/>
    </row>
    <row r="54" spans="2:62" ht="10.5" customHeight="1"/>
    <row r="55" spans="2:62" ht="15.95" customHeight="1">
      <c r="B55" s="268" t="s">
        <v>602</v>
      </c>
      <c r="C55" s="267"/>
      <c r="D55" s="267"/>
      <c r="E55" s="267"/>
      <c r="F55" s="267"/>
      <c r="G55" s="267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 t="s">
        <v>603</v>
      </c>
      <c r="S55" s="267"/>
      <c r="T55" s="267"/>
      <c r="U55" s="267"/>
      <c r="V55" s="267"/>
      <c r="W55" s="267"/>
      <c r="X55" s="267"/>
      <c r="Y55" s="267"/>
      <c r="Z55" s="267"/>
      <c r="AA55" s="267"/>
      <c r="AB55" s="267"/>
      <c r="AC55" s="267"/>
      <c r="AD55" s="267"/>
      <c r="AE55" s="267"/>
      <c r="AF55" s="267"/>
      <c r="AG55" s="267" t="s">
        <v>604</v>
      </c>
      <c r="AH55" s="267"/>
      <c r="AI55" s="267"/>
      <c r="AJ55" s="267"/>
      <c r="AK55" s="267"/>
      <c r="AL55" s="267"/>
      <c r="AM55" s="267"/>
      <c r="AN55" s="267"/>
      <c r="AO55" s="267"/>
      <c r="AP55" s="267"/>
      <c r="AQ55" s="267"/>
      <c r="AR55" s="267"/>
      <c r="AS55" s="267"/>
      <c r="AT55" s="267"/>
      <c r="AU55" s="267"/>
      <c r="AV55" s="267" t="s">
        <v>605</v>
      </c>
      <c r="AW55" s="267"/>
      <c r="AX55" s="267"/>
      <c r="AY55" s="267"/>
      <c r="AZ55" s="267"/>
      <c r="BA55" s="267"/>
      <c r="BB55" s="267"/>
      <c r="BC55" s="267"/>
      <c r="BD55" s="267"/>
      <c r="BE55" s="267"/>
      <c r="BF55" s="267"/>
      <c r="BG55" s="267"/>
      <c r="BH55" s="267"/>
      <c r="BI55" s="267"/>
      <c r="BJ55" s="219"/>
    </row>
    <row r="56" spans="2:62" ht="15.95" customHeight="1">
      <c r="B56" s="269"/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1" t="s">
        <v>28</v>
      </c>
      <c r="S56" s="221"/>
      <c r="T56" s="221"/>
      <c r="U56" s="221"/>
      <c r="V56" s="221"/>
      <c r="W56" s="221" t="s">
        <v>568</v>
      </c>
      <c r="X56" s="221"/>
      <c r="Y56" s="221"/>
      <c r="Z56" s="221"/>
      <c r="AA56" s="221"/>
      <c r="AB56" s="221" t="s">
        <v>569</v>
      </c>
      <c r="AC56" s="221"/>
      <c r="AD56" s="221"/>
      <c r="AE56" s="221"/>
      <c r="AF56" s="221"/>
      <c r="AG56" s="221" t="s">
        <v>28</v>
      </c>
      <c r="AH56" s="221"/>
      <c r="AI56" s="221"/>
      <c r="AJ56" s="221"/>
      <c r="AK56" s="221"/>
      <c r="AL56" s="221" t="s">
        <v>568</v>
      </c>
      <c r="AM56" s="221"/>
      <c r="AN56" s="221"/>
      <c r="AO56" s="221"/>
      <c r="AP56" s="221"/>
      <c r="AQ56" s="221" t="s">
        <v>569</v>
      </c>
      <c r="AR56" s="221"/>
      <c r="AS56" s="221"/>
      <c r="AT56" s="221"/>
      <c r="AU56" s="221"/>
      <c r="AV56" s="222" t="s">
        <v>606</v>
      </c>
      <c r="AW56" s="222"/>
      <c r="AX56" s="222"/>
      <c r="AY56" s="222"/>
      <c r="AZ56" s="222"/>
      <c r="BA56" s="221" t="s">
        <v>568</v>
      </c>
      <c r="BB56" s="221"/>
      <c r="BC56" s="221"/>
      <c r="BD56" s="221"/>
      <c r="BE56" s="221"/>
      <c r="BF56" s="221" t="s">
        <v>569</v>
      </c>
      <c r="BG56" s="221"/>
      <c r="BH56" s="221"/>
      <c r="BI56" s="221"/>
      <c r="BJ56" s="346"/>
    </row>
    <row r="57" spans="2:62" ht="12" customHeight="1">
      <c r="Q57" s="47"/>
      <c r="AY57" s="205" t="s">
        <v>607</v>
      </c>
      <c r="AZ57" s="205"/>
      <c r="BD57" s="205" t="s">
        <v>607</v>
      </c>
      <c r="BE57" s="205"/>
      <c r="BI57" s="205" t="s">
        <v>607</v>
      </c>
      <c r="BJ57" s="205"/>
    </row>
    <row r="58" spans="2:62" ht="12" customHeight="1">
      <c r="C58" s="347" t="s">
        <v>590</v>
      </c>
      <c r="D58" s="347"/>
      <c r="E58" s="347"/>
      <c r="F58" s="347"/>
      <c r="G58" s="347"/>
      <c r="H58" s="347"/>
      <c r="I58" s="347"/>
      <c r="J58" s="347"/>
      <c r="K58" s="347"/>
      <c r="L58" s="347"/>
      <c r="M58" s="347"/>
      <c r="N58" s="347"/>
      <c r="O58" s="347"/>
      <c r="P58" s="347"/>
      <c r="Q58" s="48"/>
      <c r="R58" s="226">
        <v>574852</v>
      </c>
      <c r="S58" s="226"/>
      <c r="T58" s="226"/>
      <c r="U58" s="226"/>
      <c r="V58" s="226"/>
      <c r="W58" s="226">
        <v>281820</v>
      </c>
      <c r="X58" s="226"/>
      <c r="Y58" s="226"/>
      <c r="Z58" s="226"/>
      <c r="AA58" s="226"/>
      <c r="AB58" s="226">
        <v>293032</v>
      </c>
      <c r="AC58" s="226"/>
      <c r="AD58" s="226"/>
      <c r="AE58" s="226"/>
      <c r="AF58" s="226"/>
      <c r="AG58" s="226">
        <v>347130</v>
      </c>
      <c r="AH58" s="226"/>
      <c r="AI58" s="226"/>
      <c r="AJ58" s="226"/>
      <c r="AK58" s="226"/>
      <c r="AL58" s="226">
        <v>169712</v>
      </c>
      <c r="AM58" s="226"/>
      <c r="AN58" s="226"/>
      <c r="AO58" s="226"/>
      <c r="AP58" s="226"/>
      <c r="AQ58" s="226">
        <v>177418</v>
      </c>
      <c r="AR58" s="226"/>
      <c r="AS58" s="226"/>
      <c r="AT58" s="226"/>
      <c r="AU58" s="226"/>
      <c r="AV58" s="353">
        <f>SUM(AG58/R58)*100</f>
        <v>60.385977608149574</v>
      </c>
      <c r="AW58" s="353"/>
      <c r="AX58" s="353"/>
      <c r="AY58" s="353"/>
      <c r="AZ58" s="353"/>
      <c r="BA58" s="353">
        <f>SUM(AL58/W58)*100</f>
        <v>60.21999858065432</v>
      </c>
      <c r="BB58" s="353"/>
      <c r="BC58" s="353"/>
      <c r="BD58" s="353"/>
      <c r="BE58" s="353"/>
      <c r="BF58" s="353">
        <f>SUM(AQ58/AB58)*100</f>
        <v>60.545605940648116</v>
      </c>
      <c r="BG58" s="353"/>
      <c r="BH58" s="353"/>
      <c r="BI58" s="353"/>
      <c r="BJ58" s="353"/>
    </row>
    <row r="59" spans="2:62" ht="12" customHeight="1">
      <c r="C59" s="349" t="s">
        <v>592</v>
      </c>
      <c r="D59" s="349"/>
      <c r="E59" s="349"/>
      <c r="F59" s="349"/>
      <c r="G59" s="349"/>
      <c r="H59" s="349"/>
      <c r="I59" s="349"/>
      <c r="J59" s="349"/>
      <c r="K59" s="349"/>
      <c r="L59" s="349"/>
      <c r="M59" s="349"/>
      <c r="N59" s="349"/>
      <c r="O59" s="349"/>
      <c r="P59" s="349"/>
      <c r="Q59" s="82"/>
      <c r="R59" s="233">
        <v>580837</v>
      </c>
      <c r="S59" s="233"/>
      <c r="T59" s="233"/>
      <c r="U59" s="233"/>
      <c r="V59" s="233"/>
      <c r="W59" s="233">
        <v>282861</v>
      </c>
      <c r="X59" s="233"/>
      <c r="Y59" s="233"/>
      <c r="Z59" s="233"/>
      <c r="AA59" s="233"/>
      <c r="AB59" s="233">
        <v>297976</v>
      </c>
      <c r="AC59" s="233"/>
      <c r="AD59" s="233"/>
      <c r="AE59" s="233"/>
      <c r="AF59" s="233"/>
      <c r="AG59" s="233">
        <v>316659</v>
      </c>
      <c r="AH59" s="233"/>
      <c r="AI59" s="233"/>
      <c r="AJ59" s="233"/>
      <c r="AK59" s="233"/>
      <c r="AL59" s="233">
        <v>156344</v>
      </c>
      <c r="AM59" s="233"/>
      <c r="AN59" s="233"/>
      <c r="AO59" s="233"/>
      <c r="AP59" s="233"/>
      <c r="AQ59" s="233">
        <v>160315</v>
      </c>
      <c r="AR59" s="233"/>
      <c r="AS59" s="233"/>
      <c r="AT59" s="233"/>
      <c r="AU59" s="233"/>
      <c r="AV59" s="351">
        <f>SUM(AG59/R59)*100</f>
        <v>54.517704622811557</v>
      </c>
      <c r="AW59" s="351"/>
      <c r="AX59" s="351"/>
      <c r="AY59" s="351"/>
      <c r="AZ59" s="351"/>
      <c r="BA59" s="351">
        <f>SUM(AL59/W59)*100</f>
        <v>55.272377598891332</v>
      </c>
      <c r="BB59" s="351"/>
      <c r="BC59" s="351"/>
      <c r="BD59" s="351"/>
      <c r="BE59" s="351"/>
      <c r="BF59" s="351">
        <f>SUM(AQ59/AB59)*100</f>
        <v>53.801312857411332</v>
      </c>
      <c r="BG59" s="351"/>
      <c r="BH59" s="351"/>
      <c r="BI59" s="351"/>
      <c r="BJ59" s="351"/>
    </row>
    <row r="60" spans="2:62" ht="12" customHeight="1">
      <c r="Q60" s="49"/>
    </row>
    <row r="61" spans="2:62" ht="15.95" customHeight="1">
      <c r="B61" s="268" t="s">
        <v>602</v>
      </c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 t="s">
        <v>610</v>
      </c>
      <c r="S61" s="267"/>
      <c r="T61" s="267"/>
      <c r="U61" s="267"/>
      <c r="V61" s="267"/>
      <c r="W61" s="267"/>
      <c r="X61" s="267"/>
      <c r="Y61" s="26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7"/>
      <c r="AK61" s="267"/>
      <c r="AL61" s="267"/>
      <c r="AM61" s="267"/>
      <c r="AN61" s="267"/>
      <c r="AO61" s="267"/>
      <c r="AP61" s="267"/>
      <c r="AQ61" s="267"/>
      <c r="AR61" s="267"/>
      <c r="AS61" s="267"/>
      <c r="AT61" s="267"/>
      <c r="AU61" s="267"/>
      <c r="AV61" s="267"/>
      <c r="AW61" s="267"/>
      <c r="AX61" s="267"/>
      <c r="AY61" s="267"/>
      <c r="AZ61" s="267"/>
      <c r="BA61" s="267"/>
      <c r="BB61" s="352" t="s">
        <v>857</v>
      </c>
      <c r="BC61" s="267"/>
      <c r="BD61" s="267"/>
      <c r="BE61" s="267"/>
      <c r="BF61" s="267"/>
      <c r="BG61" s="267"/>
      <c r="BH61" s="267"/>
      <c r="BI61" s="267"/>
      <c r="BJ61" s="219"/>
    </row>
    <row r="62" spans="2:62" ht="15.95" customHeight="1">
      <c r="B62" s="269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 t="s">
        <v>611</v>
      </c>
      <c r="S62" s="222"/>
      <c r="T62" s="222"/>
      <c r="U62" s="222"/>
      <c r="V62" s="222"/>
      <c r="W62" s="222"/>
      <c r="X62" s="222"/>
      <c r="Y62" s="222"/>
      <c r="Z62" s="222"/>
      <c r="AA62" s="222" t="s">
        <v>612</v>
      </c>
      <c r="AB62" s="222"/>
      <c r="AC62" s="222"/>
      <c r="AD62" s="222"/>
      <c r="AE62" s="222"/>
      <c r="AF62" s="222"/>
      <c r="AG62" s="222"/>
      <c r="AH62" s="222"/>
      <c r="AI62" s="222"/>
      <c r="AJ62" s="222" t="s">
        <v>613</v>
      </c>
      <c r="AK62" s="222"/>
      <c r="AL62" s="222"/>
      <c r="AM62" s="222"/>
      <c r="AN62" s="222"/>
      <c r="AO62" s="222"/>
      <c r="AP62" s="222"/>
      <c r="AQ62" s="222"/>
      <c r="AR62" s="222"/>
      <c r="AS62" s="222" t="s">
        <v>614</v>
      </c>
      <c r="AT62" s="222"/>
      <c r="AU62" s="222"/>
      <c r="AV62" s="222"/>
      <c r="AW62" s="222"/>
      <c r="AX62" s="222"/>
      <c r="AY62" s="222"/>
      <c r="AZ62" s="222"/>
      <c r="BA62" s="222"/>
      <c r="BB62" s="222"/>
      <c r="BC62" s="222"/>
      <c r="BD62" s="222"/>
      <c r="BE62" s="222"/>
      <c r="BF62" s="222"/>
      <c r="BG62" s="222"/>
      <c r="BH62" s="222"/>
      <c r="BI62" s="222"/>
      <c r="BJ62" s="223"/>
    </row>
    <row r="63" spans="2:62" ht="12" customHeight="1">
      <c r="Q63" s="47"/>
      <c r="AZ63" s="205" t="s">
        <v>607</v>
      </c>
      <c r="BA63" s="205"/>
    </row>
    <row r="64" spans="2:62" ht="12" customHeight="1">
      <c r="C64" s="347" t="s">
        <v>590</v>
      </c>
      <c r="D64" s="347"/>
      <c r="E64" s="347"/>
      <c r="F64" s="347"/>
      <c r="G64" s="347"/>
      <c r="H64" s="347"/>
      <c r="I64" s="347"/>
      <c r="J64" s="347"/>
      <c r="K64" s="347"/>
      <c r="L64" s="347"/>
      <c r="M64" s="347"/>
      <c r="N64" s="347"/>
      <c r="O64" s="347"/>
      <c r="P64" s="347"/>
      <c r="Q64" s="48"/>
      <c r="R64" s="226">
        <v>347125</v>
      </c>
      <c r="S64" s="226"/>
      <c r="T64" s="226"/>
      <c r="U64" s="226"/>
      <c r="V64" s="226"/>
      <c r="W64" s="226"/>
      <c r="X64" s="226"/>
      <c r="Y64" s="226"/>
      <c r="Z64" s="226"/>
      <c r="AA64" s="226">
        <v>340958</v>
      </c>
      <c r="AB64" s="226"/>
      <c r="AC64" s="226"/>
      <c r="AD64" s="226"/>
      <c r="AE64" s="226"/>
      <c r="AF64" s="226"/>
      <c r="AG64" s="226"/>
      <c r="AH64" s="226"/>
      <c r="AI64" s="226"/>
      <c r="AJ64" s="226">
        <v>6167</v>
      </c>
      <c r="AK64" s="226"/>
      <c r="AL64" s="226"/>
      <c r="AM64" s="226"/>
      <c r="AN64" s="226"/>
      <c r="AO64" s="226"/>
      <c r="AP64" s="226"/>
      <c r="AQ64" s="226"/>
      <c r="AR64" s="226"/>
      <c r="AS64" s="348">
        <v>1.78</v>
      </c>
      <c r="AT64" s="348"/>
      <c r="AU64" s="348"/>
      <c r="AV64" s="348"/>
      <c r="AW64" s="348"/>
      <c r="AX64" s="348"/>
      <c r="AY64" s="348"/>
      <c r="AZ64" s="348"/>
      <c r="BA64" s="348"/>
      <c r="BB64" s="226">
        <v>82106</v>
      </c>
      <c r="BC64" s="226"/>
      <c r="BD64" s="226"/>
      <c r="BE64" s="226"/>
      <c r="BF64" s="226"/>
      <c r="BG64" s="226"/>
      <c r="BH64" s="226"/>
      <c r="BI64" s="226"/>
      <c r="BJ64" s="226"/>
    </row>
    <row r="65" spans="2:62" ht="12" customHeight="1">
      <c r="C65" s="349" t="s">
        <v>592</v>
      </c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82"/>
      <c r="R65" s="233">
        <v>316644</v>
      </c>
      <c r="S65" s="233"/>
      <c r="T65" s="233"/>
      <c r="U65" s="233"/>
      <c r="V65" s="233"/>
      <c r="W65" s="233"/>
      <c r="X65" s="233"/>
      <c r="Y65" s="233"/>
      <c r="Z65" s="233"/>
      <c r="AA65" s="233">
        <v>309749</v>
      </c>
      <c r="AB65" s="233"/>
      <c r="AC65" s="233"/>
      <c r="AD65" s="233"/>
      <c r="AE65" s="233"/>
      <c r="AF65" s="233"/>
      <c r="AG65" s="233"/>
      <c r="AH65" s="233"/>
      <c r="AI65" s="233"/>
      <c r="AJ65" s="233">
        <v>6895</v>
      </c>
      <c r="AK65" s="233"/>
      <c r="AL65" s="233"/>
      <c r="AM65" s="233"/>
      <c r="AN65" s="233"/>
      <c r="AO65" s="233"/>
      <c r="AP65" s="233"/>
      <c r="AQ65" s="233"/>
      <c r="AR65" s="233"/>
      <c r="AS65" s="350">
        <f>SUM(AJ65/R65)*100</f>
        <v>2.177524285948889</v>
      </c>
      <c r="AT65" s="350"/>
      <c r="AU65" s="350"/>
      <c r="AV65" s="350"/>
      <c r="AW65" s="350"/>
      <c r="AX65" s="350"/>
      <c r="AY65" s="350"/>
      <c r="AZ65" s="350"/>
      <c r="BA65" s="350"/>
      <c r="BB65" s="233">
        <v>83563</v>
      </c>
      <c r="BC65" s="233"/>
      <c r="BD65" s="233"/>
      <c r="BE65" s="233"/>
      <c r="BF65" s="233"/>
      <c r="BG65" s="233"/>
      <c r="BH65" s="233"/>
      <c r="BI65" s="233"/>
      <c r="BJ65" s="233"/>
    </row>
    <row r="66" spans="2:62" ht="12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49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</row>
    <row r="67" spans="2:62" ht="12" customHeight="1">
      <c r="B67" s="238" t="s">
        <v>1</v>
      </c>
      <c r="C67" s="238"/>
      <c r="D67" s="238"/>
      <c r="E67" s="72" t="s">
        <v>599</v>
      </c>
      <c r="F67" s="5" t="s">
        <v>571</v>
      </c>
    </row>
  </sheetData>
  <mergeCells count="241">
    <mergeCell ref="A1:N2"/>
    <mergeCell ref="B5:BJ5"/>
    <mergeCell ref="B6:BJ6"/>
    <mergeCell ref="B8:Q9"/>
    <mergeCell ref="R8:AF8"/>
    <mergeCell ref="AG8:AU8"/>
    <mergeCell ref="AV8:BJ8"/>
    <mergeCell ref="R9:V9"/>
    <mergeCell ref="W9:AA9"/>
    <mergeCell ref="AB9:AF9"/>
    <mergeCell ref="AG9:AK9"/>
    <mergeCell ref="AL9:AP9"/>
    <mergeCell ref="AQ9:AU9"/>
    <mergeCell ref="AV9:AZ9"/>
    <mergeCell ref="BA9:BE9"/>
    <mergeCell ref="BF9:BJ9"/>
    <mergeCell ref="AY10:AZ10"/>
    <mergeCell ref="BD10:BE10"/>
    <mergeCell ref="BI10:BJ10"/>
    <mergeCell ref="C12:P12"/>
    <mergeCell ref="R12:V12"/>
    <mergeCell ref="W12:AA12"/>
    <mergeCell ref="AB12:AF12"/>
    <mergeCell ref="AG12:AK12"/>
    <mergeCell ref="AL12:AP12"/>
    <mergeCell ref="AQ12:AU12"/>
    <mergeCell ref="AV12:AZ12"/>
    <mergeCell ref="BA12:BE12"/>
    <mergeCell ref="BF12:BJ12"/>
    <mergeCell ref="BF13:BJ13"/>
    <mergeCell ref="D14:P14"/>
    <mergeCell ref="R14:V14"/>
    <mergeCell ref="W14:AA14"/>
    <mergeCell ref="AB14:AF14"/>
    <mergeCell ref="AG14:AK14"/>
    <mergeCell ref="AL14:AP14"/>
    <mergeCell ref="AQ14:AU14"/>
    <mergeCell ref="AV14:AZ14"/>
    <mergeCell ref="BA14:BE14"/>
    <mergeCell ref="BF14:BJ14"/>
    <mergeCell ref="D13:P13"/>
    <mergeCell ref="R13:V13"/>
    <mergeCell ref="W13:AA13"/>
    <mergeCell ref="AB13:AF13"/>
    <mergeCell ref="AG13:AK13"/>
    <mergeCell ref="AL13:AP13"/>
    <mergeCell ref="AQ13:AU13"/>
    <mergeCell ref="AV13:AZ13"/>
    <mergeCell ref="BA13:BE13"/>
    <mergeCell ref="BF16:BJ16"/>
    <mergeCell ref="D17:P17"/>
    <mergeCell ref="R17:V17"/>
    <mergeCell ref="W17:AA17"/>
    <mergeCell ref="AB17:AF17"/>
    <mergeCell ref="AG17:AK17"/>
    <mergeCell ref="AL17:AP17"/>
    <mergeCell ref="AQ17:AU17"/>
    <mergeCell ref="AV17:AZ17"/>
    <mergeCell ref="BA17:BE17"/>
    <mergeCell ref="BF17:BJ17"/>
    <mergeCell ref="C16:P16"/>
    <mergeCell ref="R16:V16"/>
    <mergeCell ref="W16:AA16"/>
    <mergeCell ref="AB16:AF16"/>
    <mergeCell ref="AG16:AK16"/>
    <mergeCell ref="AL16:AP16"/>
    <mergeCell ref="AQ16:AU16"/>
    <mergeCell ref="AV16:AZ16"/>
    <mergeCell ref="BA16:BE16"/>
    <mergeCell ref="BF18:BJ18"/>
    <mergeCell ref="B20:Q21"/>
    <mergeCell ref="R20:BA20"/>
    <mergeCell ref="BB20:BJ21"/>
    <mergeCell ref="R21:Z21"/>
    <mergeCell ref="AA21:AI21"/>
    <mergeCell ref="AJ21:AR21"/>
    <mergeCell ref="AS21:BA21"/>
    <mergeCell ref="AZ22:BA22"/>
    <mergeCell ref="D18:P18"/>
    <mergeCell ref="R18:V18"/>
    <mergeCell ref="W18:AA18"/>
    <mergeCell ref="AB18:AF18"/>
    <mergeCell ref="AG18:AK18"/>
    <mergeCell ref="AL18:AP18"/>
    <mergeCell ref="AQ18:AU18"/>
    <mergeCell ref="AV18:AZ18"/>
    <mergeCell ref="BA18:BE18"/>
    <mergeCell ref="C24:P24"/>
    <mergeCell ref="R24:Z24"/>
    <mergeCell ref="AA24:AI24"/>
    <mergeCell ref="AJ24:AR24"/>
    <mergeCell ref="AS24:BA24"/>
    <mergeCell ref="BB24:BJ24"/>
    <mergeCell ref="D25:P25"/>
    <mergeCell ref="R25:Z25"/>
    <mergeCell ref="AA25:AI25"/>
    <mergeCell ref="AJ25:AR25"/>
    <mergeCell ref="AS25:BA25"/>
    <mergeCell ref="BB25:BJ25"/>
    <mergeCell ref="D26:P26"/>
    <mergeCell ref="R26:Z26"/>
    <mergeCell ref="AA26:AI26"/>
    <mergeCell ref="AJ26:AR26"/>
    <mergeCell ref="AS26:BA26"/>
    <mergeCell ref="BB26:BJ26"/>
    <mergeCell ref="C28:P28"/>
    <mergeCell ref="R28:Z28"/>
    <mergeCell ref="AA28:AI28"/>
    <mergeCell ref="AJ28:AR28"/>
    <mergeCell ref="AS28:BA28"/>
    <mergeCell ref="BB28:BJ28"/>
    <mergeCell ref="D29:P29"/>
    <mergeCell ref="R29:Z29"/>
    <mergeCell ref="AA29:AI29"/>
    <mergeCell ref="AJ29:AR29"/>
    <mergeCell ref="AS29:BA29"/>
    <mergeCell ref="BB29:BJ29"/>
    <mergeCell ref="D30:P30"/>
    <mergeCell ref="R30:Z30"/>
    <mergeCell ref="AA30:AI30"/>
    <mergeCell ref="AJ30:AR30"/>
    <mergeCell ref="AS30:BA30"/>
    <mergeCell ref="BB30:BJ30"/>
    <mergeCell ref="C32:D32"/>
    <mergeCell ref="B33:D33"/>
    <mergeCell ref="B35:BJ35"/>
    <mergeCell ref="B37:Q38"/>
    <mergeCell ref="R37:AF37"/>
    <mergeCell ref="AG37:AU37"/>
    <mergeCell ref="AV37:BJ37"/>
    <mergeCell ref="R38:V38"/>
    <mergeCell ref="W38:AA38"/>
    <mergeCell ref="AB38:AF38"/>
    <mergeCell ref="AG38:AK38"/>
    <mergeCell ref="AL38:AP38"/>
    <mergeCell ref="AQ38:AU38"/>
    <mergeCell ref="AV38:AZ38"/>
    <mergeCell ref="BA38:BE38"/>
    <mergeCell ref="BF38:BJ38"/>
    <mergeCell ref="AY39:AZ39"/>
    <mergeCell ref="BD39:BE39"/>
    <mergeCell ref="BI39:BJ39"/>
    <mergeCell ref="C41:P41"/>
    <mergeCell ref="R41:V41"/>
    <mergeCell ref="W41:AA41"/>
    <mergeCell ref="AB41:AF41"/>
    <mergeCell ref="AG41:AK41"/>
    <mergeCell ref="AL41:AP41"/>
    <mergeCell ref="AQ41:AU41"/>
    <mergeCell ref="AV41:AZ41"/>
    <mergeCell ref="BA41:BE41"/>
    <mergeCell ref="BF41:BJ41"/>
    <mergeCell ref="BF42:BJ42"/>
    <mergeCell ref="B44:Q45"/>
    <mergeCell ref="R44:BA44"/>
    <mergeCell ref="BB44:BJ45"/>
    <mergeCell ref="R45:Z45"/>
    <mergeCell ref="AA45:AI45"/>
    <mergeCell ref="AJ45:AR45"/>
    <mergeCell ref="AS45:BA45"/>
    <mergeCell ref="AZ46:BA46"/>
    <mergeCell ref="C42:P42"/>
    <mergeCell ref="R42:V42"/>
    <mergeCell ref="W42:AA42"/>
    <mergeCell ref="AB42:AF42"/>
    <mergeCell ref="AG42:AK42"/>
    <mergeCell ref="AL42:AP42"/>
    <mergeCell ref="AQ42:AU42"/>
    <mergeCell ref="AV42:AZ42"/>
    <mergeCell ref="BA42:BE42"/>
    <mergeCell ref="C48:P48"/>
    <mergeCell ref="R48:Z48"/>
    <mergeCell ref="AA48:AI48"/>
    <mergeCell ref="AJ48:AR48"/>
    <mergeCell ref="AS48:BA48"/>
    <mergeCell ref="BB48:BJ48"/>
    <mergeCell ref="C49:P49"/>
    <mergeCell ref="R49:Z49"/>
    <mergeCell ref="AA49:AI49"/>
    <mergeCell ref="AJ49:AR49"/>
    <mergeCell ref="AS49:BA49"/>
    <mergeCell ref="BB49:BJ49"/>
    <mergeCell ref="B51:D51"/>
    <mergeCell ref="B53:BJ53"/>
    <mergeCell ref="B55:Q56"/>
    <mergeCell ref="R55:AF55"/>
    <mergeCell ref="AG55:AU55"/>
    <mergeCell ref="AV55:BJ55"/>
    <mergeCell ref="R56:V56"/>
    <mergeCell ref="W56:AA56"/>
    <mergeCell ref="AB56:AF56"/>
    <mergeCell ref="AG56:AK56"/>
    <mergeCell ref="AL56:AP56"/>
    <mergeCell ref="AQ56:AU56"/>
    <mergeCell ref="AV56:AZ56"/>
    <mergeCell ref="BA56:BE56"/>
    <mergeCell ref="BF56:BJ56"/>
    <mergeCell ref="AY57:AZ57"/>
    <mergeCell ref="BD57:BE57"/>
    <mergeCell ref="BI57:BJ57"/>
    <mergeCell ref="C58:P58"/>
    <mergeCell ref="R58:V58"/>
    <mergeCell ref="W58:AA58"/>
    <mergeCell ref="AB58:AF58"/>
    <mergeCell ref="AG58:AK58"/>
    <mergeCell ref="AL58:AP58"/>
    <mergeCell ref="AQ58:AU58"/>
    <mergeCell ref="AV58:AZ58"/>
    <mergeCell ref="BA58:BE58"/>
    <mergeCell ref="BF58:BJ58"/>
    <mergeCell ref="BF59:BJ59"/>
    <mergeCell ref="B61:Q62"/>
    <mergeCell ref="R61:BA61"/>
    <mergeCell ref="BB61:BJ62"/>
    <mergeCell ref="R62:Z62"/>
    <mergeCell ref="AA62:AI62"/>
    <mergeCell ref="AJ62:AR62"/>
    <mergeCell ref="AS62:BA62"/>
    <mergeCell ref="AZ63:BA63"/>
    <mergeCell ref="C59:P59"/>
    <mergeCell ref="R59:V59"/>
    <mergeCell ref="W59:AA59"/>
    <mergeCell ref="AB59:AF59"/>
    <mergeCell ref="AG59:AK59"/>
    <mergeCell ref="AL59:AP59"/>
    <mergeCell ref="AQ59:AU59"/>
    <mergeCell ref="AV59:AZ59"/>
    <mergeCell ref="BA59:BE59"/>
    <mergeCell ref="C64:P64"/>
    <mergeCell ref="R64:Z64"/>
    <mergeCell ref="AA64:AI64"/>
    <mergeCell ref="AJ64:AR64"/>
    <mergeCell ref="AS64:BA64"/>
    <mergeCell ref="B67:D67"/>
    <mergeCell ref="BB64:BJ64"/>
    <mergeCell ref="C65:P65"/>
    <mergeCell ref="R65:Z65"/>
    <mergeCell ref="AA65:AI65"/>
    <mergeCell ref="AJ65:AR65"/>
    <mergeCell ref="AS65:BA65"/>
    <mergeCell ref="BB65:BJ65"/>
  </mergeCells>
  <phoneticPr fontId="19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60"/>
  <sheetViews>
    <sheetView view="pageBreakPreview" zoomScaleNormal="100" zoomScaleSheetLayoutView="100" workbookViewId="0"/>
  </sheetViews>
  <sheetFormatPr defaultRowHeight="13.5"/>
  <cols>
    <col min="1" max="1" width="1" customWidth="1"/>
    <col min="2" max="63" width="1.625" customWidth="1"/>
  </cols>
  <sheetData>
    <row r="1" spans="2:63" ht="11.1" customHeight="1">
      <c r="BA1" s="192">
        <f>'156'!A1+1</f>
        <v>157</v>
      </c>
      <c r="BB1" s="192"/>
      <c r="BC1" s="192"/>
      <c r="BD1" s="192"/>
      <c r="BE1" s="192"/>
      <c r="BF1" s="192"/>
      <c r="BG1" s="192"/>
      <c r="BH1" s="192"/>
      <c r="BI1" s="192"/>
      <c r="BJ1" s="192"/>
      <c r="BK1" s="192"/>
    </row>
    <row r="2" spans="2:63" ht="11.1" customHeight="1"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</row>
    <row r="3" spans="2:63"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</row>
    <row r="4" spans="2:63"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</row>
    <row r="5" spans="2:63" ht="18" customHeight="1"/>
    <row r="6" spans="2:63" ht="12.95" customHeight="1">
      <c r="B6" s="234" t="s">
        <v>617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234"/>
    </row>
    <row r="7" spans="2:63" ht="12.9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</row>
    <row r="8" spans="2:63" ht="18" customHeight="1">
      <c r="B8" s="268" t="s">
        <v>602</v>
      </c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 t="s">
        <v>603</v>
      </c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 t="s">
        <v>604</v>
      </c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 t="s">
        <v>605</v>
      </c>
      <c r="AW8" s="267"/>
      <c r="AX8" s="267"/>
      <c r="AY8" s="267"/>
      <c r="AZ8" s="267"/>
      <c r="BA8" s="267"/>
      <c r="BB8" s="267"/>
      <c r="BC8" s="267"/>
      <c r="BD8" s="267"/>
      <c r="BE8" s="267"/>
      <c r="BF8" s="267"/>
      <c r="BG8" s="267"/>
      <c r="BH8" s="267"/>
      <c r="BI8" s="267"/>
      <c r="BJ8" s="219"/>
    </row>
    <row r="9" spans="2:63" ht="18" customHeight="1">
      <c r="B9" s="269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1" t="s">
        <v>28</v>
      </c>
      <c r="S9" s="221"/>
      <c r="T9" s="221"/>
      <c r="U9" s="221"/>
      <c r="V9" s="221"/>
      <c r="W9" s="221" t="s">
        <v>568</v>
      </c>
      <c r="X9" s="221"/>
      <c r="Y9" s="221"/>
      <c r="Z9" s="221"/>
      <c r="AA9" s="221"/>
      <c r="AB9" s="221" t="s">
        <v>569</v>
      </c>
      <c r="AC9" s="221"/>
      <c r="AD9" s="221"/>
      <c r="AE9" s="221"/>
      <c r="AF9" s="221"/>
      <c r="AG9" s="221" t="s">
        <v>28</v>
      </c>
      <c r="AH9" s="221"/>
      <c r="AI9" s="221"/>
      <c r="AJ9" s="221"/>
      <c r="AK9" s="221"/>
      <c r="AL9" s="221" t="s">
        <v>568</v>
      </c>
      <c r="AM9" s="221"/>
      <c r="AN9" s="221"/>
      <c r="AO9" s="221"/>
      <c r="AP9" s="221"/>
      <c r="AQ9" s="221" t="s">
        <v>569</v>
      </c>
      <c r="AR9" s="221"/>
      <c r="AS9" s="221"/>
      <c r="AT9" s="221"/>
      <c r="AU9" s="221"/>
      <c r="AV9" s="222" t="s">
        <v>606</v>
      </c>
      <c r="AW9" s="222"/>
      <c r="AX9" s="222"/>
      <c r="AY9" s="222"/>
      <c r="AZ9" s="222"/>
      <c r="BA9" s="221" t="s">
        <v>568</v>
      </c>
      <c r="BB9" s="221"/>
      <c r="BC9" s="221"/>
      <c r="BD9" s="221"/>
      <c r="BE9" s="221"/>
      <c r="BF9" s="221" t="s">
        <v>569</v>
      </c>
      <c r="BG9" s="221"/>
      <c r="BH9" s="221"/>
      <c r="BI9" s="221"/>
      <c r="BJ9" s="346"/>
    </row>
    <row r="10" spans="2:63" ht="13.5" customHeight="1">
      <c r="Q10" s="47"/>
      <c r="AY10" s="205" t="s">
        <v>607</v>
      </c>
      <c r="AZ10" s="205"/>
      <c r="BD10" s="205" t="s">
        <v>607</v>
      </c>
      <c r="BE10" s="205"/>
      <c r="BI10" s="205" t="s">
        <v>607</v>
      </c>
      <c r="BJ10" s="205"/>
    </row>
    <row r="11" spans="2:63" ht="13.5" customHeight="1">
      <c r="Q11" s="48"/>
    </row>
    <row r="12" spans="2:63" ht="13.5" customHeight="1">
      <c r="C12" s="347" t="s">
        <v>590</v>
      </c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48"/>
      <c r="R12" s="226">
        <v>574852</v>
      </c>
      <c r="S12" s="226"/>
      <c r="T12" s="226"/>
      <c r="U12" s="226"/>
      <c r="V12" s="226"/>
      <c r="W12" s="226">
        <v>281820</v>
      </c>
      <c r="X12" s="226"/>
      <c r="Y12" s="226"/>
      <c r="Z12" s="226"/>
      <c r="AA12" s="226"/>
      <c r="AB12" s="226">
        <v>293032</v>
      </c>
      <c r="AC12" s="226"/>
      <c r="AD12" s="226"/>
      <c r="AE12" s="226"/>
      <c r="AF12" s="226"/>
      <c r="AG12" s="226">
        <v>347125</v>
      </c>
      <c r="AH12" s="226"/>
      <c r="AI12" s="226"/>
      <c r="AJ12" s="226"/>
      <c r="AK12" s="226"/>
      <c r="AL12" s="226">
        <v>169711</v>
      </c>
      <c r="AM12" s="226"/>
      <c r="AN12" s="226"/>
      <c r="AO12" s="226"/>
      <c r="AP12" s="226"/>
      <c r="AQ12" s="226">
        <v>177414</v>
      </c>
      <c r="AR12" s="226"/>
      <c r="AS12" s="226"/>
      <c r="AT12" s="226"/>
      <c r="AU12" s="226"/>
      <c r="AV12" s="348">
        <f>SUM(AG12/R12)*100</f>
        <v>60.385107819056039</v>
      </c>
      <c r="AW12" s="348"/>
      <c r="AX12" s="348"/>
      <c r="AY12" s="348"/>
      <c r="AZ12" s="348"/>
      <c r="BA12" s="348">
        <f>SUM(AL12/W12)*100</f>
        <v>60.219643744233906</v>
      </c>
      <c r="BB12" s="348"/>
      <c r="BC12" s="348"/>
      <c r="BD12" s="348"/>
      <c r="BE12" s="348"/>
      <c r="BF12" s="348">
        <f>SUM(AQ12/AB12)*100</f>
        <v>60.544240902017535</v>
      </c>
      <c r="BG12" s="348"/>
      <c r="BH12" s="348"/>
      <c r="BI12" s="348"/>
      <c r="BJ12" s="348"/>
    </row>
    <row r="13" spans="2:63" ht="13.5" customHeight="1">
      <c r="C13" s="349" t="s">
        <v>592</v>
      </c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48"/>
      <c r="R13" s="233">
        <v>580837</v>
      </c>
      <c r="S13" s="233"/>
      <c r="T13" s="233"/>
      <c r="U13" s="233"/>
      <c r="V13" s="233"/>
      <c r="W13" s="233">
        <v>282861</v>
      </c>
      <c r="X13" s="233"/>
      <c r="Y13" s="233"/>
      <c r="Z13" s="233"/>
      <c r="AA13" s="233"/>
      <c r="AB13" s="233">
        <v>297976</v>
      </c>
      <c r="AC13" s="233"/>
      <c r="AD13" s="233"/>
      <c r="AE13" s="233"/>
      <c r="AF13" s="233"/>
      <c r="AG13" s="233">
        <v>316666</v>
      </c>
      <c r="AH13" s="233"/>
      <c r="AI13" s="233"/>
      <c r="AJ13" s="233"/>
      <c r="AK13" s="233"/>
      <c r="AL13" s="233">
        <v>156349</v>
      </c>
      <c r="AM13" s="233"/>
      <c r="AN13" s="233"/>
      <c r="AO13" s="233"/>
      <c r="AP13" s="233"/>
      <c r="AQ13" s="233">
        <v>160317</v>
      </c>
      <c r="AR13" s="233"/>
      <c r="AS13" s="233"/>
      <c r="AT13" s="233"/>
      <c r="AU13" s="233"/>
      <c r="AV13" s="350">
        <f>SUM(AG13/R13)*100</f>
        <v>54.518909780196509</v>
      </c>
      <c r="AW13" s="350"/>
      <c r="AX13" s="350"/>
      <c r="AY13" s="350"/>
      <c r="AZ13" s="350"/>
      <c r="BA13" s="350">
        <f>SUM(AL13/W13)*100</f>
        <v>55.27414525155465</v>
      </c>
      <c r="BB13" s="350"/>
      <c r="BC13" s="350"/>
      <c r="BD13" s="350"/>
      <c r="BE13" s="350"/>
      <c r="BF13" s="350">
        <f>SUM(AQ13/AB13)*100</f>
        <v>53.801984052406901</v>
      </c>
      <c r="BG13" s="350"/>
      <c r="BH13" s="350"/>
      <c r="BI13" s="350"/>
      <c r="BJ13" s="350"/>
    </row>
    <row r="14" spans="2:63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49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</row>
    <row r="15" spans="2:63" ht="18" customHeight="1">
      <c r="B15" s="268" t="s">
        <v>602</v>
      </c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 t="s">
        <v>610</v>
      </c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67"/>
      <c r="AY15" s="267"/>
      <c r="AZ15" s="267"/>
      <c r="BA15" s="267"/>
      <c r="BB15" s="352" t="s">
        <v>857</v>
      </c>
      <c r="BC15" s="267"/>
      <c r="BD15" s="267"/>
      <c r="BE15" s="267"/>
      <c r="BF15" s="267"/>
      <c r="BG15" s="267"/>
      <c r="BH15" s="267"/>
      <c r="BI15" s="267"/>
      <c r="BJ15" s="219"/>
    </row>
    <row r="16" spans="2:63" ht="18" customHeight="1">
      <c r="B16" s="269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 t="s">
        <v>611</v>
      </c>
      <c r="S16" s="222"/>
      <c r="T16" s="222"/>
      <c r="U16" s="222"/>
      <c r="V16" s="222"/>
      <c r="W16" s="222"/>
      <c r="X16" s="222"/>
      <c r="Y16" s="222"/>
      <c r="Z16" s="222"/>
      <c r="AA16" s="222" t="s">
        <v>612</v>
      </c>
      <c r="AB16" s="222"/>
      <c r="AC16" s="222"/>
      <c r="AD16" s="222"/>
      <c r="AE16" s="222"/>
      <c r="AF16" s="222"/>
      <c r="AG16" s="222"/>
      <c r="AH16" s="222"/>
      <c r="AI16" s="222"/>
      <c r="AJ16" s="222" t="s">
        <v>613</v>
      </c>
      <c r="AK16" s="222"/>
      <c r="AL16" s="222"/>
      <c r="AM16" s="222"/>
      <c r="AN16" s="222"/>
      <c r="AO16" s="222"/>
      <c r="AP16" s="222"/>
      <c r="AQ16" s="222"/>
      <c r="AR16" s="222"/>
      <c r="AS16" s="222" t="s">
        <v>614</v>
      </c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3"/>
    </row>
    <row r="17" spans="2:62">
      <c r="Q17" s="47"/>
      <c r="AZ17" s="205" t="s">
        <v>607</v>
      </c>
      <c r="BA17" s="205"/>
    </row>
    <row r="18" spans="2:62">
      <c r="Q18" s="48"/>
    </row>
    <row r="19" spans="2:62">
      <c r="C19" s="347" t="s">
        <v>590</v>
      </c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  <c r="Q19" s="48"/>
      <c r="R19" s="226">
        <v>347120</v>
      </c>
      <c r="S19" s="226"/>
      <c r="T19" s="226"/>
      <c r="U19" s="226"/>
      <c r="V19" s="226"/>
      <c r="W19" s="226"/>
      <c r="X19" s="226"/>
      <c r="Y19" s="226"/>
      <c r="Z19" s="226"/>
      <c r="AA19" s="226">
        <v>339457</v>
      </c>
      <c r="AB19" s="226"/>
      <c r="AC19" s="226"/>
      <c r="AD19" s="226"/>
      <c r="AE19" s="226"/>
      <c r="AF19" s="226"/>
      <c r="AG19" s="226"/>
      <c r="AH19" s="226"/>
      <c r="AI19" s="226"/>
      <c r="AJ19" s="226">
        <v>7663</v>
      </c>
      <c r="AK19" s="226"/>
      <c r="AL19" s="226"/>
      <c r="AM19" s="226"/>
      <c r="AN19" s="226"/>
      <c r="AO19" s="226"/>
      <c r="AP19" s="226"/>
      <c r="AQ19" s="226"/>
      <c r="AR19" s="226"/>
      <c r="AS19" s="348">
        <f>SUM(AJ19/R19)*100</f>
        <v>2.2075939156487667</v>
      </c>
      <c r="AT19" s="348"/>
      <c r="AU19" s="348"/>
      <c r="AV19" s="348"/>
      <c r="AW19" s="348"/>
      <c r="AX19" s="348"/>
      <c r="AY19" s="348"/>
      <c r="AZ19" s="348"/>
      <c r="BA19" s="348"/>
      <c r="BB19" s="226">
        <v>82104</v>
      </c>
      <c r="BC19" s="226"/>
      <c r="BD19" s="226"/>
      <c r="BE19" s="226"/>
      <c r="BF19" s="226"/>
      <c r="BG19" s="226"/>
      <c r="BH19" s="226"/>
      <c r="BI19" s="226"/>
      <c r="BJ19" s="226"/>
    </row>
    <row r="20" spans="2:62">
      <c r="C20" s="349" t="s">
        <v>592</v>
      </c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48"/>
      <c r="R20" s="233">
        <v>316643</v>
      </c>
      <c r="S20" s="233"/>
      <c r="T20" s="233"/>
      <c r="U20" s="233"/>
      <c r="V20" s="233"/>
      <c r="W20" s="233"/>
      <c r="X20" s="233"/>
      <c r="Y20" s="233"/>
      <c r="Z20" s="233"/>
      <c r="AA20" s="233">
        <v>309659</v>
      </c>
      <c r="AB20" s="233"/>
      <c r="AC20" s="233"/>
      <c r="AD20" s="233"/>
      <c r="AE20" s="233"/>
      <c r="AF20" s="233"/>
      <c r="AG20" s="233"/>
      <c r="AH20" s="233"/>
      <c r="AI20" s="233"/>
      <c r="AJ20" s="233">
        <v>6984</v>
      </c>
      <c r="AK20" s="233"/>
      <c r="AL20" s="233"/>
      <c r="AM20" s="233"/>
      <c r="AN20" s="233"/>
      <c r="AO20" s="233"/>
      <c r="AP20" s="233"/>
      <c r="AQ20" s="233"/>
      <c r="AR20" s="233"/>
      <c r="AS20" s="350">
        <f>SUM(AJ20/R20)*100</f>
        <v>2.2056385266688352</v>
      </c>
      <c r="AT20" s="350"/>
      <c r="AU20" s="350"/>
      <c r="AV20" s="350"/>
      <c r="AW20" s="350"/>
      <c r="AX20" s="350"/>
      <c r="AY20" s="350"/>
      <c r="AZ20" s="350"/>
      <c r="BA20" s="350"/>
      <c r="BB20" s="233">
        <v>83574</v>
      </c>
      <c r="BC20" s="233"/>
      <c r="BD20" s="233"/>
      <c r="BE20" s="233"/>
      <c r="BF20" s="233"/>
      <c r="BG20" s="233"/>
      <c r="BH20" s="233"/>
      <c r="BI20" s="233"/>
      <c r="BJ20" s="233"/>
    </row>
    <row r="21" spans="2:62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49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</row>
    <row r="22" spans="2:62">
      <c r="B22" s="238" t="s">
        <v>1</v>
      </c>
      <c r="C22" s="238"/>
      <c r="D22" s="238"/>
      <c r="E22" s="72" t="s">
        <v>599</v>
      </c>
      <c r="F22" s="5" t="s">
        <v>571</v>
      </c>
    </row>
    <row r="25" spans="2:62">
      <c r="B25" s="234" t="s">
        <v>619</v>
      </c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</row>
    <row r="27" spans="2:62" ht="18" customHeight="1">
      <c r="B27" s="268" t="s">
        <v>602</v>
      </c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 t="s">
        <v>603</v>
      </c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 t="s">
        <v>604</v>
      </c>
      <c r="AH27" s="267"/>
      <c r="AI27" s="267"/>
      <c r="AJ27" s="267"/>
      <c r="AK27" s="267"/>
      <c r="AL27" s="267"/>
      <c r="AM27" s="267"/>
      <c r="AN27" s="267"/>
      <c r="AO27" s="267"/>
      <c r="AP27" s="267"/>
      <c r="AQ27" s="267"/>
      <c r="AR27" s="267"/>
      <c r="AS27" s="267"/>
      <c r="AT27" s="267"/>
      <c r="AU27" s="267"/>
      <c r="AV27" s="267" t="s">
        <v>605</v>
      </c>
      <c r="AW27" s="267"/>
      <c r="AX27" s="267"/>
      <c r="AY27" s="267"/>
      <c r="AZ27" s="267"/>
      <c r="BA27" s="267"/>
      <c r="BB27" s="267"/>
      <c r="BC27" s="267"/>
      <c r="BD27" s="267"/>
      <c r="BE27" s="267"/>
      <c r="BF27" s="267"/>
      <c r="BG27" s="267"/>
      <c r="BH27" s="267"/>
      <c r="BI27" s="267"/>
      <c r="BJ27" s="219"/>
    </row>
    <row r="28" spans="2:62" ht="18" customHeight="1">
      <c r="B28" s="269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1" t="s">
        <v>28</v>
      </c>
      <c r="S28" s="221"/>
      <c r="T28" s="221"/>
      <c r="U28" s="221"/>
      <c r="V28" s="221"/>
      <c r="W28" s="221" t="s">
        <v>568</v>
      </c>
      <c r="X28" s="221"/>
      <c r="Y28" s="221"/>
      <c r="Z28" s="221"/>
      <c r="AA28" s="221"/>
      <c r="AB28" s="221" t="s">
        <v>569</v>
      </c>
      <c r="AC28" s="221"/>
      <c r="AD28" s="221"/>
      <c r="AE28" s="221"/>
      <c r="AF28" s="221"/>
      <c r="AG28" s="221" t="s">
        <v>28</v>
      </c>
      <c r="AH28" s="221"/>
      <c r="AI28" s="221"/>
      <c r="AJ28" s="221"/>
      <c r="AK28" s="221"/>
      <c r="AL28" s="221" t="s">
        <v>568</v>
      </c>
      <c r="AM28" s="221"/>
      <c r="AN28" s="221"/>
      <c r="AO28" s="221"/>
      <c r="AP28" s="221"/>
      <c r="AQ28" s="221" t="s">
        <v>569</v>
      </c>
      <c r="AR28" s="221"/>
      <c r="AS28" s="221"/>
      <c r="AT28" s="221"/>
      <c r="AU28" s="221"/>
      <c r="AV28" s="222" t="s">
        <v>606</v>
      </c>
      <c r="AW28" s="222"/>
      <c r="AX28" s="222"/>
      <c r="AY28" s="222"/>
      <c r="AZ28" s="222"/>
      <c r="BA28" s="221" t="s">
        <v>568</v>
      </c>
      <c r="BB28" s="221"/>
      <c r="BC28" s="221"/>
      <c r="BD28" s="221"/>
      <c r="BE28" s="221"/>
      <c r="BF28" s="221" t="s">
        <v>569</v>
      </c>
      <c r="BG28" s="221"/>
      <c r="BH28" s="221"/>
      <c r="BI28" s="221"/>
      <c r="BJ28" s="346"/>
    </row>
    <row r="29" spans="2:62">
      <c r="Q29" s="47"/>
      <c r="AY29" s="205" t="s">
        <v>607</v>
      </c>
      <c r="AZ29" s="205"/>
      <c r="BD29" s="205" t="s">
        <v>607</v>
      </c>
      <c r="BE29" s="205"/>
      <c r="BI29" s="205" t="s">
        <v>607</v>
      </c>
      <c r="BJ29" s="205"/>
    </row>
    <row r="30" spans="2:62">
      <c r="Q30" s="48"/>
    </row>
    <row r="31" spans="2:62">
      <c r="C31" s="347" t="s">
        <v>620</v>
      </c>
      <c r="D31" s="347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48"/>
      <c r="R31" s="226">
        <v>567496</v>
      </c>
      <c r="S31" s="226"/>
      <c r="T31" s="226"/>
      <c r="U31" s="226"/>
      <c r="V31" s="226"/>
      <c r="W31" s="226">
        <v>277304</v>
      </c>
      <c r="X31" s="226"/>
      <c r="Y31" s="226"/>
      <c r="Z31" s="226"/>
      <c r="AA31" s="226"/>
      <c r="AB31" s="226">
        <v>290192</v>
      </c>
      <c r="AC31" s="226"/>
      <c r="AD31" s="226"/>
      <c r="AE31" s="226"/>
      <c r="AF31" s="226"/>
      <c r="AG31" s="226">
        <v>337415</v>
      </c>
      <c r="AH31" s="226"/>
      <c r="AI31" s="226"/>
      <c r="AJ31" s="226"/>
      <c r="AK31" s="226"/>
      <c r="AL31" s="226">
        <v>160390</v>
      </c>
      <c r="AM31" s="226"/>
      <c r="AN31" s="226"/>
      <c r="AO31" s="226"/>
      <c r="AP31" s="226"/>
      <c r="AQ31" s="226">
        <v>177025</v>
      </c>
      <c r="AR31" s="226"/>
      <c r="AS31" s="226"/>
      <c r="AT31" s="226"/>
      <c r="AU31" s="226"/>
      <c r="AV31" s="348">
        <f>SUM(AG31/R31)*100</f>
        <v>59.45680674401229</v>
      </c>
      <c r="AW31" s="348"/>
      <c r="AX31" s="348"/>
      <c r="AY31" s="348"/>
      <c r="AZ31" s="348"/>
      <c r="BA31" s="348">
        <f>SUM(AL31/W31)*100</f>
        <v>57.839050284164671</v>
      </c>
      <c r="BB31" s="348"/>
      <c r="BC31" s="348"/>
      <c r="BD31" s="348"/>
      <c r="BE31" s="348"/>
      <c r="BF31" s="355">
        <f>SUM(AQ31/AB31)*100</f>
        <v>61.002715443568398</v>
      </c>
      <c r="BG31" s="355"/>
      <c r="BH31" s="355"/>
      <c r="BI31" s="355"/>
      <c r="BJ31" s="355"/>
    </row>
    <row r="32" spans="2:62">
      <c r="C32" s="349" t="s">
        <v>588</v>
      </c>
      <c r="D32" s="349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48"/>
      <c r="R32" s="233">
        <v>573041</v>
      </c>
      <c r="S32" s="233"/>
      <c r="T32" s="233"/>
      <c r="U32" s="233"/>
      <c r="V32" s="233"/>
      <c r="W32" s="233">
        <v>279333</v>
      </c>
      <c r="X32" s="233"/>
      <c r="Y32" s="233"/>
      <c r="Z32" s="233"/>
      <c r="AA32" s="233"/>
      <c r="AB32" s="233">
        <v>293708</v>
      </c>
      <c r="AC32" s="233"/>
      <c r="AD32" s="233"/>
      <c r="AE32" s="233"/>
      <c r="AF32" s="233"/>
      <c r="AG32" s="233">
        <v>365804</v>
      </c>
      <c r="AH32" s="233"/>
      <c r="AI32" s="233"/>
      <c r="AJ32" s="233"/>
      <c r="AK32" s="233"/>
      <c r="AL32" s="233">
        <v>178808</v>
      </c>
      <c r="AM32" s="233"/>
      <c r="AN32" s="233"/>
      <c r="AO32" s="233"/>
      <c r="AP32" s="233"/>
      <c r="AQ32" s="233">
        <v>186996</v>
      </c>
      <c r="AR32" s="233"/>
      <c r="AS32" s="233"/>
      <c r="AT32" s="233"/>
      <c r="AU32" s="233"/>
      <c r="AV32" s="350">
        <f>SUM(AG32/R32)*100</f>
        <v>63.835571974780159</v>
      </c>
      <c r="AW32" s="350"/>
      <c r="AX32" s="350"/>
      <c r="AY32" s="350"/>
      <c r="AZ32" s="350"/>
      <c r="BA32" s="350">
        <f>SUM(AL32/W32)*100</f>
        <v>64.012486888409171</v>
      </c>
      <c r="BB32" s="350"/>
      <c r="BC32" s="350"/>
      <c r="BD32" s="350"/>
      <c r="BE32" s="350"/>
      <c r="BF32" s="357">
        <f>SUM(AQ32/AB32)*100</f>
        <v>63.667315837498471</v>
      </c>
      <c r="BG32" s="357"/>
      <c r="BH32" s="357"/>
      <c r="BI32" s="357"/>
      <c r="BJ32" s="357"/>
    </row>
    <row r="33" spans="2:6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49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</row>
    <row r="34" spans="2:62" ht="18" customHeight="1">
      <c r="B34" s="268" t="s">
        <v>602</v>
      </c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 t="s">
        <v>610</v>
      </c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267"/>
      <c r="AJ34" s="267"/>
      <c r="AK34" s="267"/>
      <c r="AL34" s="267"/>
      <c r="AM34" s="267"/>
      <c r="AN34" s="267"/>
      <c r="AO34" s="267"/>
      <c r="AP34" s="267"/>
      <c r="AQ34" s="267"/>
      <c r="AR34" s="267"/>
      <c r="AS34" s="267"/>
      <c r="AT34" s="267"/>
      <c r="AU34" s="267"/>
      <c r="AV34" s="267"/>
      <c r="AW34" s="267"/>
      <c r="AX34" s="267"/>
      <c r="AY34" s="267"/>
      <c r="AZ34" s="267"/>
      <c r="BA34" s="267"/>
      <c r="BB34" s="352" t="s">
        <v>618</v>
      </c>
      <c r="BC34" s="267"/>
      <c r="BD34" s="267"/>
      <c r="BE34" s="267"/>
      <c r="BF34" s="267"/>
      <c r="BG34" s="267"/>
      <c r="BH34" s="267"/>
      <c r="BI34" s="267"/>
      <c r="BJ34" s="219"/>
    </row>
    <row r="35" spans="2:62" ht="18" customHeight="1">
      <c r="B35" s="269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 t="s">
        <v>611</v>
      </c>
      <c r="S35" s="222"/>
      <c r="T35" s="222"/>
      <c r="U35" s="222"/>
      <c r="V35" s="222"/>
      <c r="W35" s="222"/>
      <c r="X35" s="222"/>
      <c r="Y35" s="222"/>
      <c r="Z35" s="222"/>
      <c r="AA35" s="222" t="s">
        <v>612</v>
      </c>
      <c r="AB35" s="222"/>
      <c r="AC35" s="222"/>
      <c r="AD35" s="222"/>
      <c r="AE35" s="222"/>
      <c r="AF35" s="222"/>
      <c r="AG35" s="222"/>
      <c r="AH35" s="222"/>
      <c r="AI35" s="222"/>
      <c r="AJ35" s="222" t="s">
        <v>613</v>
      </c>
      <c r="AK35" s="222"/>
      <c r="AL35" s="222"/>
      <c r="AM35" s="222"/>
      <c r="AN35" s="222"/>
      <c r="AO35" s="222"/>
      <c r="AP35" s="222"/>
      <c r="AQ35" s="222"/>
      <c r="AR35" s="222"/>
      <c r="AS35" s="222" t="s">
        <v>614</v>
      </c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3"/>
    </row>
    <row r="36" spans="2:62">
      <c r="Q36" s="47"/>
      <c r="AZ36" s="205" t="s">
        <v>607</v>
      </c>
      <c r="BA36" s="205"/>
    </row>
    <row r="37" spans="2:62">
      <c r="Q37" s="48"/>
    </row>
    <row r="38" spans="2:62" ht="13.5" customHeight="1">
      <c r="C38" s="347" t="s">
        <v>620</v>
      </c>
      <c r="D38" s="347"/>
      <c r="E38" s="347"/>
      <c r="F38" s="347"/>
      <c r="G38" s="347"/>
      <c r="H38" s="347"/>
      <c r="I38" s="347"/>
      <c r="J38" s="347"/>
      <c r="K38" s="347"/>
      <c r="L38" s="347"/>
      <c r="M38" s="347"/>
      <c r="N38" s="347"/>
      <c r="O38" s="347"/>
      <c r="P38" s="347"/>
      <c r="Q38" s="48"/>
      <c r="R38" s="226">
        <v>337406</v>
      </c>
      <c r="S38" s="226"/>
      <c r="T38" s="226"/>
      <c r="U38" s="226"/>
      <c r="V38" s="226"/>
      <c r="W38" s="226"/>
      <c r="X38" s="226"/>
      <c r="Y38" s="226"/>
      <c r="Z38" s="226"/>
      <c r="AA38" s="226">
        <v>334761</v>
      </c>
      <c r="AB38" s="226"/>
      <c r="AC38" s="226"/>
      <c r="AD38" s="226"/>
      <c r="AE38" s="226"/>
      <c r="AF38" s="226"/>
      <c r="AG38" s="226"/>
      <c r="AH38" s="226"/>
      <c r="AI38" s="226"/>
      <c r="AJ38" s="226">
        <v>2645</v>
      </c>
      <c r="AK38" s="226"/>
      <c r="AL38" s="226"/>
      <c r="AM38" s="226"/>
      <c r="AN38" s="226"/>
      <c r="AO38" s="226"/>
      <c r="AP38" s="226"/>
      <c r="AQ38" s="226"/>
      <c r="AR38" s="226"/>
      <c r="AS38" s="358">
        <f>SUM(AJ38/R38)*100</f>
        <v>0.78392204050906023</v>
      </c>
      <c r="AT38" s="358"/>
      <c r="AU38" s="358"/>
      <c r="AV38" s="358"/>
      <c r="AW38" s="358"/>
      <c r="AX38" s="358"/>
      <c r="AY38" s="358"/>
      <c r="AZ38" s="358"/>
      <c r="BA38" s="358"/>
      <c r="BB38" s="226">
        <v>54805</v>
      </c>
      <c r="BC38" s="226"/>
      <c r="BD38" s="226"/>
      <c r="BE38" s="226"/>
      <c r="BF38" s="226"/>
      <c r="BG38" s="226"/>
      <c r="BH38" s="226"/>
      <c r="BI38" s="226"/>
      <c r="BJ38" s="226"/>
    </row>
    <row r="39" spans="2:62" ht="13.5" customHeight="1">
      <c r="C39" s="349" t="s">
        <v>588</v>
      </c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48"/>
      <c r="R39" s="233">
        <v>365793</v>
      </c>
      <c r="S39" s="233"/>
      <c r="T39" s="233"/>
      <c r="U39" s="233"/>
      <c r="V39" s="233"/>
      <c r="W39" s="233"/>
      <c r="X39" s="233"/>
      <c r="Y39" s="233"/>
      <c r="Z39" s="233"/>
      <c r="AA39" s="233">
        <v>357456</v>
      </c>
      <c r="AB39" s="233"/>
      <c r="AC39" s="233"/>
      <c r="AD39" s="233"/>
      <c r="AE39" s="233"/>
      <c r="AF39" s="233"/>
      <c r="AG39" s="233"/>
      <c r="AH39" s="233"/>
      <c r="AI39" s="233"/>
      <c r="AJ39" s="233">
        <v>8337</v>
      </c>
      <c r="AK39" s="233"/>
      <c r="AL39" s="233"/>
      <c r="AM39" s="233"/>
      <c r="AN39" s="233"/>
      <c r="AO39" s="233"/>
      <c r="AP39" s="233"/>
      <c r="AQ39" s="233"/>
      <c r="AR39" s="233"/>
      <c r="AS39" s="356">
        <f>SUM(AJ39/R39)*100</f>
        <v>2.2791578843772298</v>
      </c>
      <c r="AT39" s="356"/>
      <c r="AU39" s="356"/>
      <c r="AV39" s="356"/>
      <c r="AW39" s="356"/>
      <c r="AX39" s="356"/>
      <c r="AY39" s="356"/>
      <c r="AZ39" s="356"/>
      <c r="BA39" s="356"/>
      <c r="BB39" s="233">
        <v>79672</v>
      </c>
      <c r="BC39" s="233"/>
      <c r="BD39" s="233"/>
      <c r="BE39" s="233"/>
      <c r="BF39" s="233"/>
      <c r="BG39" s="233"/>
      <c r="BH39" s="233"/>
      <c r="BI39" s="233"/>
      <c r="BJ39" s="233"/>
    </row>
    <row r="40" spans="2:6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49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</row>
    <row r="41" spans="2:62">
      <c r="B41" s="238" t="s">
        <v>1</v>
      </c>
      <c r="C41" s="238"/>
      <c r="D41" s="238"/>
      <c r="E41" s="72" t="s">
        <v>599</v>
      </c>
      <c r="F41" s="5" t="s">
        <v>571</v>
      </c>
    </row>
    <row r="44" spans="2:62">
      <c r="B44" s="234" t="s">
        <v>621</v>
      </c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4"/>
      <c r="AK44" s="234"/>
      <c r="AL44" s="234"/>
      <c r="AM44" s="234"/>
      <c r="AN44" s="234"/>
      <c r="AO44" s="234"/>
      <c r="AP44" s="234"/>
      <c r="AQ44" s="234"/>
      <c r="AR44" s="234"/>
      <c r="AS44" s="234"/>
      <c r="AT44" s="234"/>
      <c r="AU44" s="234"/>
      <c r="AV44" s="234"/>
      <c r="AW44" s="234"/>
      <c r="AX44" s="234"/>
      <c r="AY44" s="234"/>
      <c r="AZ44" s="234"/>
      <c r="BA44" s="234"/>
      <c r="BB44" s="234"/>
      <c r="BC44" s="234"/>
      <c r="BD44" s="234"/>
      <c r="BE44" s="234"/>
      <c r="BF44" s="234"/>
      <c r="BG44" s="234"/>
      <c r="BH44" s="234"/>
      <c r="BI44" s="234"/>
      <c r="BJ44" s="234"/>
    </row>
    <row r="46" spans="2:62" ht="18" customHeight="1">
      <c r="B46" s="268" t="s">
        <v>602</v>
      </c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 t="s">
        <v>603</v>
      </c>
      <c r="S46" s="267"/>
      <c r="T46" s="267"/>
      <c r="U46" s="267"/>
      <c r="V46" s="267"/>
      <c r="W46" s="267"/>
      <c r="X46" s="267"/>
      <c r="Y46" s="267"/>
      <c r="Z46" s="267"/>
      <c r="AA46" s="267"/>
      <c r="AB46" s="267"/>
      <c r="AC46" s="267"/>
      <c r="AD46" s="267"/>
      <c r="AE46" s="267"/>
      <c r="AF46" s="267"/>
      <c r="AG46" s="267" t="s">
        <v>604</v>
      </c>
      <c r="AH46" s="267"/>
      <c r="AI46" s="267"/>
      <c r="AJ46" s="267"/>
      <c r="AK46" s="267"/>
      <c r="AL46" s="267"/>
      <c r="AM46" s="267"/>
      <c r="AN46" s="267"/>
      <c r="AO46" s="267"/>
      <c r="AP46" s="267"/>
      <c r="AQ46" s="267"/>
      <c r="AR46" s="267"/>
      <c r="AS46" s="267"/>
      <c r="AT46" s="267"/>
      <c r="AU46" s="267"/>
      <c r="AV46" s="267" t="s">
        <v>605</v>
      </c>
      <c r="AW46" s="267"/>
      <c r="AX46" s="267"/>
      <c r="AY46" s="267"/>
      <c r="AZ46" s="267"/>
      <c r="BA46" s="267"/>
      <c r="BB46" s="267"/>
      <c r="BC46" s="267"/>
      <c r="BD46" s="267"/>
      <c r="BE46" s="267"/>
      <c r="BF46" s="267"/>
      <c r="BG46" s="267"/>
      <c r="BH46" s="267"/>
      <c r="BI46" s="267"/>
      <c r="BJ46" s="219"/>
    </row>
    <row r="47" spans="2:62" ht="18" customHeight="1">
      <c r="B47" s="269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1" t="s">
        <v>28</v>
      </c>
      <c r="S47" s="221"/>
      <c r="T47" s="221"/>
      <c r="U47" s="221"/>
      <c r="V47" s="221"/>
      <c r="W47" s="221" t="s">
        <v>568</v>
      </c>
      <c r="X47" s="221"/>
      <c r="Y47" s="221"/>
      <c r="Z47" s="221"/>
      <c r="AA47" s="221"/>
      <c r="AB47" s="221" t="s">
        <v>569</v>
      </c>
      <c r="AC47" s="221"/>
      <c r="AD47" s="221"/>
      <c r="AE47" s="221"/>
      <c r="AF47" s="221"/>
      <c r="AG47" s="221" t="s">
        <v>28</v>
      </c>
      <c r="AH47" s="221"/>
      <c r="AI47" s="221"/>
      <c r="AJ47" s="221"/>
      <c r="AK47" s="221"/>
      <c r="AL47" s="221" t="s">
        <v>568</v>
      </c>
      <c r="AM47" s="221"/>
      <c r="AN47" s="221"/>
      <c r="AO47" s="221"/>
      <c r="AP47" s="221"/>
      <c r="AQ47" s="221" t="s">
        <v>569</v>
      </c>
      <c r="AR47" s="221"/>
      <c r="AS47" s="221"/>
      <c r="AT47" s="221"/>
      <c r="AU47" s="221"/>
      <c r="AV47" s="222" t="s">
        <v>606</v>
      </c>
      <c r="AW47" s="222"/>
      <c r="AX47" s="222"/>
      <c r="AY47" s="222"/>
      <c r="AZ47" s="222"/>
      <c r="BA47" s="221" t="s">
        <v>568</v>
      </c>
      <c r="BB47" s="221"/>
      <c r="BC47" s="221"/>
      <c r="BD47" s="221"/>
      <c r="BE47" s="221"/>
      <c r="BF47" s="221" t="s">
        <v>569</v>
      </c>
      <c r="BG47" s="221"/>
      <c r="BH47" s="221"/>
      <c r="BI47" s="221"/>
      <c r="BJ47" s="346"/>
    </row>
    <row r="48" spans="2:62">
      <c r="Q48" s="47"/>
      <c r="AY48" s="205" t="s">
        <v>607</v>
      </c>
      <c r="AZ48" s="205"/>
      <c r="BD48" s="205" t="s">
        <v>607</v>
      </c>
      <c r="BE48" s="205"/>
      <c r="BI48" s="205" t="s">
        <v>607</v>
      </c>
      <c r="BJ48" s="205"/>
    </row>
    <row r="49" spans="2:62">
      <c r="Q49" s="48"/>
    </row>
    <row r="50" spans="2:62">
      <c r="C50" s="347" t="s">
        <v>594</v>
      </c>
      <c r="D50" s="347"/>
      <c r="E50" s="347"/>
      <c r="F50" s="347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48"/>
      <c r="R50" s="226">
        <v>567321</v>
      </c>
      <c r="S50" s="226"/>
      <c r="T50" s="226"/>
      <c r="U50" s="226"/>
      <c r="V50" s="226"/>
      <c r="W50" s="226">
        <v>278340</v>
      </c>
      <c r="X50" s="226"/>
      <c r="Y50" s="226"/>
      <c r="Z50" s="226"/>
      <c r="AA50" s="226"/>
      <c r="AB50" s="226">
        <v>288981</v>
      </c>
      <c r="AC50" s="226"/>
      <c r="AD50" s="226"/>
      <c r="AE50" s="226"/>
      <c r="AF50" s="226"/>
      <c r="AG50" s="226">
        <v>321372</v>
      </c>
      <c r="AH50" s="226"/>
      <c r="AI50" s="226"/>
      <c r="AJ50" s="226"/>
      <c r="AK50" s="226"/>
      <c r="AL50" s="226">
        <v>157069</v>
      </c>
      <c r="AM50" s="226"/>
      <c r="AN50" s="226"/>
      <c r="AO50" s="226"/>
      <c r="AP50" s="226"/>
      <c r="AQ50" s="226">
        <v>164303</v>
      </c>
      <c r="AR50" s="226"/>
      <c r="AS50" s="226"/>
      <c r="AT50" s="226"/>
      <c r="AU50" s="226"/>
      <c r="AV50" s="348">
        <f>SUM(AG50/R50)*100</f>
        <v>56.647294917692101</v>
      </c>
      <c r="AW50" s="348"/>
      <c r="AX50" s="348"/>
      <c r="AY50" s="348"/>
      <c r="AZ50" s="348"/>
      <c r="BA50" s="348">
        <f>SUM(AL50/W50)*100</f>
        <v>56.430624416181651</v>
      </c>
      <c r="BB50" s="348"/>
      <c r="BC50" s="348"/>
      <c r="BD50" s="348"/>
      <c r="BE50" s="348"/>
      <c r="BF50" s="348">
        <f>SUM(AQ50/AB50)*100</f>
        <v>56.855987071814404</v>
      </c>
      <c r="BG50" s="348"/>
      <c r="BH50" s="348"/>
      <c r="BI50" s="348"/>
      <c r="BJ50" s="348"/>
    </row>
    <row r="51" spans="2:62">
      <c r="C51" s="349" t="s">
        <v>595</v>
      </c>
      <c r="D51" s="349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48"/>
      <c r="R51" s="233">
        <v>570673</v>
      </c>
      <c r="S51" s="233"/>
      <c r="T51" s="233"/>
      <c r="U51" s="233"/>
      <c r="V51" s="233"/>
      <c r="W51" s="233">
        <v>277674</v>
      </c>
      <c r="X51" s="233"/>
      <c r="Y51" s="233"/>
      <c r="Z51" s="233"/>
      <c r="AA51" s="233"/>
      <c r="AB51" s="233">
        <v>292999</v>
      </c>
      <c r="AC51" s="233"/>
      <c r="AD51" s="233"/>
      <c r="AE51" s="233"/>
      <c r="AF51" s="233"/>
      <c r="AG51" s="233">
        <v>258403</v>
      </c>
      <c r="AH51" s="233"/>
      <c r="AI51" s="233"/>
      <c r="AJ51" s="233"/>
      <c r="AK51" s="233"/>
      <c r="AL51" s="233">
        <v>124836</v>
      </c>
      <c r="AM51" s="233"/>
      <c r="AN51" s="233"/>
      <c r="AO51" s="233"/>
      <c r="AP51" s="233"/>
      <c r="AQ51" s="233">
        <v>133567</v>
      </c>
      <c r="AR51" s="233"/>
      <c r="AS51" s="233"/>
      <c r="AT51" s="233"/>
      <c r="AU51" s="233"/>
      <c r="AV51" s="350">
        <f>SUM(AG51/R51)*100</f>
        <v>45.280397004939779</v>
      </c>
      <c r="AW51" s="350"/>
      <c r="AX51" s="350"/>
      <c r="AY51" s="350"/>
      <c r="AZ51" s="350"/>
      <c r="BA51" s="350">
        <f>SUM(AL51/W51)*100</f>
        <v>44.957756217722945</v>
      </c>
      <c r="BB51" s="350"/>
      <c r="BC51" s="350"/>
      <c r="BD51" s="350"/>
      <c r="BE51" s="350"/>
      <c r="BF51" s="357">
        <f>SUM(AQ51/AB51)*100</f>
        <v>45.586162410110617</v>
      </c>
      <c r="BG51" s="357"/>
      <c r="BH51" s="357"/>
      <c r="BI51" s="357"/>
      <c r="BJ51" s="357"/>
    </row>
    <row r="52" spans="2:6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49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</row>
    <row r="53" spans="2:62" ht="18" customHeight="1">
      <c r="B53" s="268" t="s">
        <v>602</v>
      </c>
      <c r="C53" s="267"/>
      <c r="D53" s="267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 t="s">
        <v>610</v>
      </c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7"/>
      <c r="AL53" s="267"/>
      <c r="AM53" s="267"/>
      <c r="AN53" s="267"/>
      <c r="AO53" s="267"/>
      <c r="AP53" s="267"/>
      <c r="AQ53" s="267"/>
      <c r="AR53" s="267"/>
      <c r="AS53" s="267"/>
      <c r="AT53" s="267"/>
      <c r="AU53" s="267"/>
      <c r="AV53" s="267"/>
      <c r="AW53" s="267"/>
      <c r="AX53" s="267"/>
      <c r="AY53" s="267"/>
      <c r="AZ53" s="267"/>
      <c r="BA53" s="267"/>
      <c r="BB53" s="352" t="s">
        <v>618</v>
      </c>
      <c r="BC53" s="267"/>
      <c r="BD53" s="267"/>
      <c r="BE53" s="267"/>
      <c r="BF53" s="267"/>
      <c r="BG53" s="267"/>
      <c r="BH53" s="267"/>
      <c r="BI53" s="267"/>
      <c r="BJ53" s="219"/>
    </row>
    <row r="54" spans="2:62" ht="18" customHeight="1">
      <c r="B54" s="269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 t="s">
        <v>611</v>
      </c>
      <c r="S54" s="222"/>
      <c r="T54" s="222"/>
      <c r="U54" s="222"/>
      <c r="V54" s="222"/>
      <c r="W54" s="222"/>
      <c r="X54" s="222"/>
      <c r="Y54" s="222"/>
      <c r="Z54" s="222"/>
      <c r="AA54" s="222" t="s">
        <v>612</v>
      </c>
      <c r="AB54" s="222"/>
      <c r="AC54" s="222"/>
      <c r="AD54" s="222"/>
      <c r="AE54" s="222"/>
      <c r="AF54" s="222"/>
      <c r="AG54" s="222"/>
      <c r="AH54" s="222"/>
      <c r="AI54" s="222"/>
      <c r="AJ54" s="222" t="s">
        <v>613</v>
      </c>
      <c r="AK54" s="222"/>
      <c r="AL54" s="222"/>
      <c r="AM54" s="222"/>
      <c r="AN54" s="222"/>
      <c r="AO54" s="222"/>
      <c r="AP54" s="222"/>
      <c r="AQ54" s="222"/>
      <c r="AR54" s="222"/>
      <c r="AS54" s="222" t="s">
        <v>614</v>
      </c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  <c r="BG54" s="222"/>
      <c r="BH54" s="222"/>
      <c r="BI54" s="222"/>
      <c r="BJ54" s="223"/>
    </row>
    <row r="55" spans="2:62">
      <c r="Q55" s="47"/>
      <c r="AZ55" s="205" t="s">
        <v>607</v>
      </c>
      <c r="BA55" s="205"/>
    </row>
    <row r="56" spans="2:62">
      <c r="Q56" s="48"/>
    </row>
    <row r="57" spans="2:62">
      <c r="C57" s="347" t="s">
        <v>594</v>
      </c>
      <c r="D57" s="347"/>
      <c r="E57" s="347"/>
      <c r="F57" s="347"/>
      <c r="G57" s="347"/>
      <c r="H57" s="347"/>
      <c r="I57" s="347"/>
      <c r="J57" s="347"/>
      <c r="K57" s="347"/>
      <c r="L57" s="347"/>
      <c r="M57" s="347"/>
      <c r="N57" s="347"/>
      <c r="O57" s="347"/>
      <c r="P57" s="347"/>
      <c r="Q57" s="48"/>
      <c r="R57" s="226">
        <v>321367</v>
      </c>
      <c r="S57" s="226"/>
      <c r="T57" s="226"/>
      <c r="U57" s="226"/>
      <c r="V57" s="226"/>
      <c r="W57" s="226"/>
      <c r="X57" s="226"/>
      <c r="Y57" s="226"/>
      <c r="Z57" s="226"/>
      <c r="AA57" s="226">
        <v>317494</v>
      </c>
      <c r="AB57" s="226"/>
      <c r="AC57" s="226"/>
      <c r="AD57" s="226"/>
      <c r="AE57" s="226"/>
      <c r="AF57" s="226"/>
      <c r="AG57" s="226"/>
      <c r="AH57" s="226"/>
      <c r="AI57" s="226"/>
      <c r="AJ57" s="226">
        <v>3873</v>
      </c>
      <c r="AK57" s="226"/>
      <c r="AL57" s="226"/>
      <c r="AM57" s="226"/>
      <c r="AN57" s="226"/>
      <c r="AO57" s="226"/>
      <c r="AP57" s="226"/>
      <c r="AQ57" s="226"/>
      <c r="AR57" s="226"/>
      <c r="AS57" s="355">
        <f>SUM(AJ57/R57)*100</f>
        <v>1.2051641892291367</v>
      </c>
      <c r="AT57" s="355"/>
      <c r="AU57" s="355"/>
      <c r="AV57" s="355"/>
      <c r="AW57" s="355"/>
      <c r="AX57" s="355"/>
      <c r="AY57" s="355"/>
      <c r="AZ57" s="355"/>
      <c r="BA57" s="355"/>
      <c r="BB57" s="226">
        <v>60860</v>
      </c>
      <c r="BC57" s="226"/>
      <c r="BD57" s="226"/>
      <c r="BE57" s="226"/>
      <c r="BF57" s="226"/>
      <c r="BG57" s="226"/>
      <c r="BH57" s="226"/>
      <c r="BI57" s="226"/>
      <c r="BJ57" s="226"/>
    </row>
    <row r="58" spans="2:62">
      <c r="C58" s="349" t="s">
        <v>595</v>
      </c>
      <c r="D58" s="349"/>
      <c r="E58" s="349"/>
      <c r="F58" s="349"/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48"/>
      <c r="R58" s="233">
        <v>258395</v>
      </c>
      <c r="S58" s="233"/>
      <c r="T58" s="233"/>
      <c r="U58" s="233"/>
      <c r="V58" s="233"/>
      <c r="W58" s="233"/>
      <c r="X58" s="233"/>
      <c r="Y58" s="233"/>
      <c r="Z58" s="233"/>
      <c r="AA58" s="233">
        <v>254456</v>
      </c>
      <c r="AB58" s="233"/>
      <c r="AC58" s="233"/>
      <c r="AD58" s="233"/>
      <c r="AE58" s="233"/>
      <c r="AF58" s="233"/>
      <c r="AG58" s="233"/>
      <c r="AH58" s="233"/>
      <c r="AI58" s="233"/>
      <c r="AJ58" s="233">
        <v>3939</v>
      </c>
      <c r="AK58" s="233"/>
      <c r="AL58" s="233"/>
      <c r="AM58" s="233"/>
      <c r="AN58" s="233"/>
      <c r="AO58" s="233"/>
      <c r="AP58" s="233"/>
      <c r="AQ58" s="233"/>
      <c r="AR58" s="233"/>
      <c r="AS58" s="356">
        <f>SUM(AJ58/R58)*100</f>
        <v>1.5244103020569284</v>
      </c>
      <c r="AT58" s="356"/>
      <c r="AU58" s="356"/>
      <c r="AV58" s="356"/>
      <c r="AW58" s="356"/>
      <c r="AX58" s="356"/>
      <c r="AY58" s="356"/>
      <c r="AZ58" s="356"/>
      <c r="BA58" s="356"/>
      <c r="BB58" s="233">
        <v>60783</v>
      </c>
      <c r="BC58" s="233"/>
      <c r="BD58" s="233"/>
      <c r="BE58" s="233"/>
      <c r="BF58" s="233"/>
      <c r="BG58" s="233"/>
      <c r="BH58" s="233"/>
      <c r="BI58" s="233"/>
      <c r="BJ58" s="233"/>
    </row>
    <row r="59" spans="2:62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49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</row>
    <row r="60" spans="2:62">
      <c r="B60" s="238" t="s">
        <v>1</v>
      </c>
      <c r="C60" s="238"/>
      <c r="D60" s="238"/>
      <c r="E60" s="72" t="s">
        <v>622</v>
      </c>
      <c r="F60" s="5" t="s">
        <v>571</v>
      </c>
    </row>
  </sheetData>
  <mergeCells count="175">
    <mergeCell ref="BA1:BK2"/>
    <mergeCell ref="B6:BJ6"/>
    <mergeCell ref="B8:Q9"/>
    <mergeCell ref="R8:AF8"/>
    <mergeCell ref="AG8:AU8"/>
    <mergeCell ref="AV8:BJ8"/>
    <mergeCell ref="R9:V9"/>
    <mergeCell ref="W9:AA9"/>
    <mergeCell ref="AB9:AF9"/>
    <mergeCell ref="AG9:AK9"/>
    <mergeCell ref="AL9:AP9"/>
    <mergeCell ref="AQ9:AU9"/>
    <mergeCell ref="AV9:AZ9"/>
    <mergeCell ref="BA9:BE9"/>
    <mergeCell ref="BF9:BJ9"/>
    <mergeCell ref="AY10:AZ10"/>
    <mergeCell ref="BD10:BE10"/>
    <mergeCell ref="BI10:BJ10"/>
    <mergeCell ref="C12:P12"/>
    <mergeCell ref="R12:V12"/>
    <mergeCell ref="W12:AA12"/>
    <mergeCell ref="AB12:AF12"/>
    <mergeCell ref="AG12:AK12"/>
    <mergeCell ref="AL12:AP12"/>
    <mergeCell ref="AQ12:AU12"/>
    <mergeCell ref="AV12:AZ12"/>
    <mergeCell ref="BA12:BE12"/>
    <mergeCell ref="BF12:BJ12"/>
    <mergeCell ref="BF13:BJ13"/>
    <mergeCell ref="B15:Q16"/>
    <mergeCell ref="R15:BA15"/>
    <mergeCell ref="BB15:BJ16"/>
    <mergeCell ref="R16:Z16"/>
    <mergeCell ref="AA16:AI16"/>
    <mergeCell ref="AJ16:AR16"/>
    <mergeCell ref="AS16:BA16"/>
    <mergeCell ref="AZ17:BA17"/>
    <mergeCell ref="C13:P13"/>
    <mergeCell ref="R13:V13"/>
    <mergeCell ref="W13:AA13"/>
    <mergeCell ref="AB13:AF13"/>
    <mergeCell ref="AG13:AK13"/>
    <mergeCell ref="AL13:AP13"/>
    <mergeCell ref="AQ13:AU13"/>
    <mergeCell ref="AV13:AZ13"/>
    <mergeCell ref="BA13:BE13"/>
    <mergeCell ref="C19:P19"/>
    <mergeCell ref="R19:Z19"/>
    <mergeCell ref="AA19:AI19"/>
    <mergeCell ref="AJ19:AR19"/>
    <mergeCell ref="AS19:BA19"/>
    <mergeCell ref="BB19:BJ19"/>
    <mergeCell ref="C20:P20"/>
    <mergeCell ref="R20:Z20"/>
    <mergeCell ref="AA20:AI20"/>
    <mergeCell ref="AJ20:AR20"/>
    <mergeCell ref="AS20:BA20"/>
    <mergeCell ref="BB20:BJ20"/>
    <mergeCell ref="B22:D22"/>
    <mergeCell ref="B25:BJ25"/>
    <mergeCell ref="B27:Q28"/>
    <mergeCell ref="R27:AF27"/>
    <mergeCell ref="AG27:AU27"/>
    <mergeCell ref="AV27:BJ27"/>
    <mergeCell ref="R28:V28"/>
    <mergeCell ref="W28:AA28"/>
    <mergeCell ref="AB28:AF28"/>
    <mergeCell ref="AG28:AK28"/>
    <mergeCell ref="AL28:AP28"/>
    <mergeCell ref="AQ28:AU28"/>
    <mergeCell ref="AV28:AZ28"/>
    <mergeCell ref="BA28:BE28"/>
    <mergeCell ref="BF28:BJ28"/>
    <mergeCell ref="AY29:AZ29"/>
    <mergeCell ref="BD29:BE29"/>
    <mergeCell ref="BI29:BJ29"/>
    <mergeCell ref="C31:P31"/>
    <mergeCell ref="R31:V31"/>
    <mergeCell ref="W31:AA31"/>
    <mergeCell ref="AB31:AF31"/>
    <mergeCell ref="AG31:AK31"/>
    <mergeCell ref="AL31:AP31"/>
    <mergeCell ref="AQ31:AU31"/>
    <mergeCell ref="AV31:AZ31"/>
    <mergeCell ref="BA31:BE31"/>
    <mergeCell ref="BF31:BJ31"/>
    <mergeCell ref="BF32:BJ32"/>
    <mergeCell ref="B34:Q35"/>
    <mergeCell ref="R34:BA34"/>
    <mergeCell ref="BB34:BJ35"/>
    <mergeCell ref="R35:Z35"/>
    <mergeCell ref="AA35:AI35"/>
    <mergeCell ref="AJ35:AR35"/>
    <mergeCell ref="AS35:BA35"/>
    <mergeCell ref="AZ36:BA36"/>
    <mergeCell ref="C32:P32"/>
    <mergeCell ref="R32:V32"/>
    <mergeCell ref="W32:AA32"/>
    <mergeCell ref="AB32:AF32"/>
    <mergeCell ref="AG32:AK32"/>
    <mergeCell ref="AL32:AP32"/>
    <mergeCell ref="AQ32:AU32"/>
    <mergeCell ref="AV32:AZ32"/>
    <mergeCell ref="BA32:BE32"/>
    <mergeCell ref="C38:P38"/>
    <mergeCell ref="R38:Z38"/>
    <mergeCell ref="AA38:AI38"/>
    <mergeCell ref="AJ38:AR38"/>
    <mergeCell ref="AS38:BA38"/>
    <mergeCell ref="BB38:BJ38"/>
    <mergeCell ref="C39:P39"/>
    <mergeCell ref="R39:Z39"/>
    <mergeCell ref="AA39:AI39"/>
    <mergeCell ref="AJ39:AR39"/>
    <mergeCell ref="AS39:BA39"/>
    <mergeCell ref="BB39:BJ39"/>
    <mergeCell ref="B41:D41"/>
    <mergeCell ref="B44:BJ44"/>
    <mergeCell ref="B46:Q47"/>
    <mergeCell ref="R46:AF46"/>
    <mergeCell ref="AG46:AU46"/>
    <mergeCell ref="AV46:BJ46"/>
    <mergeCell ref="R47:V47"/>
    <mergeCell ref="W47:AA47"/>
    <mergeCell ref="AB47:AF47"/>
    <mergeCell ref="AG47:AK47"/>
    <mergeCell ref="AL47:AP47"/>
    <mergeCell ref="AQ47:AU47"/>
    <mergeCell ref="AV47:AZ47"/>
    <mergeCell ref="BA47:BE47"/>
    <mergeCell ref="BF47:BJ47"/>
    <mergeCell ref="AY48:AZ48"/>
    <mergeCell ref="BD48:BE48"/>
    <mergeCell ref="BI48:BJ48"/>
    <mergeCell ref="C50:P50"/>
    <mergeCell ref="R50:V50"/>
    <mergeCell ref="W50:AA50"/>
    <mergeCell ref="AB50:AF50"/>
    <mergeCell ref="AG50:AK50"/>
    <mergeCell ref="AL50:AP50"/>
    <mergeCell ref="AQ50:AU50"/>
    <mergeCell ref="AV50:AZ50"/>
    <mergeCell ref="BA50:BE50"/>
    <mergeCell ref="BF50:BJ50"/>
    <mergeCell ref="BF51:BJ51"/>
    <mergeCell ref="B53:Q54"/>
    <mergeCell ref="R53:BA53"/>
    <mergeCell ref="BB53:BJ54"/>
    <mergeCell ref="R54:Z54"/>
    <mergeCell ref="AA54:AI54"/>
    <mergeCell ref="AJ54:AR54"/>
    <mergeCell ref="AS54:BA54"/>
    <mergeCell ref="AZ55:BA55"/>
    <mergeCell ref="C51:P51"/>
    <mergeCell ref="R51:V51"/>
    <mergeCell ref="W51:AA51"/>
    <mergeCell ref="AB51:AF51"/>
    <mergeCell ref="AG51:AK51"/>
    <mergeCell ref="AL51:AP51"/>
    <mergeCell ref="AQ51:AU51"/>
    <mergeCell ref="AV51:AZ51"/>
    <mergeCell ref="BA51:BE51"/>
    <mergeCell ref="C57:P57"/>
    <mergeCell ref="R57:Z57"/>
    <mergeCell ref="AA57:AI57"/>
    <mergeCell ref="AJ57:AR57"/>
    <mergeCell ref="AS57:BA57"/>
    <mergeCell ref="B60:D60"/>
    <mergeCell ref="BB57:BJ57"/>
    <mergeCell ref="C58:P58"/>
    <mergeCell ref="R58:Z58"/>
    <mergeCell ref="AA58:AI58"/>
    <mergeCell ref="AJ58:AR58"/>
    <mergeCell ref="AS58:BA58"/>
    <mergeCell ref="BB58:BJ58"/>
  </mergeCells>
  <phoneticPr fontId="19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2"/>
  <sheetViews>
    <sheetView view="pageBreakPreview" zoomScaleNormal="100" zoomScaleSheetLayoutView="100" workbookViewId="0">
      <selection sqref="A1:N2"/>
    </sheetView>
  </sheetViews>
  <sheetFormatPr defaultRowHeight="13.5"/>
  <cols>
    <col min="1" max="63" width="1.625" customWidth="1"/>
  </cols>
  <sheetData>
    <row r="1" spans="1:63" ht="11.1" customHeight="1">
      <c r="A1" s="199">
        <f>'157'!BA1+1</f>
        <v>158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spans="1:63" ht="11.1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spans="1:63"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</row>
    <row r="4" spans="1:63"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</row>
    <row r="5" spans="1:63" ht="18" customHeight="1"/>
    <row r="6" spans="1:63" ht="12.95" customHeight="1">
      <c r="B6" s="234" t="s">
        <v>623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234"/>
    </row>
    <row r="7" spans="1:63" ht="12.9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</row>
    <row r="8" spans="1:63" ht="18" customHeight="1">
      <c r="B8" s="268" t="s">
        <v>602</v>
      </c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 t="s">
        <v>603</v>
      </c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 t="s">
        <v>604</v>
      </c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 t="s">
        <v>605</v>
      </c>
      <c r="AW8" s="267"/>
      <c r="AX8" s="267"/>
      <c r="AY8" s="267"/>
      <c r="AZ8" s="267"/>
      <c r="BA8" s="267"/>
      <c r="BB8" s="267"/>
      <c r="BC8" s="267"/>
      <c r="BD8" s="267"/>
      <c r="BE8" s="267"/>
      <c r="BF8" s="267"/>
      <c r="BG8" s="267"/>
      <c r="BH8" s="267"/>
      <c r="BI8" s="267"/>
      <c r="BJ8" s="219"/>
    </row>
    <row r="9" spans="1:63" ht="18" customHeight="1">
      <c r="B9" s="269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1" t="s">
        <v>28</v>
      </c>
      <c r="S9" s="221"/>
      <c r="T9" s="221"/>
      <c r="U9" s="221"/>
      <c r="V9" s="221"/>
      <c r="W9" s="221" t="s">
        <v>568</v>
      </c>
      <c r="X9" s="221"/>
      <c r="Y9" s="221"/>
      <c r="Z9" s="221"/>
      <c r="AA9" s="221"/>
      <c r="AB9" s="221" t="s">
        <v>569</v>
      </c>
      <c r="AC9" s="221"/>
      <c r="AD9" s="221"/>
      <c r="AE9" s="221"/>
      <c r="AF9" s="221"/>
      <c r="AG9" s="221" t="s">
        <v>28</v>
      </c>
      <c r="AH9" s="221"/>
      <c r="AI9" s="221"/>
      <c r="AJ9" s="221"/>
      <c r="AK9" s="221"/>
      <c r="AL9" s="221" t="s">
        <v>568</v>
      </c>
      <c r="AM9" s="221"/>
      <c r="AN9" s="221"/>
      <c r="AO9" s="221"/>
      <c r="AP9" s="221"/>
      <c r="AQ9" s="221" t="s">
        <v>569</v>
      </c>
      <c r="AR9" s="221"/>
      <c r="AS9" s="221"/>
      <c r="AT9" s="221"/>
      <c r="AU9" s="221"/>
      <c r="AV9" s="222" t="s">
        <v>606</v>
      </c>
      <c r="AW9" s="222"/>
      <c r="AX9" s="222"/>
      <c r="AY9" s="222"/>
      <c r="AZ9" s="222"/>
      <c r="BA9" s="221" t="s">
        <v>568</v>
      </c>
      <c r="BB9" s="221"/>
      <c r="BC9" s="221"/>
      <c r="BD9" s="221"/>
      <c r="BE9" s="221"/>
      <c r="BF9" s="221" t="s">
        <v>569</v>
      </c>
      <c r="BG9" s="221"/>
      <c r="BH9" s="221"/>
      <c r="BI9" s="221"/>
      <c r="BJ9" s="346"/>
    </row>
    <row r="10" spans="1:63">
      <c r="Q10" s="47"/>
      <c r="AY10" s="205" t="s">
        <v>607</v>
      </c>
      <c r="AZ10" s="205"/>
      <c r="BD10" s="205" t="s">
        <v>607</v>
      </c>
      <c r="BE10" s="205"/>
      <c r="BI10" s="205" t="s">
        <v>607</v>
      </c>
      <c r="BJ10" s="205"/>
    </row>
    <row r="11" spans="1:63">
      <c r="Q11" s="48"/>
    </row>
    <row r="12" spans="1:63">
      <c r="C12" s="347" t="s">
        <v>597</v>
      </c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48"/>
      <c r="R12" s="226">
        <v>548750</v>
      </c>
      <c r="S12" s="226"/>
      <c r="T12" s="226"/>
      <c r="U12" s="226"/>
      <c r="V12" s="226"/>
      <c r="W12" s="226">
        <v>269795</v>
      </c>
      <c r="X12" s="226"/>
      <c r="Y12" s="226"/>
      <c r="Z12" s="226"/>
      <c r="AA12" s="226"/>
      <c r="AB12" s="226">
        <v>278955</v>
      </c>
      <c r="AC12" s="226"/>
      <c r="AD12" s="226"/>
      <c r="AE12" s="226"/>
      <c r="AF12" s="226"/>
      <c r="AG12" s="226">
        <v>259071</v>
      </c>
      <c r="AH12" s="226"/>
      <c r="AI12" s="226"/>
      <c r="AJ12" s="226"/>
      <c r="AK12" s="226"/>
      <c r="AL12" s="226">
        <v>123192</v>
      </c>
      <c r="AM12" s="226"/>
      <c r="AN12" s="226"/>
      <c r="AO12" s="226"/>
      <c r="AP12" s="226"/>
      <c r="AQ12" s="226">
        <v>135879</v>
      </c>
      <c r="AR12" s="226"/>
      <c r="AS12" s="226"/>
      <c r="AT12" s="226"/>
      <c r="AU12" s="226"/>
      <c r="AV12" s="355">
        <f>SUM(AG12/R12)*100</f>
        <v>47.211116173120729</v>
      </c>
      <c r="AW12" s="355"/>
      <c r="AX12" s="355"/>
      <c r="AY12" s="355"/>
      <c r="AZ12" s="355"/>
      <c r="BA12" s="355">
        <f>SUM(AL12/W12)*100</f>
        <v>45.661335458403599</v>
      </c>
      <c r="BB12" s="355"/>
      <c r="BC12" s="355"/>
      <c r="BD12" s="355"/>
      <c r="BE12" s="355"/>
      <c r="BF12" s="355">
        <f>SUM(AQ12/AB12)*100</f>
        <v>48.710006990374794</v>
      </c>
      <c r="BG12" s="355"/>
      <c r="BH12" s="355"/>
      <c r="BI12" s="355"/>
      <c r="BJ12" s="355"/>
    </row>
    <row r="13" spans="1:63">
      <c r="C13" s="349" t="s">
        <v>598</v>
      </c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48"/>
      <c r="R13" s="233">
        <v>562166</v>
      </c>
      <c r="S13" s="233"/>
      <c r="T13" s="233"/>
      <c r="U13" s="233"/>
      <c r="V13" s="233"/>
      <c r="W13" s="233">
        <v>274575</v>
      </c>
      <c r="X13" s="233"/>
      <c r="Y13" s="233"/>
      <c r="Z13" s="233"/>
      <c r="AA13" s="233"/>
      <c r="AB13" s="233">
        <v>287591</v>
      </c>
      <c r="AC13" s="233"/>
      <c r="AD13" s="233"/>
      <c r="AE13" s="233"/>
      <c r="AF13" s="233"/>
      <c r="AG13" s="233">
        <v>254804</v>
      </c>
      <c r="AH13" s="233"/>
      <c r="AI13" s="233"/>
      <c r="AJ13" s="233"/>
      <c r="AK13" s="233"/>
      <c r="AL13" s="233">
        <v>121655</v>
      </c>
      <c r="AM13" s="233"/>
      <c r="AN13" s="233"/>
      <c r="AO13" s="233"/>
      <c r="AP13" s="233"/>
      <c r="AQ13" s="233">
        <v>133149</v>
      </c>
      <c r="AR13" s="233"/>
      <c r="AS13" s="233"/>
      <c r="AT13" s="233"/>
      <c r="AU13" s="233"/>
      <c r="AV13" s="357">
        <f>SUM(AG13/R13)*100</f>
        <v>45.325402105427933</v>
      </c>
      <c r="AW13" s="357"/>
      <c r="AX13" s="357"/>
      <c r="AY13" s="357"/>
      <c r="AZ13" s="357"/>
      <c r="BA13" s="357">
        <f>SUM(AL13/W13)*100</f>
        <v>44.306655740690161</v>
      </c>
      <c r="BB13" s="357"/>
      <c r="BC13" s="357"/>
      <c r="BD13" s="357"/>
      <c r="BE13" s="357"/>
      <c r="BF13" s="357">
        <f>SUM(AQ13/AB13)*100</f>
        <v>46.298041315618363</v>
      </c>
      <c r="BG13" s="357"/>
      <c r="BH13" s="357"/>
      <c r="BI13" s="357"/>
      <c r="BJ13" s="357"/>
    </row>
    <row r="14" spans="1:63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49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</row>
    <row r="15" spans="1:63" ht="18" customHeight="1">
      <c r="B15" s="268" t="s">
        <v>602</v>
      </c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 t="s">
        <v>610</v>
      </c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67"/>
      <c r="AY15" s="267"/>
      <c r="AZ15" s="267"/>
      <c r="BA15" s="267"/>
      <c r="BB15" s="352" t="s">
        <v>618</v>
      </c>
      <c r="BC15" s="267"/>
      <c r="BD15" s="267"/>
      <c r="BE15" s="267"/>
      <c r="BF15" s="267"/>
      <c r="BG15" s="267"/>
      <c r="BH15" s="267"/>
      <c r="BI15" s="267"/>
      <c r="BJ15" s="219"/>
    </row>
    <row r="16" spans="1:63" ht="18" customHeight="1">
      <c r="B16" s="269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 t="s">
        <v>611</v>
      </c>
      <c r="S16" s="222"/>
      <c r="T16" s="222"/>
      <c r="U16" s="222"/>
      <c r="V16" s="222"/>
      <c r="W16" s="222"/>
      <c r="X16" s="222"/>
      <c r="Y16" s="222"/>
      <c r="Z16" s="222"/>
      <c r="AA16" s="222" t="s">
        <v>612</v>
      </c>
      <c r="AB16" s="222"/>
      <c r="AC16" s="222"/>
      <c r="AD16" s="222"/>
      <c r="AE16" s="222"/>
      <c r="AF16" s="222"/>
      <c r="AG16" s="222"/>
      <c r="AH16" s="222"/>
      <c r="AI16" s="222"/>
      <c r="AJ16" s="222" t="s">
        <v>613</v>
      </c>
      <c r="AK16" s="222"/>
      <c r="AL16" s="222"/>
      <c r="AM16" s="222"/>
      <c r="AN16" s="222"/>
      <c r="AO16" s="222"/>
      <c r="AP16" s="222"/>
      <c r="AQ16" s="222"/>
      <c r="AR16" s="222"/>
      <c r="AS16" s="222" t="s">
        <v>614</v>
      </c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3"/>
    </row>
    <row r="17" spans="2:62">
      <c r="Q17" s="47"/>
      <c r="AZ17" s="205" t="s">
        <v>607</v>
      </c>
      <c r="BA17" s="205"/>
    </row>
    <row r="18" spans="2:62">
      <c r="Q18" s="48"/>
    </row>
    <row r="19" spans="2:62">
      <c r="C19" s="368">
        <v>39194</v>
      </c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48"/>
      <c r="R19" s="226">
        <v>259066</v>
      </c>
      <c r="S19" s="226"/>
      <c r="T19" s="226"/>
      <c r="U19" s="226"/>
      <c r="V19" s="226"/>
      <c r="W19" s="226"/>
      <c r="X19" s="226"/>
      <c r="Y19" s="226"/>
      <c r="Z19" s="226"/>
      <c r="AA19" s="226">
        <v>251770</v>
      </c>
      <c r="AB19" s="226"/>
      <c r="AC19" s="226"/>
      <c r="AD19" s="226"/>
      <c r="AE19" s="226"/>
      <c r="AF19" s="226"/>
      <c r="AG19" s="226"/>
      <c r="AH19" s="226"/>
      <c r="AI19" s="226"/>
      <c r="AJ19" s="226">
        <v>7296</v>
      </c>
      <c r="AK19" s="226"/>
      <c r="AL19" s="226"/>
      <c r="AM19" s="226"/>
      <c r="AN19" s="226"/>
      <c r="AO19" s="226"/>
      <c r="AP19" s="226"/>
      <c r="AQ19" s="226"/>
      <c r="AR19" s="226"/>
      <c r="AS19" s="355">
        <f>SUM(AJ19/R19)*100</f>
        <v>2.816270757258768</v>
      </c>
      <c r="AT19" s="355"/>
      <c r="AU19" s="355"/>
      <c r="AV19" s="355"/>
      <c r="AW19" s="355"/>
      <c r="AX19" s="355"/>
      <c r="AY19" s="355"/>
      <c r="AZ19" s="355"/>
      <c r="BA19" s="355"/>
      <c r="BB19" s="226">
        <v>40129</v>
      </c>
      <c r="BC19" s="226"/>
      <c r="BD19" s="226"/>
      <c r="BE19" s="226"/>
      <c r="BF19" s="226"/>
      <c r="BG19" s="226"/>
      <c r="BH19" s="226"/>
      <c r="BI19" s="226"/>
      <c r="BJ19" s="226"/>
    </row>
    <row r="20" spans="2:62">
      <c r="C20" s="369">
        <v>40657</v>
      </c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48"/>
      <c r="R20" s="233">
        <v>254790</v>
      </c>
      <c r="S20" s="233"/>
      <c r="T20" s="233"/>
      <c r="U20" s="233"/>
      <c r="V20" s="233"/>
      <c r="W20" s="233"/>
      <c r="X20" s="233"/>
      <c r="Y20" s="233"/>
      <c r="Z20" s="233"/>
      <c r="AA20" s="233">
        <v>243709</v>
      </c>
      <c r="AB20" s="233"/>
      <c r="AC20" s="233"/>
      <c r="AD20" s="233"/>
      <c r="AE20" s="233"/>
      <c r="AF20" s="233"/>
      <c r="AG20" s="233"/>
      <c r="AH20" s="233"/>
      <c r="AI20" s="233"/>
      <c r="AJ20" s="233">
        <v>11081</v>
      </c>
      <c r="AK20" s="233"/>
      <c r="AL20" s="233"/>
      <c r="AM20" s="233"/>
      <c r="AN20" s="233"/>
      <c r="AO20" s="233"/>
      <c r="AP20" s="233"/>
      <c r="AQ20" s="233"/>
      <c r="AR20" s="233"/>
      <c r="AS20" s="357">
        <f>SUM(AJ20/R20)*100</f>
        <v>4.3490717846069309</v>
      </c>
      <c r="AT20" s="357"/>
      <c r="AU20" s="357"/>
      <c r="AV20" s="357"/>
      <c r="AW20" s="357"/>
      <c r="AX20" s="357"/>
      <c r="AY20" s="357"/>
      <c r="AZ20" s="357"/>
      <c r="BA20" s="357"/>
      <c r="BB20" s="233">
        <v>51623</v>
      </c>
      <c r="BC20" s="233"/>
      <c r="BD20" s="233"/>
      <c r="BE20" s="233"/>
      <c r="BF20" s="233"/>
      <c r="BG20" s="233"/>
      <c r="BH20" s="233"/>
      <c r="BI20" s="233"/>
      <c r="BJ20" s="233"/>
    </row>
    <row r="21" spans="2:62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49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</row>
    <row r="22" spans="2:62">
      <c r="B22" s="238" t="s">
        <v>1</v>
      </c>
      <c r="C22" s="238"/>
      <c r="D22" s="238"/>
      <c r="E22" s="72" t="s">
        <v>622</v>
      </c>
      <c r="F22" s="5" t="s">
        <v>571</v>
      </c>
    </row>
    <row r="25" spans="2:62">
      <c r="B25" s="234" t="s">
        <v>624</v>
      </c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</row>
    <row r="26" spans="2:62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</row>
    <row r="27" spans="2:62" ht="18" customHeight="1">
      <c r="B27" s="268" t="s">
        <v>602</v>
      </c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 t="s">
        <v>603</v>
      </c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 t="s">
        <v>604</v>
      </c>
      <c r="AH27" s="267"/>
      <c r="AI27" s="267"/>
      <c r="AJ27" s="267"/>
      <c r="AK27" s="267"/>
      <c r="AL27" s="267"/>
      <c r="AM27" s="267"/>
      <c r="AN27" s="267"/>
      <c r="AO27" s="267"/>
      <c r="AP27" s="267"/>
      <c r="AQ27" s="267"/>
      <c r="AR27" s="267"/>
      <c r="AS27" s="267"/>
      <c r="AT27" s="267"/>
      <c r="AU27" s="267"/>
      <c r="AV27" s="267" t="s">
        <v>605</v>
      </c>
      <c r="AW27" s="267"/>
      <c r="AX27" s="267"/>
      <c r="AY27" s="267"/>
      <c r="AZ27" s="267"/>
      <c r="BA27" s="267"/>
      <c r="BB27" s="267"/>
      <c r="BC27" s="267"/>
      <c r="BD27" s="267"/>
      <c r="BE27" s="267"/>
      <c r="BF27" s="267"/>
      <c r="BG27" s="267"/>
      <c r="BH27" s="267"/>
      <c r="BI27" s="267"/>
      <c r="BJ27" s="219"/>
    </row>
    <row r="28" spans="2:62" ht="18" customHeight="1">
      <c r="B28" s="269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1" t="s">
        <v>28</v>
      </c>
      <c r="S28" s="221"/>
      <c r="T28" s="221"/>
      <c r="U28" s="221"/>
      <c r="V28" s="221"/>
      <c r="W28" s="221" t="s">
        <v>568</v>
      </c>
      <c r="X28" s="221"/>
      <c r="Y28" s="221"/>
      <c r="Z28" s="221"/>
      <c r="AA28" s="221"/>
      <c r="AB28" s="221" t="s">
        <v>569</v>
      </c>
      <c r="AC28" s="221"/>
      <c r="AD28" s="221"/>
      <c r="AE28" s="221"/>
      <c r="AF28" s="221"/>
      <c r="AG28" s="221" t="s">
        <v>28</v>
      </c>
      <c r="AH28" s="221"/>
      <c r="AI28" s="221"/>
      <c r="AJ28" s="221"/>
      <c r="AK28" s="221"/>
      <c r="AL28" s="221" t="s">
        <v>568</v>
      </c>
      <c r="AM28" s="221"/>
      <c r="AN28" s="221"/>
      <c r="AO28" s="221"/>
      <c r="AP28" s="221"/>
      <c r="AQ28" s="221" t="s">
        <v>569</v>
      </c>
      <c r="AR28" s="221"/>
      <c r="AS28" s="221"/>
      <c r="AT28" s="221"/>
      <c r="AU28" s="221"/>
      <c r="AV28" s="222" t="s">
        <v>606</v>
      </c>
      <c r="AW28" s="222"/>
      <c r="AX28" s="222"/>
      <c r="AY28" s="222"/>
      <c r="AZ28" s="222"/>
      <c r="BA28" s="221" t="s">
        <v>568</v>
      </c>
      <c r="BB28" s="221"/>
      <c r="BC28" s="221"/>
      <c r="BD28" s="221"/>
      <c r="BE28" s="221"/>
      <c r="BF28" s="221" t="s">
        <v>569</v>
      </c>
      <c r="BG28" s="221"/>
      <c r="BH28" s="221"/>
      <c r="BI28" s="221"/>
      <c r="BJ28" s="346"/>
    </row>
    <row r="29" spans="2:62">
      <c r="Q29" s="47"/>
      <c r="AY29" s="205" t="s">
        <v>607</v>
      </c>
      <c r="AZ29" s="205"/>
      <c r="BD29" s="205" t="s">
        <v>607</v>
      </c>
      <c r="BE29" s="205"/>
      <c r="BI29" s="205" t="s">
        <v>607</v>
      </c>
      <c r="BJ29" s="205"/>
    </row>
    <row r="30" spans="2:62">
      <c r="Q30" s="48"/>
    </row>
    <row r="31" spans="2:62">
      <c r="C31" s="347" t="s">
        <v>597</v>
      </c>
      <c r="D31" s="347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48"/>
      <c r="R31" s="226">
        <v>548750</v>
      </c>
      <c r="S31" s="226"/>
      <c r="T31" s="226"/>
      <c r="U31" s="226"/>
      <c r="V31" s="226"/>
      <c r="W31" s="226">
        <v>269795</v>
      </c>
      <c r="X31" s="226"/>
      <c r="Y31" s="226"/>
      <c r="Z31" s="226"/>
      <c r="AA31" s="226"/>
      <c r="AB31" s="226">
        <v>278955</v>
      </c>
      <c r="AC31" s="226"/>
      <c r="AD31" s="226"/>
      <c r="AE31" s="226"/>
      <c r="AF31" s="226"/>
      <c r="AG31" s="226">
        <v>259111</v>
      </c>
      <c r="AH31" s="226"/>
      <c r="AI31" s="226"/>
      <c r="AJ31" s="226"/>
      <c r="AK31" s="226"/>
      <c r="AL31" s="226">
        <v>123212</v>
      </c>
      <c r="AM31" s="226"/>
      <c r="AN31" s="226"/>
      <c r="AO31" s="226"/>
      <c r="AP31" s="226"/>
      <c r="AQ31" s="226">
        <v>135899</v>
      </c>
      <c r="AR31" s="226"/>
      <c r="AS31" s="226"/>
      <c r="AT31" s="226"/>
      <c r="AU31" s="226"/>
      <c r="AV31" s="355">
        <f>SUM(AG31/R31)*100</f>
        <v>47.218405466970388</v>
      </c>
      <c r="AW31" s="355"/>
      <c r="AX31" s="355"/>
      <c r="AY31" s="355"/>
      <c r="AZ31" s="355"/>
      <c r="BA31" s="355">
        <f>SUM(AL31/W31)*100</f>
        <v>45.668748494227096</v>
      </c>
      <c r="BB31" s="355"/>
      <c r="BC31" s="355"/>
      <c r="BD31" s="355"/>
      <c r="BE31" s="355"/>
      <c r="BF31" s="355">
        <f>SUM(AQ31/AB31)*100</f>
        <v>48.717176605545696</v>
      </c>
      <c r="BG31" s="355"/>
      <c r="BH31" s="355"/>
      <c r="BI31" s="355"/>
      <c r="BJ31" s="355"/>
    </row>
    <row r="32" spans="2:62">
      <c r="C32" s="349" t="s">
        <v>598</v>
      </c>
      <c r="D32" s="349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48"/>
      <c r="R32" s="233">
        <v>562166</v>
      </c>
      <c r="S32" s="233"/>
      <c r="T32" s="233"/>
      <c r="U32" s="233"/>
      <c r="V32" s="233"/>
      <c r="W32" s="233">
        <v>274575</v>
      </c>
      <c r="X32" s="233"/>
      <c r="Y32" s="233"/>
      <c r="Z32" s="233"/>
      <c r="AA32" s="233"/>
      <c r="AB32" s="233">
        <v>287591</v>
      </c>
      <c r="AC32" s="233"/>
      <c r="AD32" s="233"/>
      <c r="AE32" s="233"/>
      <c r="AF32" s="233"/>
      <c r="AG32" s="233">
        <v>254838</v>
      </c>
      <c r="AH32" s="233"/>
      <c r="AI32" s="233"/>
      <c r="AJ32" s="233"/>
      <c r="AK32" s="233"/>
      <c r="AL32" s="233">
        <v>121687</v>
      </c>
      <c r="AM32" s="233"/>
      <c r="AN32" s="233"/>
      <c r="AO32" s="233"/>
      <c r="AP32" s="233"/>
      <c r="AQ32" s="233">
        <v>133151</v>
      </c>
      <c r="AR32" s="233"/>
      <c r="AS32" s="233"/>
      <c r="AT32" s="233"/>
      <c r="AU32" s="233"/>
      <c r="AV32" s="357">
        <f>SUM(AG32/R32)*100</f>
        <v>45.331450141061538</v>
      </c>
      <c r="AW32" s="357"/>
      <c r="AX32" s="357"/>
      <c r="AY32" s="357"/>
      <c r="AZ32" s="357"/>
      <c r="BA32" s="357">
        <f>SUM(AL32/W32)*100</f>
        <v>44.318310115633253</v>
      </c>
      <c r="BB32" s="357"/>
      <c r="BC32" s="357"/>
      <c r="BD32" s="357"/>
      <c r="BE32" s="357"/>
      <c r="BF32" s="357">
        <f>SUM(AQ32/AB32)*100</f>
        <v>46.298736747672905</v>
      </c>
      <c r="BG32" s="357"/>
      <c r="BH32" s="357"/>
      <c r="BI32" s="357"/>
      <c r="BJ32" s="357"/>
    </row>
    <row r="33" spans="2:6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49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</row>
    <row r="34" spans="2:62" ht="18" customHeight="1">
      <c r="B34" s="268" t="s">
        <v>602</v>
      </c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 t="s">
        <v>610</v>
      </c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267"/>
      <c r="AJ34" s="267"/>
      <c r="AK34" s="267"/>
      <c r="AL34" s="267"/>
      <c r="AM34" s="267"/>
      <c r="AN34" s="267"/>
      <c r="AO34" s="267"/>
      <c r="AP34" s="267"/>
      <c r="AQ34" s="267"/>
      <c r="AR34" s="267"/>
      <c r="AS34" s="267"/>
      <c r="AT34" s="267"/>
      <c r="AU34" s="267"/>
      <c r="AV34" s="267"/>
      <c r="AW34" s="267"/>
      <c r="AX34" s="267"/>
      <c r="AY34" s="267"/>
      <c r="AZ34" s="267"/>
      <c r="BA34" s="267"/>
      <c r="BB34" s="352" t="s">
        <v>618</v>
      </c>
      <c r="BC34" s="267"/>
      <c r="BD34" s="267"/>
      <c r="BE34" s="267"/>
      <c r="BF34" s="267"/>
      <c r="BG34" s="267"/>
      <c r="BH34" s="267"/>
      <c r="BI34" s="267"/>
      <c r="BJ34" s="219"/>
    </row>
    <row r="35" spans="2:62" ht="18" customHeight="1">
      <c r="B35" s="269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 t="s">
        <v>611</v>
      </c>
      <c r="S35" s="222"/>
      <c r="T35" s="222"/>
      <c r="U35" s="222"/>
      <c r="V35" s="222"/>
      <c r="W35" s="222"/>
      <c r="X35" s="222"/>
      <c r="Y35" s="222"/>
      <c r="Z35" s="222"/>
      <c r="AA35" s="222" t="s">
        <v>612</v>
      </c>
      <c r="AB35" s="222"/>
      <c r="AC35" s="222"/>
      <c r="AD35" s="222"/>
      <c r="AE35" s="222"/>
      <c r="AF35" s="222"/>
      <c r="AG35" s="222"/>
      <c r="AH35" s="222"/>
      <c r="AI35" s="222"/>
      <c r="AJ35" s="222" t="s">
        <v>613</v>
      </c>
      <c r="AK35" s="222"/>
      <c r="AL35" s="222"/>
      <c r="AM35" s="222"/>
      <c r="AN35" s="222"/>
      <c r="AO35" s="222"/>
      <c r="AP35" s="222"/>
      <c r="AQ35" s="222"/>
      <c r="AR35" s="222"/>
      <c r="AS35" s="222" t="s">
        <v>614</v>
      </c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3"/>
    </row>
    <row r="36" spans="2:62">
      <c r="Q36" s="47"/>
      <c r="AZ36" s="205" t="s">
        <v>607</v>
      </c>
      <c r="BA36" s="205"/>
    </row>
    <row r="37" spans="2:62">
      <c r="Q37" s="48"/>
    </row>
    <row r="38" spans="2:62">
      <c r="C38" s="368">
        <v>39194</v>
      </c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48"/>
      <c r="R38" s="226">
        <v>259105</v>
      </c>
      <c r="S38" s="226"/>
      <c r="T38" s="226"/>
      <c r="U38" s="226"/>
      <c r="V38" s="226"/>
      <c r="W38" s="226"/>
      <c r="X38" s="226"/>
      <c r="Y38" s="226"/>
      <c r="Z38" s="226"/>
      <c r="AA38" s="226">
        <v>252377</v>
      </c>
      <c r="AB38" s="226"/>
      <c r="AC38" s="226"/>
      <c r="AD38" s="226"/>
      <c r="AE38" s="226"/>
      <c r="AF38" s="226"/>
      <c r="AG38" s="226"/>
      <c r="AH38" s="226"/>
      <c r="AI38" s="226"/>
      <c r="AJ38" s="226">
        <v>6728</v>
      </c>
      <c r="AK38" s="226"/>
      <c r="AL38" s="226"/>
      <c r="AM38" s="226"/>
      <c r="AN38" s="226"/>
      <c r="AO38" s="226"/>
      <c r="AP38" s="226"/>
      <c r="AQ38" s="226"/>
      <c r="AR38" s="226"/>
      <c r="AS38" s="355">
        <f>SUM(AJ38/R38)*100</f>
        <v>2.5966307095579011</v>
      </c>
      <c r="AT38" s="355"/>
      <c r="AU38" s="355"/>
      <c r="AV38" s="355"/>
      <c r="AW38" s="355"/>
      <c r="AX38" s="355"/>
      <c r="AY38" s="355"/>
      <c r="AZ38" s="355"/>
      <c r="BA38" s="355"/>
      <c r="BB38" s="226">
        <v>40135</v>
      </c>
      <c r="BC38" s="226"/>
      <c r="BD38" s="226"/>
      <c r="BE38" s="226"/>
      <c r="BF38" s="226"/>
      <c r="BG38" s="226"/>
      <c r="BH38" s="226"/>
      <c r="BI38" s="226"/>
      <c r="BJ38" s="226"/>
    </row>
    <row r="39" spans="2:62">
      <c r="C39" s="349" t="s">
        <v>598</v>
      </c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48"/>
      <c r="R39" s="233">
        <v>254827</v>
      </c>
      <c r="S39" s="233"/>
      <c r="T39" s="233"/>
      <c r="U39" s="233"/>
      <c r="V39" s="233"/>
      <c r="W39" s="233"/>
      <c r="X39" s="233"/>
      <c r="Y39" s="233"/>
      <c r="Z39" s="233"/>
      <c r="AA39" s="233">
        <v>248336</v>
      </c>
      <c r="AB39" s="233"/>
      <c r="AC39" s="233"/>
      <c r="AD39" s="233"/>
      <c r="AE39" s="233"/>
      <c r="AF39" s="233"/>
      <c r="AG39" s="233"/>
      <c r="AH39" s="233"/>
      <c r="AI39" s="233"/>
      <c r="AJ39" s="233">
        <v>6491</v>
      </c>
      <c r="AK39" s="233"/>
      <c r="AL39" s="233"/>
      <c r="AM39" s="233"/>
      <c r="AN39" s="233"/>
      <c r="AO39" s="233"/>
      <c r="AP39" s="233"/>
      <c r="AQ39" s="233"/>
      <c r="AR39" s="233"/>
      <c r="AS39" s="357">
        <f>SUM(AJ39/R39)*100</f>
        <v>2.5472183088919147</v>
      </c>
      <c r="AT39" s="357"/>
      <c r="AU39" s="357"/>
      <c r="AV39" s="357"/>
      <c r="AW39" s="357"/>
      <c r="AX39" s="357"/>
      <c r="AY39" s="357"/>
      <c r="AZ39" s="357"/>
      <c r="BA39" s="357"/>
      <c r="BB39" s="233">
        <v>51635</v>
      </c>
      <c r="BC39" s="233"/>
      <c r="BD39" s="233"/>
      <c r="BE39" s="233"/>
      <c r="BF39" s="233"/>
      <c r="BG39" s="233"/>
      <c r="BH39" s="233"/>
      <c r="BI39" s="233"/>
      <c r="BJ39" s="233"/>
    </row>
    <row r="40" spans="2:6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49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</row>
    <row r="41" spans="2:62">
      <c r="B41" s="238" t="s">
        <v>1</v>
      </c>
      <c r="C41" s="238"/>
      <c r="D41" s="238"/>
      <c r="E41" s="72" t="s">
        <v>622</v>
      </c>
      <c r="F41" s="5" t="s">
        <v>571</v>
      </c>
    </row>
    <row r="45" spans="2:62" ht="18" customHeight="1">
      <c r="B45" s="227" t="s">
        <v>808</v>
      </c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</row>
    <row r="46" spans="2:62" ht="12.95" customHeight="1">
      <c r="B46" s="234" t="s">
        <v>625</v>
      </c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4"/>
      <c r="BC46" s="234"/>
      <c r="BD46" s="234"/>
      <c r="BE46" s="234"/>
      <c r="BF46" s="234"/>
      <c r="BG46" s="234"/>
      <c r="BH46" s="234"/>
      <c r="BI46" s="234"/>
      <c r="BJ46" s="234"/>
    </row>
    <row r="47" spans="2:6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3" t="s">
        <v>626</v>
      </c>
    </row>
    <row r="48" spans="2:62" ht="18" customHeight="1">
      <c r="B48" s="268" t="s">
        <v>627</v>
      </c>
      <c r="C48" s="267"/>
      <c r="D48" s="267"/>
      <c r="E48" s="267"/>
      <c r="F48" s="267"/>
      <c r="G48" s="267"/>
      <c r="H48" s="267"/>
      <c r="I48" s="267"/>
      <c r="J48" s="267"/>
      <c r="K48" s="267"/>
      <c r="L48" s="267" t="s">
        <v>628</v>
      </c>
      <c r="M48" s="267"/>
      <c r="N48" s="267"/>
      <c r="O48" s="267"/>
      <c r="P48" s="267"/>
      <c r="Q48" s="267"/>
      <c r="R48" s="267"/>
      <c r="S48" s="267"/>
      <c r="T48" s="267"/>
      <c r="U48" s="267"/>
      <c r="V48" s="267" t="s">
        <v>629</v>
      </c>
      <c r="W48" s="267"/>
      <c r="X48" s="267"/>
      <c r="Y48" s="267"/>
      <c r="Z48" s="267"/>
      <c r="AA48" s="267"/>
      <c r="AB48" s="267"/>
      <c r="AC48" s="267"/>
      <c r="AD48" s="267"/>
      <c r="AE48" s="267"/>
      <c r="AF48" s="267"/>
      <c r="AG48" s="267"/>
      <c r="AH48" s="267"/>
      <c r="AI48" s="267"/>
      <c r="AJ48" s="267"/>
      <c r="AK48" s="267"/>
      <c r="AL48" s="267"/>
      <c r="AM48" s="267"/>
      <c r="AN48" s="267"/>
      <c r="AO48" s="267"/>
      <c r="AP48" s="267"/>
      <c r="AQ48" s="267"/>
      <c r="AR48" s="267"/>
      <c r="AS48" s="267"/>
      <c r="AT48" s="267"/>
      <c r="AU48" s="267"/>
      <c r="AV48" s="267"/>
      <c r="AW48" s="267"/>
      <c r="AX48" s="267"/>
      <c r="AY48" s="267"/>
      <c r="AZ48" s="267"/>
      <c r="BA48" s="267"/>
      <c r="BB48" s="267"/>
      <c r="BC48" s="267"/>
      <c r="BD48" s="267"/>
      <c r="BE48" s="267"/>
      <c r="BF48" s="267"/>
      <c r="BG48" s="267"/>
      <c r="BH48" s="267"/>
      <c r="BI48" s="267"/>
      <c r="BJ48" s="219"/>
    </row>
    <row r="49" spans="2:62" ht="18" customHeight="1">
      <c r="B49" s="269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 t="s">
        <v>630</v>
      </c>
      <c r="W49" s="222"/>
      <c r="X49" s="222"/>
      <c r="Y49" s="222"/>
      <c r="Z49" s="222"/>
      <c r="AA49" s="222"/>
      <c r="AB49" s="222"/>
      <c r="AC49" s="222"/>
      <c r="AD49" s="222"/>
      <c r="AE49" s="222"/>
      <c r="AF49" s="222" t="s">
        <v>631</v>
      </c>
      <c r="AG49" s="222"/>
      <c r="AH49" s="222"/>
      <c r="AI49" s="222"/>
      <c r="AJ49" s="222"/>
      <c r="AK49" s="222"/>
      <c r="AL49" s="222"/>
      <c r="AM49" s="222"/>
      <c r="AN49" s="222"/>
      <c r="AO49" s="222"/>
      <c r="AP49" s="222" t="s">
        <v>632</v>
      </c>
      <c r="AQ49" s="222"/>
      <c r="AR49" s="222"/>
      <c r="AS49" s="222"/>
      <c r="AT49" s="222"/>
      <c r="AU49" s="222"/>
      <c r="AV49" s="222"/>
      <c r="AW49" s="222"/>
      <c r="AX49" s="222"/>
      <c r="AY49" s="222"/>
      <c r="AZ49" s="222" t="s">
        <v>633</v>
      </c>
      <c r="BA49" s="222"/>
      <c r="BB49" s="222"/>
      <c r="BC49" s="222"/>
      <c r="BD49" s="222"/>
      <c r="BE49" s="222"/>
      <c r="BF49" s="222"/>
      <c r="BG49" s="222"/>
      <c r="BH49" s="222"/>
      <c r="BI49" s="222"/>
      <c r="BJ49" s="223"/>
    </row>
    <row r="51" spans="2:62">
      <c r="B51" s="226">
        <v>50</v>
      </c>
      <c r="C51" s="226"/>
      <c r="D51" s="226"/>
      <c r="E51" s="226"/>
      <c r="F51" s="226"/>
      <c r="G51" s="226"/>
      <c r="H51" s="226"/>
      <c r="I51" s="226"/>
      <c r="J51" s="226"/>
      <c r="K51" s="226"/>
      <c r="L51" s="226">
        <v>49</v>
      </c>
      <c r="M51" s="226"/>
      <c r="N51" s="226"/>
      <c r="O51" s="226"/>
      <c r="P51" s="226"/>
      <c r="Q51" s="226"/>
      <c r="R51" s="226"/>
      <c r="S51" s="226"/>
      <c r="T51" s="226"/>
      <c r="U51" s="226"/>
      <c r="V51" s="226">
        <v>12</v>
      </c>
      <c r="W51" s="226"/>
      <c r="X51" s="226"/>
      <c r="Y51" s="226"/>
      <c r="Z51" s="226"/>
      <c r="AA51" s="226"/>
      <c r="AB51" s="226"/>
      <c r="AC51" s="226"/>
      <c r="AD51" s="226"/>
      <c r="AE51" s="226"/>
      <c r="AF51" s="226">
        <v>10</v>
      </c>
      <c r="AG51" s="226"/>
      <c r="AH51" s="226"/>
      <c r="AI51" s="226"/>
      <c r="AJ51" s="226"/>
      <c r="AK51" s="226"/>
      <c r="AL51" s="226"/>
      <c r="AM51" s="226"/>
      <c r="AN51" s="226"/>
      <c r="AO51" s="226"/>
      <c r="AP51" s="226">
        <v>13</v>
      </c>
      <c r="AQ51" s="226"/>
      <c r="AR51" s="226"/>
      <c r="AS51" s="226"/>
      <c r="AT51" s="226"/>
      <c r="AU51" s="226"/>
      <c r="AV51" s="226"/>
      <c r="AW51" s="226"/>
      <c r="AX51" s="226"/>
      <c r="AY51" s="226"/>
      <c r="AZ51" s="226">
        <v>14</v>
      </c>
      <c r="BA51" s="226"/>
      <c r="BB51" s="226"/>
      <c r="BC51" s="226"/>
      <c r="BD51" s="226"/>
      <c r="BE51" s="226"/>
      <c r="BF51" s="226"/>
      <c r="BG51" s="226"/>
      <c r="BH51" s="226"/>
      <c r="BI51" s="226"/>
      <c r="BJ51" s="226"/>
    </row>
    <row r="52" spans="2:62">
      <c r="B52" s="226"/>
      <c r="C52" s="226"/>
      <c r="D52" s="226"/>
      <c r="E52" s="226"/>
      <c r="F52" s="226"/>
      <c r="G52" s="226"/>
      <c r="H52" s="226"/>
      <c r="I52" s="226"/>
      <c r="J52" s="226"/>
      <c r="K52" s="226"/>
      <c r="L52" s="359">
        <v>-13</v>
      </c>
      <c r="M52" s="359"/>
      <c r="N52" s="359"/>
      <c r="O52" s="359"/>
      <c r="P52" s="359"/>
      <c r="Q52" s="359"/>
      <c r="R52" s="359"/>
      <c r="S52" s="359"/>
      <c r="T52" s="359"/>
      <c r="U52" s="359"/>
      <c r="V52" s="359">
        <v>-3</v>
      </c>
      <c r="W52" s="359"/>
      <c r="X52" s="359"/>
      <c r="Y52" s="359"/>
      <c r="Z52" s="359"/>
      <c r="AA52" s="359"/>
      <c r="AB52" s="359"/>
      <c r="AC52" s="359"/>
      <c r="AD52" s="359"/>
      <c r="AE52" s="359"/>
      <c r="AF52" s="359">
        <v>-3</v>
      </c>
      <c r="AG52" s="359"/>
      <c r="AH52" s="359"/>
      <c r="AI52" s="359"/>
      <c r="AJ52" s="359"/>
      <c r="AK52" s="359"/>
      <c r="AL52" s="359"/>
      <c r="AM52" s="359"/>
      <c r="AN52" s="359"/>
      <c r="AO52" s="359"/>
      <c r="AP52" s="359">
        <v>-6</v>
      </c>
      <c r="AQ52" s="359"/>
      <c r="AR52" s="359"/>
      <c r="AS52" s="359"/>
      <c r="AT52" s="359"/>
      <c r="AU52" s="359"/>
      <c r="AV52" s="359"/>
      <c r="AW52" s="359"/>
      <c r="AX52" s="359"/>
      <c r="AY52" s="359"/>
      <c r="AZ52" s="359">
        <v>-1</v>
      </c>
      <c r="BA52" s="359"/>
      <c r="BB52" s="359"/>
      <c r="BC52" s="359"/>
      <c r="BD52" s="359"/>
      <c r="BE52" s="359"/>
      <c r="BF52" s="359"/>
      <c r="BG52" s="359"/>
      <c r="BH52" s="359"/>
      <c r="BI52" s="359"/>
      <c r="BJ52" s="359"/>
    </row>
    <row r="53" spans="2:6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</row>
    <row r="54" spans="2:62" ht="18" customHeight="1">
      <c r="B54" s="362" t="s">
        <v>634</v>
      </c>
      <c r="C54" s="206"/>
      <c r="D54" s="206"/>
      <c r="E54" s="206"/>
      <c r="F54" s="206"/>
      <c r="G54" s="206"/>
      <c r="H54" s="363" t="s">
        <v>635</v>
      </c>
      <c r="I54" s="206"/>
      <c r="J54" s="206"/>
      <c r="K54" s="206"/>
      <c r="L54" s="206"/>
      <c r="M54" s="206"/>
      <c r="N54" s="363" t="s">
        <v>636</v>
      </c>
      <c r="O54" s="206"/>
      <c r="P54" s="206"/>
      <c r="Q54" s="206"/>
      <c r="R54" s="206"/>
      <c r="S54" s="206"/>
      <c r="T54" s="364" t="s">
        <v>637</v>
      </c>
      <c r="U54" s="365"/>
      <c r="V54" s="365"/>
      <c r="W54" s="365"/>
      <c r="X54" s="365"/>
      <c r="Y54" s="365"/>
      <c r="Z54" s="365"/>
      <c r="AA54" s="363" t="s">
        <v>638</v>
      </c>
      <c r="AB54" s="206"/>
      <c r="AC54" s="206"/>
      <c r="AD54" s="206"/>
      <c r="AE54" s="206"/>
      <c r="AF54" s="206"/>
      <c r="AG54" s="363" t="s">
        <v>639</v>
      </c>
      <c r="AH54" s="206"/>
      <c r="AI54" s="206"/>
      <c r="AJ54" s="206"/>
      <c r="AK54" s="206"/>
      <c r="AL54" s="206"/>
      <c r="AM54" s="363" t="s">
        <v>640</v>
      </c>
      <c r="AN54" s="206"/>
      <c r="AO54" s="206"/>
      <c r="AP54" s="206"/>
      <c r="AQ54" s="206"/>
      <c r="AR54" s="206"/>
      <c r="AS54" s="363" t="s">
        <v>641</v>
      </c>
      <c r="AT54" s="206"/>
      <c r="AU54" s="206"/>
      <c r="AV54" s="206"/>
      <c r="AW54" s="206"/>
      <c r="AX54" s="206"/>
      <c r="AY54" s="363" t="s">
        <v>642</v>
      </c>
      <c r="AZ54" s="206"/>
      <c r="BA54" s="206"/>
      <c r="BB54" s="206"/>
      <c r="BC54" s="206"/>
      <c r="BD54" s="206"/>
      <c r="BE54" s="363" t="s">
        <v>849</v>
      </c>
      <c r="BF54" s="206"/>
      <c r="BG54" s="206"/>
      <c r="BH54" s="206"/>
      <c r="BI54" s="206"/>
      <c r="BJ54" s="207"/>
    </row>
    <row r="55" spans="2:62" ht="18" customHeight="1">
      <c r="B55" s="21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366"/>
      <c r="U55" s="366"/>
      <c r="V55" s="366"/>
      <c r="W55" s="366"/>
      <c r="X55" s="366"/>
      <c r="Y55" s="366"/>
      <c r="Z55" s="366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  <c r="AW55" s="208"/>
      <c r="AX55" s="208"/>
      <c r="AY55" s="208"/>
      <c r="AZ55" s="208"/>
      <c r="BA55" s="208"/>
      <c r="BB55" s="208"/>
      <c r="BC55" s="208"/>
      <c r="BD55" s="208"/>
      <c r="BE55" s="208"/>
      <c r="BF55" s="208"/>
      <c r="BG55" s="208"/>
      <c r="BH55" s="208"/>
      <c r="BI55" s="208"/>
      <c r="BJ55" s="209"/>
    </row>
    <row r="56" spans="2:62" ht="18" customHeight="1">
      <c r="B56" s="301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367"/>
      <c r="U56" s="367"/>
      <c r="V56" s="367"/>
      <c r="W56" s="367"/>
      <c r="X56" s="367"/>
      <c r="Y56" s="367"/>
      <c r="Z56" s="367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  <c r="BI56" s="210"/>
      <c r="BJ56" s="211"/>
    </row>
    <row r="58" spans="2:62">
      <c r="B58" s="226">
        <v>16</v>
      </c>
      <c r="C58" s="226"/>
      <c r="D58" s="226"/>
      <c r="E58" s="226"/>
      <c r="F58" s="226"/>
      <c r="G58" s="226"/>
      <c r="H58" s="226">
        <v>12</v>
      </c>
      <c r="I58" s="226"/>
      <c r="J58" s="226"/>
      <c r="K58" s="226"/>
      <c r="L58" s="226"/>
      <c r="M58" s="226"/>
      <c r="N58" s="226">
        <v>5</v>
      </c>
      <c r="O58" s="226"/>
      <c r="P58" s="226"/>
      <c r="Q58" s="226"/>
      <c r="R58" s="226"/>
      <c r="S58" s="226"/>
      <c r="T58" s="226">
        <v>5</v>
      </c>
      <c r="U58" s="226"/>
      <c r="V58" s="226"/>
      <c r="W58" s="226"/>
      <c r="X58" s="226"/>
      <c r="Y58" s="226"/>
      <c r="Z58" s="226"/>
      <c r="AA58" s="226">
        <v>4</v>
      </c>
      <c r="AB58" s="226"/>
      <c r="AC58" s="226"/>
      <c r="AD58" s="226"/>
      <c r="AE58" s="226"/>
      <c r="AF58" s="226"/>
      <c r="AG58" s="226">
        <v>3</v>
      </c>
      <c r="AH58" s="226"/>
      <c r="AI58" s="226"/>
      <c r="AJ58" s="226"/>
      <c r="AK58" s="226"/>
      <c r="AL58" s="226"/>
      <c r="AM58" s="226">
        <v>1</v>
      </c>
      <c r="AN58" s="226"/>
      <c r="AO58" s="226"/>
      <c r="AP58" s="226"/>
      <c r="AQ58" s="226"/>
      <c r="AR58" s="226"/>
      <c r="AS58" s="226">
        <v>1</v>
      </c>
      <c r="AT58" s="226"/>
      <c r="AU58" s="226"/>
      <c r="AV58" s="226"/>
      <c r="AW58" s="226"/>
      <c r="AX58" s="226"/>
      <c r="AY58" s="226">
        <v>1</v>
      </c>
      <c r="AZ58" s="226"/>
      <c r="BA58" s="226"/>
      <c r="BB58" s="226"/>
      <c r="BC58" s="226"/>
      <c r="BD58" s="226"/>
      <c r="BE58" s="226">
        <v>1</v>
      </c>
      <c r="BF58" s="226"/>
      <c r="BG58" s="226"/>
      <c r="BH58" s="226"/>
      <c r="BI58" s="226"/>
      <c r="BJ58" s="226"/>
    </row>
    <row r="59" spans="2:62">
      <c r="B59" s="359">
        <v>-1</v>
      </c>
      <c r="C59" s="359"/>
      <c r="D59" s="359"/>
      <c r="E59" s="359"/>
      <c r="F59" s="359"/>
      <c r="G59" s="359"/>
      <c r="H59" s="359">
        <v>-4</v>
      </c>
      <c r="I59" s="359"/>
      <c r="J59" s="359"/>
      <c r="K59" s="359"/>
      <c r="L59" s="359"/>
      <c r="M59" s="359"/>
      <c r="N59" s="359">
        <v>-2</v>
      </c>
      <c r="O59" s="359"/>
      <c r="P59" s="359"/>
      <c r="Q59" s="359"/>
      <c r="R59" s="359"/>
      <c r="S59" s="359"/>
      <c r="T59" s="359">
        <v>-4</v>
      </c>
      <c r="U59" s="359"/>
      <c r="V59" s="359"/>
      <c r="W59" s="359"/>
      <c r="X59" s="359"/>
      <c r="Y59" s="359"/>
      <c r="Z59" s="359"/>
      <c r="AA59" s="359">
        <v>-2</v>
      </c>
      <c r="AB59" s="359"/>
      <c r="AC59" s="359"/>
      <c r="AD59" s="359"/>
      <c r="AE59" s="359"/>
      <c r="AF59" s="359"/>
      <c r="AG59" s="360" t="s">
        <v>816</v>
      </c>
      <c r="AH59" s="361"/>
      <c r="AI59" s="361"/>
      <c r="AJ59" s="361"/>
      <c r="AK59" s="361"/>
      <c r="AL59" s="361"/>
      <c r="AM59" s="360" t="s">
        <v>816</v>
      </c>
      <c r="AN59" s="361"/>
      <c r="AO59" s="361"/>
      <c r="AP59" s="361"/>
      <c r="AQ59" s="361"/>
      <c r="AR59" s="361"/>
      <c r="AS59" s="360" t="s">
        <v>816</v>
      </c>
      <c r="AT59" s="361"/>
      <c r="AU59" s="361"/>
      <c r="AV59" s="361"/>
      <c r="AW59" s="361"/>
      <c r="AX59" s="361"/>
      <c r="AY59" s="360" t="s">
        <v>816</v>
      </c>
      <c r="AZ59" s="361"/>
      <c r="BA59" s="361"/>
      <c r="BB59" s="361"/>
      <c r="BC59" s="361"/>
      <c r="BD59" s="361"/>
      <c r="BE59" s="360" t="s">
        <v>816</v>
      </c>
      <c r="BF59" s="361"/>
      <c r="BG59" s="361"/>
      <c r="BH59" s="361"/>
      <c r="BI59" s="361"/>
      <c r="BJ59" s="361"/>
    </row>
    <row r="60" spans="2:62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</row>
    <row r="61" spans="2:62">
      <c r="C61" s="230" t="s">
        <v>19</v>
      </c>
      <c r="D61" s="230"/>
      <c r="E61" s="72" t="s">
        <v>599</v>
      </c>
      <c r="F61" s="5" t="s">
        <v>643</v>
      </c>
    </row>
    <row r="62" spans="2:62">
      <c r="B62" s="238" t="s">
        <v>1</v>
      </c>
      <c r="C62" s="238"/>
      <c r="D62" s="238"/>
      <c r="E62" s="72" t="s">
        <v>599</v>
      </c>
      <c r="F62" s="5" t="s">
        <v>644</v>
      </c>
    </row>
  </sheetData>
  <mergeCells count="169">
    <mergeCell ref="A1:N2"/>
    <mergeCell ref="B6:BJ6"/>
    <mergeCell ref="B8:Q9"/>
    <mergeCell ref="R8:AF8"/>
    <mergeCell ref="AG8:AU8"/>
    <mergeCell ref="AV8:BJ8"/>
    <mergeCell ref="R9:V9"/>
    <mergeCell ref="W9:AA9"/>
    <mergeCell ref="AB9:AF9"/>
    <mergeCell ref="AG9:AK9"/>
    <mergeCell ref="AL9:AP9"/>
    <mergeCell ref="AQ9:AU9"/>
    <mergeCell ref="AV9:AZ9"/>
    <mergeCell ref="BA9:BE9"/>
    <mergeCell ref="BF9:BJ9"/>
    <mergeCell ref="AY10:AZ10"/>
    <mergeCell ref="BD10:BE10"/>
    <mergeCell ref="BI10:BJ10"/>
    <mergeCell ref="C12:P12"/>
    <mergeCell ref="R12:V12"/>
    <mergeCell ref="W12:AA12"/>
    <mergeCell ref="AB12:AF12"/>
    <mergeCell ref="AG12:AK12"/>
    <mergeCell ref="AL12:AP12"/>
    <mergeCell ref="AQ12:AU12"/>
    <mergeCell ref="AV12:AZ12"/>
    <mergeCell ref="BA12:BE12"/>
    <mergeCell ref="BF12:BJ12"/>
    <mergeCell ref="BF13:BJ13"/>
    <mergeCell ref="B15:Q16"/>
    <mergeCell ref="R15:BA15"/>
    <mergeCell ref="BB15:BJ16"/>
    <mergeCell ref="R16:Z16"/>
    <mergeCell ref="AA16:AI16"/>
    <mergeCell ref="AJ16:AR16"/>
    <mergeCell ref="AS16:BA16"/>
    <mergeCell ref="AZ17:BA17"/>
    <mergeCell ref="C13:P13"/>
    <mergeCell ref="R13:V13"/>
    <mergeCell ref="W13:AA13"/>
    <mergeCell ref="AB13:AF13"/>
    <mergeCell ref="AG13:AK13"/>
    <mergeCell ref="AL13:AP13"/>
    <mergeCell ref="AQ13:AU13"/>
    <mergeCell ref="AV13:AZ13"/>
    <mergeCell ref="BA13:BE13"/>
    <mergeCell ref="C19:P19"/>
    <mergeCell ref="R19:Z19"/>
    <mergeCell ref="AA19:AI19"/>
    <mergeCell ref="AJ19:AR19"/>
    <mergeCell ref="AS19:BA19"/>
    <mergeCell ref="BB19:BJ19"/>
    <mergeCell ref="C20:P20"/>
    <mergeCell ref="R20:Z20"/>
    <mergeCell ref="AA20:AI20"/>
    <mergeCell ref="AJ20:AR20"/>
    <mergeCell ref="AS20:BA20"/>
    <mergeCell ref="BB20:BJ20"/>
    <mergeCell ref="B22:D22"/>
    <mergeCell ref="B25:BJ25"/>
    <mergeCell ref="B27:Q28"/>
    <mergeCell ref="R27:AF27"/>
    <mergeCell ref="AG27:AU27"/>
    <mergeCell ref="AV27:BJ27"/>
    <mergeCell ref="R28:V28"/>
    <mergeCell ref="W28:AA28"/>
    <mergeCell ref="AB28:AF28"/>
    <mergeCell ref="AG28:AK28"/>
    <mergeCell ref="AL28:AP28"/>
    <mergeCell ref="AQ28:AU28"/>
    <mergeCell ref="AV28:AZ28"/>
    <mergeCell ref="BA28:BE28"/>
    <mergeCell ref="BF28:BJ28"/>
    <mergeCell ref="AY29:AZ29"/>
    <mergeCell ref="BD29:BE29"/>
    <mergeCell ref="BI29:BJ29"/>
    <mergeCell ref="C31:P31"/>
    <mergeCell ref="R31:V31"/>
    <mergeCell ref="W31:AA31"/>
    <mergeCell ref="AB31:AF31"/>
    <mergeCell ref="AG31:AK31"/>
    <mergeCell ref="AL31:AP31"/>
    <mergeCell ref="AQ31:AU31"/>
    <mergeCell ref="AV31:AZ31"/>
    <mergeCell ref="BA31:BE31"/>
    <mergeCell ref="BF31:BJ31"/>
    <mergeCell ref="BF32:BJ32"/>
    <mergeCell ref="B34:Q35"/>
    <mergeCell ref="R34:BA34"/>
    <mergeCell ref="BB34:BJ35"/>
    <mergeCell ref="R35:Z35"/>
    <mergeCell ref="AA35:AI35"/>
    <mergeCell ref="AJ35:AR35"/>
    <mergeCell ref="AS35:BA35"/>
    <mergeCell ref="AZ36:BA36"/>
    <mergeCell ref="C32:P32"/>
    <mergeCell ref="R32:V32"/>
    <mergeCell ref="W32:AA32"/>
    <mergeCell ref="AB32:AF32"/>
    <mergeCell ref="AG32:AK32"/>
    <mergeCell ref="AL32:AP32"/>
    <mergeCell ref="AQ32:AU32"/>
    <mergeCell ref="AV32:AZ32"/>
    <mergeCell ref="BA32:BE32"/>
    <mergeCell ref="B41:D41"/>
    <mergeCell ref="B45:BJ45"/>
    <mergeCell ref="B46:BJ46"/>
    <mergeCell ref="B48:K49"/>
    <mergeCell ref="L48:U49"/>
    <mergeCell ref="V48:BJ48"/>
    <mergeCell ref="V49:AE49"/>
    <mergeCell ref="C38:P38"/>
    <mergeCell ref="R38:Z38"/>
    <mergeCell ref="AA38:AI38"/>
    <mergeCell ref="AJ38:AR38"/>
    <mergeCell ref="AS38:BA38"/>
    <mergeCell ref="AF49:AO49"/>
    <mergeCell ref="AP49:AY49"/>
    <mergeCell ref="AZ49:BJ49"/>
    <mergeCell ref="BB38:BJ38"/>
    <mergeCell ref="C39:P39"/>
    <mergeCell ref="R39:Z39"/>
    <mergeCell ref="AA39:AI39"/>
    <mergeCell ref="AJ39:AR39"/>
    <mergeCell ref="AS39:BA39"/>
    <mergeCell ref="BB39:BJ39"/>
    <mergeCell ref="AZ52:BJ52"/>
    <mergeCell ref="B54:G56"/>
    <mergeCell ref="H54:M56"/>
    <mergeCell ref="N54:S56"/>
    <mergeCell ref="T54:Z56"/>
    <mergeCell ref="AA54:AF56"/>
    <mergeCell ref="AG54:AL56"/>
    <mergeCell ref="AM54:AR56"/>
    <mergeCell ref="AS54:AX56"/>
    <mergeCell ref="AY54:BD56"/>
    <mergeCell ref="B51:K52"/>
    <mergeCell ref="L51:U51"/>
    <mergeCell ref="V51:AE51"/>
    <mergeCell ref="AF51:AO51"/>
    <mergeCell ref="AP51:AY51"/>
    <mergeCell ref="AZ51:BJ51"/>
    <mergeCell ref="L52:U52"/>
    <mergeCell ref="V52:AE52"/>
    <mergeCell ref="AF52:AO52"/>
    <mergeCell ref="AP52:AY52"/>
    <mergeCell ref="BE54:BJ56"/>
    <mergeCell ref="C61:D61"/>
    <mergeCell ref="B62:D62"/>
    <mergeCell ref="BE58:BJ58"/>
    <mergeCell ref="B59:G59"/>
    <mergeCell ref="H59:M59"/>
    <mergeCell ref="N59:S59"/>
    <mergeCell ref="T59:Z59"/>
    <mergeCell ref="AA59:AF59"/>
    <mergeCell ref="AG59:AL59"/>
    <mergeCell ref="AM59:AR59"/>
    <mergeCell ref="AS59:AX59"/>
    <mergeCell ref="AY59:BD59"/>
    <mergeCell ref="B58:G58"/>
    <mergeCell ref="H58:M58"/>
    <mergeCell ref="N58:S58"/>
    <mergeCell ref="T58:Z58"/>
    <mergeCell ref="AA58:AF58"/>
    <mergeCell ref="AG58:AL58"/>
    <mergeCell ref="BE59:BJ59"/>
    <mergeCell ref="AM58:AR58"/>
    <mergeCell ref="AS58:AX58"/>
    <mergeCell ref="AY58:BD58"/>
  </mergeCells>
  <phoneticPr fontId="19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71"/>
  <sheetViews>
    <sheetView view="pageBreakPreview" zoomScaleNormal="100" zoomScaleSheetLayoutView="100" workbookViewId="0"/>
  </sheetViews>
  <sheetFormatPr defaultRowHeight="13.5"/>
  <cols>
    <col min="1" max="1" width="1" customWidth="1"/>
    <col min="2" max="63" width="1.625" customWidth="1"/>
  </cols>
  <sheetData>
    <row r="1" spans="2:63" ht="11.1" customHeight="1">
      <c r="BA1" s="192">
        <f>'158'!A1+1</f>
        <v>159</v>
      </c>
      <c r="BB1" s="192"/>
      <c r="BC1" s="192"/>
      <c r="BD1" s="192"/>
      <c r="BE1" s="192"/>
      <c r="BF1" s="192"/>
      <c r="BG1" s="192"/>
      <c r="BH1" s="192"/>
      <c r="BI1" s="192"/>
      <c r="BJ1" s="192"/>
      <c r="BK1" s="192"/>
    </row>
    <row r="2" spans="2:63" ht="11.1" customHeight="1"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</row>
    <row r="3" spans="2:63"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</row>
    <row r="4" spans="2:63"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</row>
    <row r="5" spans="2:63" ht="18" customHeight="1"/>
    <row r="6" spans="2:63" ht="12.95" customHeight="1">
      <c r="B6" s="234" t="s">
        <v>645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234"/>
    </row>
    <row r="7" spans="2:63" ht="12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3" t="s">
        <v>646</v>
      </c>
    </row>
    <row r="8" spans="2:63">
      <c r="B8" s="371" t="s">
        <v>647</v>
      </c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 t="s">
        <v>648</v>
      </c>
      <c r="S8" s="372"/>
      <c r="T8" s="372"/>
      <c r="U8" s="372"/>
      <c r="V8" s="372"/>
      <c r="W8" s="372"/>
      <c r="X8" s="372"/>
      <c r="Y8" s="372"/>
      <c r="Z8" s="372"/>
      <c r="AA8" s="372"/>
      <c r="AB8" s="372"/>
      <c r="AC8" s="372"/>
      <c r="AD8" s="372"/>
      <c r="AE8" s="372"/>
      <c r="AF8" s="372"/>
      <c r="AG8" s="267" t="s">
        <v>649</v>
      </c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 t="s">
        <v>650</v>
      </c>
      <c r="AW8" s="267"/>
      <c r="AX8" s="267"/>
      <c r="AY8" s="267"/>
      <c r="AZ8" s="267"/>
      <c r="BA8" s="267"/>
      <c r="BB8" s="267"/>
      <c r="BC8" s="267"/>
      <c r="BD8" s="267"/>
      <c r="BE8" s="267"/>
      <c r="BF8" s="267"/>
      <c r="BG8" s="267"/>
      <c r="BH8" s="267"/>
      <c r="BI8" s="267"/>
      <c r="BJ8" s="219"/>
    </row>
    <row r="9" spans="2:63" ht="6.95" customHeight="1">
      <c r="Q9" s="47"/>
    </row>
    <row r="10" spans="2:63">
      <c r="C10" s="303" t="s">
        <v>651</v>
      </c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48"/>
      <c r="R10" s="389">
        <v>4</v>
      </c>
      <c r="S10" s="389"/>
      <c r="T10" s="389"/>
      <c r="U10" s="389"/>
      <c r="V10" s="389"/>
      <c r="W10" s="389"/>
      <c r="X10" s="389"/>
      <c r="Y10" s="389"/>
      <c r="Z10" s="389"/>
      <c r="AA10" s="389"/>
      <c r="AB10" s="389"/>
      <c r="AC10" s="389"/>
      <c r="AD10" s="389"/>
      <c r="AE10" s="389"/>
      <c r="AF10" s="389"/>
      <c r="AG10" s="389">
        <v>119</v>
      </c>
      <c r="AH10" s="389"/>
      <c r="AI10" s="389"/>
      <c r="AJ10" s="389"/>
      <c r="AK10" s="389"/>
      <c r="AL10" s="389"/>
      <c r="AM10" s="389"/>
      <c r="AN10" s="389"/>
      <c r="AO10" s="389"/>
      <c r="AP10" s="389"/>
      <c r="AQ10" s="389"/>
      <c r="AR10" s="389"/>
      <c r="AS10" s="389"/>
      <c r="AT10" s="389"/>
      <c r="AU10" s="389"/>
      <c r="AV10" s="389">
        <v>23</v>
      </c>
      <c r="AW10" s="389"/>
      <c r="AX10" s="389"/>
      <c r="AY10" s="389"/>
      <c r="AZ10" s="389"/>
      <c r="BA10" s="389"/>
      <c r="BB10" s="389"/>
      <c r="BC10" s="389"/>
      <c r="BD10" s="389"/>
      <c r="BE10" s="389"/>
      <c r="BF10" s="389"/>
      <c r="BG10" s="389"/>
      <c r="BH10" s="389"/>
      <c r="BI10" s="389"/>
      <c r="BJ10" s="389"/>
    </row>
    <row r="11" spans="2:63" ht="6.95" customHeight="1">
      <c r="Q11" s="48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</row>
    <row r="12" spans="2:63">
      <c r="C12" s="273" t="s">
        <v>652</v>
      </c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48"/>
      <c r="R12" s="387" t="s">
        <v>653</v>
      </c>
      <c r="S12" s="387"/>
      <c r="T12" s="387"/>
      <c r="U12" s="235" t="s">
        <v>818</v>
      </c>
      <c r="V12" s="235"/>
      <c r="W12" s="235"/>
      <c r="X12" s="235" t="s">
        <v>654</v>
      </c>
      <c r="Y12" s="235"/>
      <c r="Z12" s="235"/>
      <c r="AA12" s="387" t="s">
        <v>655</v>
      </c>
      <c r="AB12" s="387"/>
      <c r="AC12" s="387"/>
      <c r="AD12" s="235" t="s">
        <v>823</v>
      </c>
      <c r="AE12" s="235"/>
      <c r="AF12" s="235"/>
      <c r="AG12" s="388">
        <v>31</v>
      </c>
      <c r="AH12" s="388"/>
      <c r="AI12" s="388"/>
      <c r="AJ12" s="388"/>
      <c r="AK12" s="388"/>
      <c r="AL12" s="388"/>
      <c r="AM12" s="388"/>
      <c r="AN12" s="388"/>
      <c r="AO12" s="388"/>
      <c r="AP12" s="388"/>
      <c r="AQ12" s="388"/>
      <c r="AR12" s="388"/>
      <c r="AS12" s="388"/>
      <c r="AT12" s="388"/>
      <c r="AU12" s="388"/>
      <c r="AV12" s="388">
        <v>6</v>
      </c>
      <c r="AW12" s="388"/>
      <c r="AX12" s="388"/>
      <c r="AY12" s="388"/>
      <c r="AZ12" s="388"/>
      <c r="BA12" s="388"/>
      <c r="BB12" s="388"/>
      <c r="BC12" s="388"/>
      <c r="BD12" s="388"/>
      <c r="BE12" s="388"/>
      <c r="BF12" s="388"/>
      <c r="BG12" s="388"/>
      <c r="BH12" s="388"/>
      <c r="BI12" s="388"/>
      <c r="BJ12" s="388"/>
    </row>
    <row r="13" spans="2:63">
      <c r="C13" s="273" t="s">
        <v>656</v>
      </c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48"/>
      <c r="R13" s="387" t="s">
        <v>657</v>
      </c>
      <c r="S13" s="387"/>
      <c r="T13" s="387"/>
      <c r="U13" s="235" t="s">
        <v>819</v>
      </c>
      <c r="V13" s="235"/>
      <c r="W13" s="235"/>
      <c r="X13" s="235" t="s">
        <v>654</v>
      </c>
      <c r="Y13" s="235"/>
      <c r="Z13" s="235"/>
      <c r="AA13" s="387" t="s">
        <v>657</v>
      </c>
      <c r="AB13" s="387"/>
      <c r="AC13" s="387"/>
      <c r="AD13" s="235" t="s">
        <v>817</v>
      </c>
      <c r="AE13" s="235"/>
      <c r="AF13" s="235"/>
      <c r="AG13" s="388">
        <v>22</v>
      </c>
      <c r="AH13" s="388"/>
      <c r="AI13" s="388"/>
      <c r="AJ13" s="388"/>
      <c r="AK13" s="388"/>
      <c r="AL13" s="388"/>
      <c r="AM13" s="388"/>
      <c r="AN13" s="388"/>
      <c r="AO13" s="388"/>
      <c r="AP13" s="388"/>
      <c r="AQ13" s="388"/>
      <c r="AR13" s="388"/>
      <c r="AS13" s="388"/>
      <c r="AT13" s="388"/>
      <c r="AU13" s="388"/>
      <c r="AV13" s="388">
        <v>5</v>
      </c>
      <c r="AW13" s="388"/>
      <c r="AX13" s="388"/>
      <c r="AY13" s="388"/>
      <c r="AZ13" s="388"/>
      <c r="BA13" s="388"/>
      <c r="BB13" s="388"/>
      <c r="BC13" s="388"/>
      <c r="BD13" s="388"/>
      <c r="BE13" s="388"/>
      <c r="BF13" s="388"/>
      <c r="BG13" s="388"/>
      <c r="BH13" s="388"/>
      <c r="BI13" s="388"/>
      <c r="BJ13" s="388"/>
    </row>
    <row r="14" spans="2:63">
      <c r="C14" s="273" t="s">
        <v>658</v>
      </c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48"/>
      <c r="R14" s="387" t="s">
        <v>659</v>
      </c>
      <c r="S14" s="387"/>
      <c r="T14" s="387"/>
      <c r="U14" s="235" t="s">
        <v>820</v>
      </c>
      <c r="V14" s="235"/>
      <c r="W14" s="235"/>
      <c r="X14" s="235" t="s">
        <v>654</v>
      </c>
      <c r="Y14" s="235"/>
      <c r="Z14" s="235"/>
      <c r="AA14" s="387" t="s">
        <v>660</v>
      </c>
      <c r="AB14" s="387"/>
      <c r="AC14" s="387"/>
      <c r="AD14" s="235" t="s">
        <v>821</v>
      </c>
      <c r="AE14" s="235"/>
      <c r="AF14" s="235"/>
      <c r="AG14" s="388">
        <v>36</v>
      </c>
      <c r="AH14" s="388"/>
      <c r="AI14" s="388"/>
      <c r="AJ14" s="388"/>
      <c r="AK14" s="388"/>
      <c r="AL14" s="388"/>
      <c r="AM14" s="388"/>
      <c r="AN14" s="388"/>
      <c r="AO14" s="388"/>
      <c r="AP14" s="388"/>
      <c r="AQ14" s="388"/>
      <c r="AR14" s="388"/>
      <c r="AS14" s="388"/>
      <c r="AT14" s="388"/>
      <c r="AU14" s="388"/>
      <c r="AV14" s="388">
        <v>6</v>
      </c>
      <c r="AW14" s="388"/>
      <c r="AX14" s="388"/>
      <c r="AY14" s="388"/>
      <c r="AZ14" s="388"/>
      <c r="BA14" s="388"/>
      <c r="BB14" s="388"/>
      <c r="BC14" s="388"/>
      <c r="BD14" s="388"/>
      <c r="BE14" s="388"/>
      <c r="BF14" s="388"/>
      <c r="BG14" s="388"/>
      <c r="BH14" s="388"/>
      <c r="BI14" s="388"/>
      <c r="BJ14" s="388"/>
    </row>
    <row r="15" spans="2:63">
      <c r="C15" s="273" t="s">
        <v>661</v>
      </c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48"/>
      <c r="R15" s="387" t="s">
        <v>662</v>
      </c>
      <c r="S15" s="387"/>
      <c r="T15" s="387"/>
      <c r="U15" s="235" t="s">
        <v>817</v>
      </c>
      <c r="V15" s="235"/>
      <c r="W15" s="235"/>
      <c r="X15" s="235" t="s">
        <v>654</v>
      </c>
      <c r="Y15" s="235"/>
      <c r="Z15" s="235"/>
      <c r="AA15" s="387" t="s">
        <v>663</v>
      </c>
      <c r="AB15" s="387"/>
      <c r="AC15" s="387"/>
      <c r="AD15" s="235" t="s">
        <v>822</v>
      </c>
      <c r="AE15" s="235"/>
      <c r="AF15" s="235"/>
      <c r="AG15" s="388">
        <v>30</v>
      </c>
      <c r="AH15" s="388"/>
      <c r="AI15" s="388"/>
      <c r="AJ15" s="388"/>
      <c r="AK15" s="388"/>
      <c r="AL15" s="388"/>
      <c r="AM15" s="388"/>
      <c r="AN15" s="388"/>
      <c r="AO15" s="388"/>
      <c r="AP15" s="388"/>
      <c r="AQ15" s="388"/>
      <c r="AR15" s="388"/>
      <c r="AS15" s="388"/>
      <c r="AT15" s="388"/>
      <c r="AU15" s="388"/>
      <c r="AV15" s="388">
        <v>6</v>
      </c>
      <c r="AW15" s="388"/>
      <c r="AX15" s="388"/>
      <c r="AY15" s="388"/>
      <c r="AZ15" s="388"/>
      <c r="BA15" s="388"/>
      <c r="BB15" s="388"/>
      <c r="BC15" s="388"/>
      <c r="BD15" s="388"/>
      <c r="BE15" s="388"/>
      <c r="BF15" s="388"/>
      <c r="BG15" s="388"/>
      <c r="BH15" s="388"/>
      <c r="BI15" s="388"/>
      <c r="BJ15" s="388"/>
    </row>
    <row r="16" spans="2:63" ht="6.9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49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</row>
    <row r="17" spans="2:62" ht="12" customHeight="1">
      <c r="B17" s="271" t="s">
        <v>1</v>
      </c>
      <c r="C17" s="271"/>
      <c r="D17" s="271"/>
      <c r="E17" s="72" t="s">
        <v>664</v>
      </c>
      <c r="F17" s="5" t="s">
        <v>644</v>
      </c>
    </row>
    <row r="19" spans="2:62" ht="12.95" customHeight="1">
      <c r="B19" s="234" t="s">
        <v>665</v>
      </c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</row>
    <row r="20" spans="2:62" ht="12.95" customHeight="1">
      <c r="B20" s="234" t="s">
        <v>666</v>
      </c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</row>
    <row r="21" spans="2:62" ht="12" customHeight="1">
      <c r="BJ21" s="1" t="s">
        <v>646</v>
      </c>
    </row>
    <row r="22" spans="2:62" ht="26.25" customHeight="1">
      <c r="B22" s="377" t="s">
        <v>824</v>
      </c>
      <c r="C22" s="377"/>
      <c r="D22" s="377"/>
      <c r="E22" s="377"/>
      <c r="F22" s="377"/>
      <c r="G22" s="377"/>
      <c r="H22" s="377"/>
      <c r="I22" s="219" t="s">
        <v>667</v>
      </c>
      <c r="J22" s="220"/>
      <c r="K22" s="220"/>
      <c r="L22" s="220"/>
      <c r="M22" s="220"/>
      <c r="N22" s="220"/>
      <c r="O22" s="220"/>
      <c r="P22" s="220"/>
      <c r="Q22" s="268"/>
      <c r="R22" s="220" t="s">
        <v>668</v>
      </c>
      <c r="S22" s="220"/>
      <c r="T22" s="220"/>
      <c r="U22" s="220"/>
      <c r="V22" s="220"/>
      <c r="W22" s="220"/>
      <c r="X22" s="220"/>
      <c r="Y22" s="220"/>
      <c r="Z22" s="220"/>
      <c r="AA22" s="219" t="s">
        <v>669</v>
      </c>
      <c r="AB22" s="220"/>
      <c r="AC22" s="220"/>
      <c r="AD22" s="220"/>
      <c r="AE22" s="220"/>
      <c r="AF22" s="220"/>
      <c r="AG22" s="220"/>
      <c r="AH22" s="220"/>
      <c r="AI22" s="268"/>
      <c r="AJ22" s="378" t="s">
        <v>825</v>
      </c>
      <c r="AK22" s="378"/>
      <c r="AL22" s="378"/>
      <c r="AM22" s="378"/>
      <c r="AN22" s="378"/>
      <c r="AO22" s="378"/>
      <c r="AP22" s="378"/>
      <c r="AQ22" s="378"/>
      <c r="AR22" s="378"/>
      <c r="AS22" s="379" t="s">
        <v>826</v>
      </c>
      <c r="AT22" s="380"/>
      <c r="AU22" s="380"/>
      <c r="AV22" s="380"/>
      <c r="AW22" s="380"/>
      <c r="AX22" s="380"/>
      <c r="AY22" s="380"/>
      <c r="AZ22" s="380"/>
      <c r="BA22" s="381"/>
      <c r="BB22" s="382" t="s">
        <v>827</v>
      </c>
      <c r="BC22" s="383"/>
      <c r="BD22" s="383"/>
      <c r="BE22" s="383"/>
      <c r="BF22" s="383"/>
      <c r="BG22" s="383"/>
      <c r="BH22" s="383"/>
      <c r="BI22" s="383"/>
      <c r="BJ22" s="383"/>
    </row>
    <row r="23" spans="2:62" ht="8.1" customHeight="1"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6"/>
      <c r="AR23" s="93"/>
      <c r="AS23" s="93"/>
      <c r="AT23" s="93"/>
      <c r="AU23" s="93"/>
      <c r="AV23" s="93"/>
      <c r="AW23" s="93"/>
      <c r="AX23" s="93"/>
      <c r="AY23" s="93"/>
      <c r="AZ23" s="93"/>
      <c r="BA23" s="95"/>
      <c r="BB23" s="95"/>
      <c r="BC23" s="95"/>
      <c r="BD23" s="95"/>
      <c r="BE23" s="95"/>
      <c r="BF23" s="95"/>
      <c r="BG23" s="95"/>
      <c r="BH23" s="95"/>
      <c r="BI23" s="95"/>
      <c r="BJ23" s="95"/>
    </row>
    <row r="24" spans="2:62">
      <c r="B24" s="384">
        <v>108</v>
      </c>
      <c r="C24" s="384"/>
      <c r="D24" s="384"/>
      <c r="E24" s="384"/>
      <c r="F24" s="384"/>
      <c r="G24" s="384"/>
      <c r="H24" s="384"/>
      <c r="I24" s="385">
        <v>24</v>
      </c>
      <c r="J24" s="385"/>
      <c r="K24" s="385"/>
      <c r="L24" s="385"/>
      <c r="M24" s="385"/>
      <c r="N24" s="385"/>
      <c r="O24" s="385"/>
      <c r="P24" s="385"/>
      <c r="Q24" s="385"/>
      <c r="R24" s="385">
        <v>22</v>
      </c>
      <c r="S24" s="385"/>
      <c r="T24" s="385"/>
      <c r="U24" s="385"/>
      <c r="V24" s="385"/>
      <c r="W24" s="385"/>
      <c r="X24" s="385"/>
      <c r="Y24" s="385"/>
      <c r="Z24" s="385"/>
      <c r="AA24" s="385">
        <v>21</v>
      </c>
      <c r="AB24" s="385"/>
      <c r="AC24" s="385"/>
      <c r="AD24" s="385"/>
      <c r="AE24" s="385"/>
      <c r="AF24" s="385"/>
      <c r="AG24" s="385"/>
      <c r="AH24" s="385"/>
      <c r="AI24" s="385"/>
      <c r="AJ24" s="385">
        <v>21</v>
      </c>
      <c r="AK24" s="385"/>
      <c r="AL24" s="385"/>
      <c r="AM24" s="385"/>
      <c r="AN24" s="385"/>
      <c r="AO24" s="385"/>
      <c r="AP24" s="385"/>
      <c r="AQ24" s="385"/>
      <c r="AR24" s="385"/>
      <c r="AS24" s="385">
        <v>10</v>
      </c>
      <c r="AT24" s="385"/>
      <c r="AU24" s="385"/>
      <c r="AV24" s="385"/>
      <c r="AW24" s="385"/>
      <c r="AX24" s="385"/>
      <c r="AY24" s="385"/>
      <c r="AZ24" s="385"/>
      <c r="BA24" s="385"/>
      <c r="BB24" s="385">
        <v>10</v>
      </c>
      <c r="BC24" s="385"/>
      <c r="BD24" s="385"/>
      <c r="BE24" s="385"/>
      <c r="BF24" s="385"/>
      <c r="BG24" s="385"/>
      <c r="BH24" s="385"/>
      <c r="BI24" s="385"/>
      <c r="BJ24" s="385"/>
    </row>
    <row r="25" spans="2:62" ht="8.1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</row>
    <row r="26" spans="2:62">
      <c r="C26" s="230" t="s">
        <v>19</v>
      </c>
      <c r="D26" s="230"/>
      <c r="E26" s="133" t="s">
        <v>599</v>
      </c>
      <c r="F26" s="81" t="s">
        <v>836</v>
      </c>
      <c r="G26" s="81"/>
      <c r="H26" s="5"/>
    </row>
    <row r="27" spans="2:62" ht="12" customHeight="1">
      <c r="B27" s="264" t="s">
        <v>1</v>
      </c>
      <c r="C27" s="264"/>
      <c r="D27" s="264"/>
      <c r="E27" s="94" t="s">
        <v>828</v>
      </c>
      <c r="F27" s="5" t="s">
        <v>644</v>
      </c>
    </row>
    <row r="29" spans="2:62">
      <c r="B29" s="234" t="s">
        <v>670</v>
      </c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</row>
    <row r="30" spans="2:62" ht="12" customHeight="1">
      <c r="BJ30" s="1" t="s">
        <v>646</v>
      </c>
    </row>
    <row r="31" spans="2:62" ht="26.25" customHeight="1">
      <c r="B31" s="392" t="s">
        <v>824</v>
      </c>
      <c r="C31" s="392"/>
      <c r="D31" s="392"/>
      <c r="E31" s="392"/>
      <c r="F31" s="392"/>
      <c r="G31" s="392"/>
      <c r="H31" s="393"/>
      <c r="I31" s="219" t="s">
        <v>859</v>
      </c>
      <c r="J31" s="220"/>
      <c r="K31" s="220"/>
      <c r="L31" s="220"/>
      <c r="M31" s="220"/>
      <c r="N31" s="220"/>
      <c r="O31" s="220"/>
      <c r="P31" s="220"/>
      <c r="Q31" s="268"/>
      <c r="R31" s="219" t="s">
        <v>829</v>
      </c>
      <c r="S31" s="220"/>
      <c r="T31" s="220"/>
      <c r="U31" s="220"/>
      <c r="V31" s="220"/>
      <c r="W31" s="220"/>
      <c r="X31" s="220"/>
      <c r="Y31" s="220"/>
      <c r="Z31" s="268"/>
      <c r="AA31" s="219" t="s">
        <v>672</v>
      </c>
      <c r="AB31" s="220"/>
      <c r="AC31" s="220"/>
      <c r="AD31" s="220"/>
      <c r="AE31" s="220"/>
      <c r="AF31" s="220"/>
      <c r="AG31" s="220"/>
      <c r="AH31" s="220"/>
      <c r="AI31" s="268"/>
      <c r="AJ31" s="220" t="s">
        <v>673</v>
      </c>
      <c r="AK31" s="220"/>
      <c r="AL31" s="220"/>
      <c r="AM31" s="220"/>
      <c r="AN31" s="220"/>
      <c r="AO31" s="220"/>
      <c r="AP31" s="220"/>
      <c r="AQ31" s="220"/>
      <c r="AR31" s="220"/>
      <c r="AS31" s="394" t="s">
        <v>830</v>
      </c>
      <c r="AT31" s="392"/>
      <c r="AU31" s="392"/>
      <c r="AV31" s="392"/>
      <c r="AW31" s="392"/>
      <c r="AX31" s="392"/>
      <c r="AY31" s="392"/>
      <c r="AZ31" s="392"/>
      <c r="BA31" s="393"/>
      <c r="BB31" s="392" t="s">
        <v>831</v>
      </c>
      <c r="BC31" s="392"/>
      <c r="BD31" s="392"/>
      <c r="BE31" s="392"/>
      <c r="BF31" s="392"/>
      <c r="BG31" s="392"/>
      <c r="BH31" s="392"/>
      <c r="BI31" s="392"/>
      <c r="BJ31" s="392"/>
    </row>
    <row r="32" spans="2:62" ht="8.1" customHeight="1"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</row>
    <row r="33" spans="2:62">
      <c r="B33" s="386">
        <v>98</v>
      </c>
      <c r="C33" s="386"/>
      <c r="D33" s="386"/>
      <c r="E33" s="386"/>
      <c r="F33" s="386"/>
      <c r="G33" s="386"/>
      <c r="H33" s="386"/>
      <c r="I33" s="390">
        <v>16</v>
      </c>
      <c r="J33" s="390"/>
      <c r="K33" s="390"/>
      <c r="L33" s="390"/>
      <c r="M33" s="390"/>
      <c r="N33" s="390"/>
      <c r="O33" s="390"/>
      <c r="P33" s="390"/>
      <c r="Q33" s="390"/>
      <c r="R33" s="390">
        <v>22</v>
      </c>
      <c r="S33" s="390"/>
      <c r="T33" s="390"/>
      <c r="U33" s="390"/>
      <c r="V33" s="390"/>
      <c r="W33" s="390"/>
      <c r="X33" s="390"/>
      <c r="Y33" s="390"/>
      <c r="Z33" s="390"/>
      <c r="AA33" s="390">
        <v>18</v>
      </c>
      <c r="AB33" s="390"/>
      <c r="AC33" s="390"/>
      <c r="AD33" s="390"/>
      <c r="AE33" s="390"/>
      <c r="AF33" s="390"/>
      <c r="AG33" s="390"/>
      <c r="AH33" s="390"/>
      <c r="AI33" s="390"/>
      <c r="AJ33" s="390">
        <v>18</v>
      </c>
      <c r="AK33" s="390"/>
      <c r="AL33" s="390"/>
      <c r="AM33" s="390"/>
      <c r="AN33" s="390"/>
      <c r="AO33" s="390"/>
      <c r="AP33" s="390"/>
      <c r="AQ33" s="390"/>
      <c r="AR33" s="390"/>
      <c r="AS33" s="390">
        <v>13</v>
      </c>
      <c r="AT33" s="390"/>
      <c r="AU33" s="390"/>
      <c r="AV33" s="390"/>
      <c r="AW33" s="390"/>
      <c r="AX33" s="390"/>
      <c r="AY33" s="390"/>
      <c r="AZ33" s="390"/>
      <c r="BA33" s="390"/>
      <c r="BB33" s="391">
        <v>11</v>
      </c>
      <c r="BC33" s="391"/>
      <c r="BD33" s="391"/>
      <c r="BE33" s="391"/>
      <c r="BF33" s="391"/>
      <c r="BG33" s="391"/>
      <c r="BH33" s="391"/>
      <c r="BI33" s="391"/>
      <c r="BJ33" s="391"/>
    </row>
    <row r="34" spans="2:62" ht="8.1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</row>
    <row r="35" spans="2:62" ht="12" customHeight="1">
      <c r="B35" s="271" t="s">
        <v>1</v>
      </c>
      <c r="C35" s="271"/>
      <c r="D35" s="271"/>
      <c r="E35" s="94" t="s">
        <v>828</v>
      </c>
      <c r="F35" s="5" t="s">
        <v>644</v>
      </c>
    </row>
    <row r="37" spans="2:62" ht="12.95" customHeight="1">
      <c r="B37" s="234" t="s">
        <v>677</v>
      </c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234"/>
      <c r="AZ37" s="234"/>
      <c r="BA37" s="234"/>
      <c r="BB37" s="234"/>
      <c r="BC37" s="234"/>
      <c r="BD37" s="234"/>
      <c r="BE37" s="234"/>
      <c r="BF37" s="234"/>
      <c r="BG37" s="234"/>
      <c r="BH37" s="234"/>
      <c r="BI37" s="234"/>
      <c r="BJ37" s="234"/>
    </row>
    <row r="38" spans="2:62" ht="12" customHeight="1">
      <c r="BJ38" s="1" t="s">
        <v>646</v>
      </c>
    </row>
    <row r="39" spans="2:62" ht="26.25" customHeight="1">
      <c r="B39" s="268" t="s">
        <v>678</v>
      </c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 t="s">
        <v>679</v>
      </c>
      <c r="AH39" s="267"/>
      <c r="AI39" s="267"/>
      <c r="AJ39" s="267"/>
      <c r="AK39" s="267"/>
      <c r="AL39" s="267"/>
      <c r="AM39" s="267"/>
      <c r="AN39" s="267"/>
      <c r="AO39" s="267"/>
      <c r="AP39" s="267"/>
      <c r="AQ39" s="267"/>
      <c r="AR39" s="267"/>
      <c r="AS39" s="267"/>
      <c r="AT39" s="267"/>
      <c r="AU39" s="267"/>
      <c r="AV39" s="267"/>
      <c r="AW39" s="267"/>
      <c r="AX39" s="267"/>
      <c r="AY39" s="267"/>
      <c r="AZ39" s="267"/>
      <c r="BA39" s="267"/>
      <c r="BB39" s="267"/>
      <c r="BC39" s="267"/>
      <c r="BD39" s="267"/>
      <c r="BE39" s="267"/>
      <c r="BF39" s="267"/>
      <c r="BG39" s="267"/>
      <c r="BH39" s="267"/>
      <c r="BI39" s="267"/>
      <c r="BJ39" s="219"/>
    </row>
    <row r="40" spans="2:62" ht="8.1" customHeight="1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86"/>
      <c r="AR40" s="70"/>
      <c r="AS40" s="70"/>
      <c r="AT40" s="70"/>
      <c r="AU40" s="70"/>
      <c r="AV40" s="70"/>
      <c r="AW40" s="70"/>
      <c r="AX40" s="70"/>
      <c r="AY40" s="70"/>
      <c r="AZ40" s="70"/>
      <c r="BA40" s="69"/>
      <c r="BB40" s="69"/>
      <c r="BC40" s="69"/>
      <c r="BD40" s="69"/>
      <c r="BE40" s="69"/>
      <c r="BF40" s="69"/>
      <c r="BG40" s="69"/>
      <c r="BH40" s="69"/>
      <c r="BI40" s="69"/>
      <c r="BJ40" s="69"/>
    </row>
    <row r="41" spans="2:62">
      <c r="B41" s="375">
        <v>24</v>
      </c>
      <c r="C41" s="375"/>
      <c r="D41" s="375"/>
      <c r="E41" s="375"/>
      <c r="F41" s="375"/>
      <c r="G41" s="375"/>
      <c r="H41" s="375"/>
      <c r="I41" s="375"/>
      <c r="J41" s="375"/>
      <c r="K41" s="375"/>
      <c r="L41" s="375"/>
      <c r="M41" s="375"/>
      <c r="N41" s="375"/>
      <c r="O41" s="375"/>
      <c r="P41" s="375"/>
      <c r="Q41" s="375"/>
      <c r="R41" s="375"/>
      <c r="S41" s="375"/>
      <c r="T41" s="375"/>
      <c r="U41" s="375"/>
      <c r="V41" s="375"/>
      <c r="W41" s="375"/>
      <c r="X41" s="375"/>
      <c r="Y41" s="375"/>
      <c r="Z41" s="375"/>
      <c r="AA41" s="375"/>
      <c r="AB41" s="375"/>
      <c r="AC41" s="375"/>
      <c r="AD41" s="375"/>
      <c r="AE41" s="375"/>
      <c r="AF41" s="375"/>
      <c r="AG41" s="376">
        <v>53</v>
      </c>
      <c r="AH41" s="376"/>
      <c r="AI41" s="376"/>
      <c r="AJ41" s="376"/>
      <c r="AK41" s="376"/>
      <c r="AL41" s="376"/>
      <c r="AM41" s="376"/>
      <c r="AN41" s="376"/>
      <c r="AO41" s="376"/>
      <c r="AP41" s="376"/>
      <c r="AQ41" s="376"/>
      <c r="AR41" s="376"/>
      <c r="AS41" s="376"/>
      <c r="AT41" s="376"/>
      <c r="AU41" s="376"/>
      <c r="AV41" s="376"/>
      <c r="AW41" s="376"/>
      <c r="AX41" s="376"/>
      <c r="AY41" s="376"/>
      <c r="AZ41" s="376"/>
      <c r="BA41" s="376"/>
      <c r="BB41" s="376"/>
      <c r="BC41" s="376"/>
      <c r="BD41" s="376"/>
      <c r="BE41" s="376"/>
      <c r="BF41" s="376"/>
      <c r="BG41" s="376"/>
      <c r="BH41" s="376"/>
      <c r="BI41" s="376"/>
      <c r="BJ41" s="376"/>
    </row>
    <row r="42" spans="2:62" ht="8.1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</row>
    <row r="43" spans="2:62" ht="12" customHeight="1">
      <c r="B43" s="6"/>
      <c r="C43" s="230" t="s">
        <v>19</v>
      </c>
      <c r="D43" s="230"/>
      <c r="E43" s="69" t="s">
        <v>2</v>
      </c>
      <c r="F43" s="32" t="s">
        <v>861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</row>
    <row r="44" spans="2:62" ht="12" customHeight="1">
      <c r="B44" s="264" t="s">
        <v>1</v>
      </c>
      <c r="C44" s="264"/>
      <c r="D44" s="264"/>
      <c r="E44" s="72" t="s">
        <v>599</v>
      </c>
      <c r="F44" s="5" t="s">
        <v>644</v>
      </c>
    </row>
    <row r="46" spans="2:62" ht="12.95" customHeight="1">
      <c r="B46" s="234" t="s">
        <v>680</v>
      </c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4"/>
      <c r="BC46" s="234"/>
      <c r="BD46" s="234"/>
      <c r="BE46" s="234"/>
      <c r="BF46" s="234"/>
      <c r="BG46" s="234"/>
      <c r="BH46" s="234"/>
      <c r="BI46" s="234"/>
      <c r="BJ46" s="234"/>
    </row>
    <row r="47" spans="2:62" ht="12" customHeight="1">
      <c r="BJ47" s="1" t="s">
        <v>646</v>
      </c>
    </row>
    <row r="48" spans="2:62" s="7" customFormat="1" ht="26.25" customHeight="1">
      <c r="B48" s="371" t="s">
        <v>681</v>
      </c>
      <c r="C48" s="372"/>
      <c r="D48" s="372"/>
      <c r="E48" s="372"/>
      <c r="F48" s="372"/>
      <c r="G48" s="372"/>
      <c r="H48" s="372"/>
      <c r="I48" s="372"/>
      <c r="J48" s="372"/>
      <c r="K48" s="372"/>
      <c r="L48" s="372"/>
      <c r="M48" s="372"/>
      <c r="N48" s="372"/>
      <c r="O48" s="372"/>
      <c r="P48" s="372"/>
      <c r="Q48" s="372"/>
      <c r="R48" s="372"/>
      <c r="S48" s="372"/>
      <c r="T48" s="372"/>
      <c r="U48" s="372"/>
      <c r="V48" s="372"/>
      <c r="W48" s="372" t="s">
        <v>28</v>
      </c>
      <c r="X48" s="372"/>
      <c r="Y48" s="372"/>
      <c r="Z48" s="372"/>
      <c r="AA48" s="372"/>
      <c r="AB48" s="372"/>
      <c r="AC48" s="372"/>
      <c r="AD48" s="372"/>
      <c r="AE48" s="372" t="s">
        <v>682</v>
      </c>
      <c r="AF48" s="372"/>
      <c r="AG48" s="372"/>
      <c r="AH48" s="372"/>
      <c r="AI48" s="372"/>
      <c r="AJ48" s="372"/>
      <c r="AK48" s="372"/>
      <c r="AL48" s="372"/>
      <c r="AM48" s="372" t="s">
        <v>683</v>
      </c>
      <c r="AN48" s="372"/>
      <c r="AO48" s="372"/>
      <c r="AP48" s="372"/>
      <c r="AQ48" s="372"/>
      <c r="AR48" s="372"/>
      <c r="AS48" s="372"/>
      <c r="AT48" s="372"/>
      <c r="AU48" s="372" t="s">
        <v>684</v>
      </c>
      <c r="AV48" s="372"/>
      <c r="AW48" s="372"/>
      <c r="AX48" s="372"/>
      <c r="AY48" s="372"/>
      <c r="AZ48" s="372"/>
      <c r="BA48" s="372"/>
      <c r="BB48" s="372"/>
      <c r="BC48" s="372" t="s">
        <v>685</v>
      </c>
      <c r="BD48" s="372"/>
      <c r="BE48" s="372"/>
      <c r="BF48" s="372"/>
      <c r="BG48" s="372"/>
      <c r="BH48" s="372"/>
      <c r="BI48" s="372"/>
      <c r="BJ48" s="373"/>
    </row>
    <row r="49" spans="3:62" ht="6.95" customHeight="1">
      <c r="R49" s="7"/>
      <c r="S49" s="7"/>
      <c r="T49" s="124"/>
      <c r="U49" s="7"/>
      <c r="V49" s="47"/>
    </row>
    <row r="50" spans="3:62">
      <c r="C50" s="374" t="s">
        <v>651</v>
      </c>
      <c r="D50" s="374"/>
      <c r="E50" s="374"/>
      <c r="F50" s="374"/>
      <c r="G50" s="374"/>
      <c r="H50" s="374"/>
      <c r="I50" s="374"/>
      <c r="J50" s="374"/>
      <c r="K50" s="374"/>
      <c r="L50" s="374"/>
      <c r="M50" s="374"/>
      <c r="N50" s="374"/>
      <c r="O50" s="374"/>
      <c r="P50" s="374"/>
      <c r="Q50" s="374"/>
      <c r="R50" s="374"/>
      <c r="S50" s="374"/>
      <c r="T50" s="374"/>
      <c r="U50" s="374"/>
      <c r="V50" s="59"/>
      <c r="W50" s="233">
        <f>SUM(W52:AD69)</f>
        <v>162</v>
      </c>
      <c r="X50" s="233"/>
      <c r="Y50" s="233"/>
      <c r="Z50" s="233"/>
      <c r="AA50" s="233"/>
      <c r="AB50" s="233"/>
      <c r="AC50" s="233"/>
      <c r="AD50" s="233"/>
      <c r="AE50" s="233">
        <f>SUM(AE52:AL69)</f>
        <v>57</v>
      </c>
      <c r="AF50" s="233"/>
      <c r="AG50" s="233"/>
      <c r="AH50" s="233"/>
      <c r="AI50" s="233"/>
      <c r="AJ50" s="233"/>
      <c r="AK50" s="233"/>
      <c r="AL50" s="233"/>
      <c r="AM50" s="233">
        <f>SUM(AM52:AT69)</f>
        <v>39</v>
      </c>
      <c r="AN50" s="233"/>
      <c r="AO50" s="233"/>
      <c r="AP50" s="233"/>
      <c r="AQ50" s="233"/>
      <c r="AR50" s="233"/>
      <c r="AS50" s="233"/>
      <c r="AT50" s="233"/>
      <c r="AU50" s="233">
        <f>SUM(AU52:BB69)</f>
        <v>28</v>
      </c>
      <c r="AV50" s="233"/>
      <c r="AW50" s="233"/>
      <c r="AX50" s="233"/>
      <c r="AY50" s="233"/>
      <c r="AZ50" s="233"/>
      <c r="BA50" s="233"/>
      <c r="BB50" s="233"/>
      <c r="BC50" s="233">
        <f t="shared" ref="BC50" si="0">SUM(BC52:BJ69)</f>
        <v>38</v>
      </c>
      <c r="BD50" s="233"/>
      <c r="BE50" s="233"/>
      <c r="BF50" s="233"/>
      <c r="BG50" s="233"/>
      <c r="BH50" s="233"/>
      <c r="BI50" s="233"/>
      <c r="BJ50" s="233"/>
    </row>
    <row r="51" spans="3:62" ht="6.95" customHeight="1">
      <c r="T51" s="124"/>
      <c r="U51" s="7"/>
      <c r="V51" s="48"/>
    </row>
    <row r="52" spans="3:62">
      <c r="D52" s="370" t="s">
        <v>686</v>
      </c>
      <c r="E52" s="370"/>
      <c r="F52" s="370"/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70"/>
      <c r="R52" s="370"/>
      <c r="S52" s="370"/>
      <c r="T52" s="370"/>
      <c r="U52" s="370"/>
      <c r="V52" s="60"/>
      <c r="W52" s="226">
        <v>71</v>
      </c>
      <c r="X52" s="226"/>
      <c r="Y52" s="226"/>
      <c r="Z52" s="226"/>
      <c r="AA52" s="226"/>
      <c r="AB52" s="226"/>
      <c r="AC52" s="226"/>
      <c r="AD52" s="226"/>
      <c r="AE52" s="226">
        <v>26</v>
      </c>
      <c r="AF52" s="226"/>
      <c r="AG52" s="226"/>
      <c r="AH52" s="226"/>
      <c r="AI52" s="226"/>
      <c r="AJ52" s="226"/>
      <c r="AK52" s="226"/>
      <c r="AL52" s="226"/>
      <c r="AM52" s="226">
        <v>16</v>
      </c>
      <c r="AN52" s="226"/>
      <c r="AO52" s="226"/>
      <c r="AP52" s="226"/>
      <c r="AQ52" s="226"/>
      <c r="AR52" s="226"/>
      <c r="AS52" s="226"/>
      <c r="AT52" s="226"/>
      <c r="AU52" s="226">
        <v>9</v>
      </c>
      <c r="AV52" s="226"/>
      <c r="AW52" s="226"/>
      <c r="AX52" s="226"/>
      <c r="AY52" s="226"/>
      <c r="AZ52" s="226"/>
      <c r="BA52" s="226"/>
      <c r="BB52" s="226"/>
      <c r="BC52" s="226">
        <v>20</v>
      </c>
      <c r="BD52" s="226"/>
      <c r="BE52" s="226"/>
      <c r="BF52" s="226"/>
      <c r="BG52" s="226"/>
      <c r="BH52" s="226"/>
      <c r="BI52" s="226"/>
      <c r="BJ52" s="226"/>
    </row>
    <row r="53" spans="3:62">
      <c r="D53" s="370" t="s">
        <v>832</v>
      </c>
      <c r="E53" s="370"/>
      <c r="F53" s="370"/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70"/>
      <c r="R53" s="370"/>
      <c r="S53" s="370"/>
      <c r="T53" s="370"/>
      <c r="U53" s="370"/>
      <c r="V53" s="60"/>
      <c r="W53" s="226">
        <v>2</v>
      </c>
      <c r="X53" s="226"/>
      <c r="Y53" s="226"/>
      <c r="Z53" s="226"/>
      <c r="AA53" s="226"/>
      <c r="AB53" s="226"/>
      <c r="AC53" s="226"/>
      <c r="AD53" s="226"/>
      <c r="AE53" s="226">
        <v>1</v>
      </c>
      <c r="AF53" s="226"/>
      <c r="AG53" s="226"/>
      <c r="AH53" s="226"/>
      <c r="AI53" s="226"/>
      <c r="AJ53" s="226"/>
      <c r="AK53" s="226"/>
      <c r="AL53" s="226"/>
      <c r="AM53" s="226">
        <v>0</v>
      </c>
      <c r="AN53" s="226"/>
      <c r="AO53" s="226"/>
      <c r="AP53" s="226"/>
      <c r="AQ53" s="226"/>
      <c r="AR53" s="226"/>
      <c r="AS53" s="226"/>
      <c r="AT53" s="226"/>
      <c r="AU53" s="226">
        <v>0</v>
      </c>
      <c r="AV53" s="226"/>
      <c r="AW53" s="226"/>
      <c r="AX53" s="226"/>
      <c r="AY53" s="226"/>
      <c r="AZ53" s="226"/>
      <c r="BA53" s="226"/>
      <c r="BB53" s="226"/>
      <c r="BC53" s="226">
        <v>1</v>
      </c>
      <c r="BD53" s="226"/>
      <c r="BE53" s="226"/>
      <c r="BF53" s="226"/>
      <c r="BG53" s="226"/>
      <c r="BH53" s="226"/>
      <c r="BI53" s="226"/>
      <c r="BJ53" s="226"/>
    </row>
    <row r="54" spans="3:62">
      <c r="D54" s="370" t="s">
        <v>675</v>
      </c>
      <c r="E54" s="370"/>
      <c r="F54" s="370"/>
      <c r="G54" s="370"/>
      <c r="H54" s="370"/>
      <c r="I54" s="370"/>
      <c r="J54" s="370"/>
      <c r="K54" s="370"/>
      <c r="L54" s="370"/>
      <c r="M54" s="370"/>
      <c r="N54" s="370"/>
      <c r="O54" s="370"/>
      <c r="P54" s="370"/>
      <c r="Q54" s="370"/>
      <c r="R54" s="370"/>
      <c r="S54" s="370"/>
      <c r="T54" s="370"/>
      <c r="U54" s="370"/>
      <c r="V54" s="60"/>
      <c r="W54" s="226">
        <v>14</v>
      </c>
      <c r="X54" s="226"/>
      <c r="Y54" s="226"/>
      <c r="Z54" s="226"/>
      <c r="AA54" s="226"/>
      <c r="AB54" s="226"/>
      <c r="AC54" s="226"/>
      <c r="AD54" s="226"/>
      <c r="AE54" s="226">
        <v>10</v>
      </c>
      <c r="AF54" s="226"/>
      <c r="AG54" s="226"/>
      <c r="AH54" s="226"/>
      <c r="AI54" s="226"/>
      <c r="AJ54" s="226"/>
      <c r="AK54" s="226"/>
      <c r="AL54" s="226"/>
      <c r="AM54" s="226">
        <v>0</v>
      </c>
      <c r="AN54" s="226"/>
      <c r="AO54" s="226"/>
      <c r="AP54" s="226"/>
      <c r="AQ54" s="226"/>
      <c r="AR54" s="226"/>
      <c r="AS54" s="226"/>
      <c r="AT54" s="226"/>
      <c r="AU54" s="226">
        <v>4</v>
      </c>
      <c r="AV54" s="226"/>
      <c r="AW54" s="226"/>
      <c r="AX54" s="226"/>
      <c r="AY54" s="226"/>
      <c r="AZ54" s="226"/>
      <c r="BA54" s="226"/>
      <c r="BB54" s="226"/>
      <c r="BC54" s="226">
        <v>0</v>
      </c>
      <c r="BD54" s="226"/>
      <c r="BE54" s="226"/>
      <c r="BF54" s="226"/>
      <c r="BG54" s="226"/>
      <c r="BH54" s="226"/>
      <c r="BI54" s="226"/>
      <c r="BJ54" s="226"/>
    </row>
    <row r="55" spans="3:62">
      <c r="D55" s="370" t="s">
        <v>676</v>
      </c>
      <c r="E55" s="370"/>
      <c r="F55" s="370"/>
      <c r="G55" s="370"/>
      <c r="H55" s="370"/>
      <c r="I55" s="370"/>
      <c r="J55" s="370"/>
      <c r="K55" s="370"/>
      <c r="L55" s="370"/>
      <c r="M55" s="370"/>
      <c r="N55" s="370"/>
      <c r="O55" s="370"/>
      <c r="P55" s="370"/>
      <c r="Q55" s="370"/>
      <c r="R55" s="370"/>
      <c r="S55" s="370"/>
      <c r="T55" s="370"/>
      <c r="U55" s="370"/>
      <c r="V55" s="60"/>
      <c r="W55" s="226">
        <v>6</v>
      </c>
      <c r="X55" s="226"/>
      <c r="Y55" s="226"/>
      <c r="Z55" s="226"/>
      <c r="AA55" s="226"/>
      <c r="AB55" s="226"/>
      <c r="AC55" s="226"/>
      <c r="AD55" s="226"/>
      <c r="AE55" s="226">
        <v>0</v>
      </c>
      <c r="AF55" s="226"/>
      <c r="AG55" s="226"/>
      <c r="AH55" s="226"/>
      <c r="AI55" s="226"/>
      <c r="AJ55" s="226"/>
      <c r="AK55" s="226"/>
      <c r="AL55" s="226"/>
      <c r="AM55" s="226">
        <v>0</v>
      </c>
      <c r="AN55" s="226"/>
      <c r="AO55" s="226"/>
      <c r="AP55" s="226"/>
      <c r="AQ55" s="226"/>
      <c r="AR55" s="226"/>
      <c r="AS55" s="226"/>
      <c r="AT55" s="226"/>
      <c r="AU55" s="226">
        <v>6</v>
      </c>
      <c r="AV55" s="226"/>
      <c r="AW55" s="226"/>
      <c r="AX55" s="226"/>
      <c r="AY55" s="226"/>
      <c r="AZ55" s="226"/>
      <c r="BA55" s="226"/>
      <c r="BB55" s="226"/>
      <c r="BC55" s="226">
        <v>0</v>
      </c>
      <c r="BD55" s="226"/>
      <c r="BE55" s="226"/>
      <c r="BF55" s="226"/>
      <c r="BG55" s="226"/>
      <c r="BH55" s="226"/>
      <c r="BI55" s="226"/>
      <c r="BJ55" s="226"/>
    </row>
    <row r="56" spans="3:62">
      <c r="D56" s="370" t="s">
        <v>687</v>
      </c>
      <c r="E56" s="370"/>
      <c r="F56" s="370"/>
      <c r="G56" s="370"/>
      <c r="H56" s="370"/>
      <c r="I56" s="370"/>
      <c r="J56" s="370"/>
      <c r="K56" s="370"/>
      <c r="L56" s="370"/>
      <c r="M56" s="370"/>
      <c r="N56" s="370"/>
      <c r="O56" s="370"/>
      <c r="P56" s="370"/>
      <c r="Q56" s="370"/>
      <c r="R56" s="370"/>
      <c r="S56" s="370"/>
      <c r="T56" s="370"/>
      <c r="U56" s="370"/>
      <c r="V56" s="60"/>
      <c r="W56" s="226">
        <v>11</v>
      </c>
      <c r="X56" s="226"/>
      <c r="Y56" s="226"/>
      <c r="Z56" s="226"/>
      <c r="AA56" s="226"/>
      <c r="AB56" s="226"/>
      <c r="AC56" s="226"/>
      <c r="AD56" s="226"/>
      <c r="AE56" s="226">
        <v>6</v>
      </c>
      <c r="AF56" s="226"/>
      <c r="AG56" s="226"/>
      <c r="AH56" s="226"/>
      <c r="AI56" s="226"/>
      <c r="AJ56" s="226"/>
      <c r="AK56" s="226"/>
      <c r="AL56" s="226"/>
      <c r="AM56" s="226">
        <v>2</v>
      </c>
      <c r="AN56" s="226"/>
      <c r="AO56" s="226"/>
      <c r="AP56" s="226"/>
      <c r="AQ56" s="226"/>
      <c r="AR56" s="226"/>
      <c r="AS56" s="226"/>
      <c r="AT56" s="226"/>
      <c r="AU56" s="226">
        <v>3</v>
      </c>
      <c r="AV56" s="226"/>
      <c r="AW56" s="226"/>
      <c r="AX56" s="226"/>
      <c r="AY56" s="226"/>
      <c r="AZ56" s="226"/>
      <c r="BA56" s="226"/>
      <c r="BB56" s="226"/>
      <c r="BC56" s="226">
        <v>0</v>
      </c>
      <c r="BD56" s="226"/>
      <c r="BE56" s="226"/>
      <c r="BF56" s="226"/>
      <c r="BG56" s="226"/>
      <c r="BH56" s="226"/>
      <c r="BI56" s="226"/>
      <c r="BJ56" s="226"/>
    </row>
    <row r="57" spans="3:62">
      <c r="D57" s="370" t="s">
        <v>688</v>
      </c>
      <c r="E57" s="370"/>
      <c r="F57" s="370"/>
      <c r="G57" s="370"/>
      <c r="H57" s="370"/>
      <c r="I57" s="370"/>
      <c r="J57" s="370"/>
      <c r="K57" s="370"/>
      <c r="L57" s="370"/>
      <c r="M57" s="370"/>
      <c r="N57" s="370"/>
      <c r="O57" s="370"/>
      <c r="P57" s="370"/>
      <c r="Q57" s="370"/>
      <c r="R57" s="370"/>
      <c r="S57" s="370"/>
      <c r="T57" s="370"/>
      <c r="U57" s="370"/>
      <c r="V57" s="60"/>
      <c r="W57" s="226">
        <v>1</v>
      </c>
      <c r="X57" s="226"/>
      <c r="Y57" s="226"/>
      <c r="Z57" s="226"/>
      <c r="AA57" s="226"/>
      <c r="AB57" s="226"/>
      <c r="AC57" s="226"/>
      <c r="AD57" s="226"/>
      <c r="AE57" s="226">
        <v>1</v>
      </c>
      <c r="AF57" s="226"/>
      <c r="AG57" s="226"/>
      <c r="AH57" s="226"/>
      <c r="AI57" s="226"/>
      <c r="AJ57" s="226"/>
      <c r="AK57" s="226"/>
      <c r="AL57" s="226"/>
      <c r="AM57" s="226">
        <v>0</v>
      </c>
      <c r="AN57" s="226"/>
      <c r="AO57" s="226"/>
      <c r="AP57" s="226"/>
      <c r="AQ57" s="226"/>
      <c r="AR57" s="226"/>
      <c r="AS57" s="226"/>
      <c r="AT57" s="226"/>
      <c r="AU57" s="226">
        <v>0</v>
      </c>
      <c r="AV57" s="226"/>
      <c r="AW57" s="226"/>
      <c r="AX57" s="226"/>
      <c r="AY57" s="226"/>
      <c r="AZ57" s="226"/>
      <c r="BA57" s="226"/>
      <c r="BB57" s="226"/>
      <c r="BC57" s="226">
        <v>0</v>
      </c>
      <c r="BD57" s="226"/>
      <c r="BE57" s="226"/>
      <c r="BF57" s="226"/>
      <c r="BG57" s="226"/>
      <c r="BH57" s="226"/>
      <c r="BI57" s="226"/>
      <c r="BJ57" s="226"/>
    </row>
    <row r="58" spans="3:62">
      <c r="D58" s="370" t="s">
        <v>833</v>
      </c>
      <c r="E58" s="370"/>
      <c r="F58" s="370"/>
      <c r="G58" s="370"/>
      <c r="H58" s="370"/>
      <c r="I58" s="370"/>
      <c r="J58" s="370"/>
      <c r="K58" s="370"/>
      <c r="L58" s="370"/>
      <c r="M58" s="370"/>
      <c r="N58" s="370"/>
      <c r="O58" s="370"/>
      <c r="P58" s="370"/>
      <c r="Q58" s="370"/>
      <c r="R58" s="370"/>
      <c r="S58" s="370"/>
      <c r="T58" s="370"/>
      <c r="U58" s="370"/>
      <c r="V58" s="60"/>
      <c r="W58" s="226">
        <v>1</v>
      </c>
      <c r="X58" s="226"/>
      <c r="Y58" s="226"/>
      <c r="Z58" s="226"/>
      <c r="AA58" s="226"/>
      <c r="AB58" s="226"/>
      <c r="AC58" s="226"/>
      <c r="AD58" s="226"/>
      <c r="AE58" s="226">
        <v>0</v>
      </c>
      <c r="AF58" s="226"/>
      <c r="AG58" s="226"/>
      <c r="AH58" s="226"/>
      <c r="AI58" s="226"/>
      <c r="AJ58" s="226"/>
      <c r="AK58" s="226"/>
      <c r="AL58" s="226"/>
      <c r="AM58" s="226">
        <v>0</v>
      </c>
      <c r="AN58" s="226"/>
      <c r="AO58" s="226"/>
      <c r="AP58" s="226"/>
      <c r="AQ58" s="226"/>
      <c r="AR58" s="226"/>
      <c r="AS58" s="226"/>
      <c r="AT58" s="226"/>
      <c r="AU58" s="226">
        <v>0</v>
      </c>
      <c r="AV58" s="226"/>
      <c r="AW58" s="226"/>
      <c r="AX58" s="226"/>
      <c r="AY58" s="226"/>
      <c r="AZ58" s="226"/>
      <c r="BA58" s="226"/>
      <c r="BB58" s="226"/>
      <c r="BC58" s="226">
        <v>1</v>
      </c>
      <c r="BD58" s="226"/>
      <c r="BE58" s="226"/>
      <c r="BF58" s="226"/>
      <c r="BG58" s="226"/>
      <c r="BH58" s="226"/>
      <c r="BI58" s="226"/>
      <c r="BJ58" s="226"/>
    </row>
    <row r="59" spans="3:62">
      <c r="D59" s="370" t="s">
        <v>689</v>
      </c>
      <c r="E59" s="370"/>
      <c r="F59" s="370"/>
      <c r="G59" s="370"/>
      <c r="H59" s="370"/>
      <c r="I59" s="370"/>
      <c r="J59" s="370"/>
      <c r="K59" s="370"/>
      <c r="L59" s="370"/>
      <c r="M59" s="370"/>
      <c r="N59" s="370"/>
      <c r="O59" s="370"/>
      <c r="P59" s="370"/>
      <c r="Q59" s="370"/>
      <c r="R59" s="370"/>
      <c r="S59" s="370"/>
      <c r="T59" s="370"/>
      <c r="U59" s="370"/>
      <c r="V59" s="60"/>
      <c r="W59" s="226">
        <v>17</v>
      </c>
      <c r="X59" s="226"/>
      <c r="Y59" s="226"/>
      <c r="Z59" s="226"/>
      <c r="AA59" s="226"/>
      <c r="AB59" s="226"/>
      <c r="AC59" s="226"/>
      <c r="AD59" s="226"/>
      <c r="AE59" s="226">
        <v>7</v>
      </c>
      <c r="AF59" s="226"/>
      <c r="AG59" s="226"/>
      <c r="AH59" s="226"/>
      <c r="AI59" s="226"/>
      <c r="AJ59" s="226"/>
      <c r="AK59" s="226"/>
      <c r="AL59" s="226"/>
      <c r="AM59" s="226">
        <v>5</v>
      </c>
      <c r="AN59" s="226"/>
      <c r="AO59" s="226"/>
      <c r="AP59" s="226"/>
      <c r="AQ59" s="226"/>
      <c r="AR59" s="226"/>
      <c r="AS59" s="226"/>
      <c r="AT59" s="226"/>
      <c r="AU59" s="226">
        <v>3</v>
      </c>
      <c r="AV59" s="226"/>
      <c r="AW59" s="226"/>
      <c r="AX59" s="226"/>
      <c r="AY59" s="226"/>
      <c r="AZ59" s="226"/>
      <c r="BA59" s="226"/>
      <c r="BB59" s="226"/>
      <c r="BC59" s="226">
        <v>2</v>
      </c>
      <c r="BD59" s="226"/>
      <c r="BE59" s="226"/>
      <c r="BF59" s="226"/>
      <c r="BG59" s="226"/>
      <c r="BH59" s="226"/>
      <c r="BI59" s="226"/>
      <c r="BJ59" s="226"/>
    </row>
    <row r="60" spans="3:62">
      <c r="D60" s="370" t="s">
        <v>690</v>
      </c>
      <c r="E60" s="370"/>
      <c r="F60" s="370"/>
      <c r="G60" s="370"/>
      <c r="H60" s="370"/>
      <c r="I60" s="370"/>
      <c r="J60" s="370"/>
      <c r="K60" s="370"/>
      <c r="L60" s="370"/>
      <c r="M60" s="370"/>
      <c r="N60" s="370"/>
      <c r="O60" s="370"/>
      <c r="P60" s="370"/>
      <c r="Q60" s="370"/>
      <c r="R60" s="370"/>
      <c r="S60" s="370"/>
      <c r="T60" s="370"/>
      <c r="U60" s="370"/>
      <c r="V60" s="60"/>
      <c r="W60" s="226">
        <v>10</v>
      </c>
      <c r="X60" s="226"/>
      <c r="Y60" s="226"/>
      <c r="Z60" s="226"/>
      <c r="AA60" s="226"/>
      <c r="AB60" s="226"/>
      <c r="AC60" s="226"/>
      <c r="AD60" s="226"/>
      <c r="AE60" s="226">
        <v>1</v>
      </c>
      <c r="AF60" s="226"/>
      <c r="AG60" s="226"/>
      <c r="AH60" s="226"/>
      <c r="AI60" s="226"/>
      <c r="AJ60" s="226"/>
      <c r="AK60" s="226"/>
      <c r="AL60" s="226"/>
      <c r="AM60" s="226">
        <v>0</v>
      </c>
      <c r="AN60" s="226"/>
      <c r="AO60" s="226"/>
      <c r="AP60" s="226"/>
      <c r="AQ60" s="226"/>
      <c r="AR60" s="226"/>
      <c r="AS60" s="226"/>
      <c r="AT60" s="226"/>
      <c r="AU60" s="226">
        <v>0</v>
      </c>
      <c r="AV60" s="226"/>
      <c r="AW60" s="226"/>
      <c r="AX60" s="226"/>
      <c r="AY60" s="226"/>
      <c r="AZ60" s="226"/>
      <c r="BA60" s="226"/>
      <c r="BB60" s="226"/>
      <c r="BC60" s="226">
        <v>9</v>
      </c>
      <c r="BD60" s="226"/>
      <c r="BE60" s="226"/>
      <c r="BF60" s="226"/>
      <c r="BG60" s="226"/>
      <c r="BH60" s="226"/>
      <c r="BI60" s="226"/>
      <c r="BJ60" s="226"/>
    </row>
    <row r="61" spans="3:62">
      <c r="D61" s="370" t="s">
        <v>834</v>
      </c>
      <c r="E61" s="370"/>
      <c r="F61" s="370"/>
      <c r="G61" s="370"/>
      <c r="H61" s="370"/>
      <c r="I61" s="370"/>
      <c r="J61" s="370"/>
      <c r="K61" s="370"/>
      <c r="L61" s="370"/>
      <c r="M61" s="370"/>
      <c r="N61" s="370"/>
      <c r="O61" s="370"/>
      <c r="P61" s="370"/>
      <c r="Q61" s="370"/>
      <c r="R61" s="370"/>
      <c r="S61" s="370"/>
      <c r="T61" s="370"/>
      <c r="U61" s="370"/>
      <c r="V61" s="60"/>
      <c r="W61" s="226">
        <v>1</v>
      </c>
      <c r="X61" s="226"/>
      <c r="Y61" s="226"/>
      <c r="Z61" s="226"/>
      <c r="AA61" s="226"/>
      <c r="AB61" s="226"/>
      <c r="AC61" s="226"/>
      <c r="AD61" s="226"/>
      <c r="AE61" s="226">
        <v>1</v>
      </c>
      <c r="AF61" s="226"/>
      <c r="AG61" s="226"/>
      <c r="AH61" s="226"/>
      <c r="AI61" s="226"/>
      <c r="AJ61" s="226"/>
      <c r="AK61" s="226"/>
      <c r="AL61" s="226"/>
      <c r="AM61" s="226">
        <v>0</v>
      </c>
      <c r="AN61" s="226"/>
      <c r="AO61" s="226"/>
      <c r="AP61" s="226"/>
      <c r="AQ61" s="226"/>
      <c r="AR61" s="226"/>
      <c r="AS61" s="226"/>
      <c r="AT61" s="226"/>
      <c r="AU61" s="226">
        <v>0</v>
      </c>
      <c r="AV61" s="226"/>
      <c r="AW61" s="226"/>
      <c r="AX61" s="226"/>
      <c r="AY61" s="226"/>
      <c r="AZ61" s="226"/>
      <c r="BA61" s="226"/>
      <c r="BB61" s="226"/>
      <c r="BC61" s="226">
        <v>0</v>
      </c>
      <c r="BD61" s="226"/>
      <c r="BE61" s="226"/>
      <c r="BF61" s="226"/>
      <c r="BG61" s="226"/>
      <c r="BH61" s="226"/>
      <c r="BI61" s="226"/>
      <c r="BJ61" s="226"/>
    </row>
    <row r="62" spans="3:62">
      <c r="D62" s="370" t="s">
        <v>691</v>
      </c>
      <c r="E62" s="370"/>
      <c r="F62" s="370"/>
      <c r="G62" s="370"/>
      <c r="H62" s="370"/>
      <c r="I62" s="370"/>
      <c r="J62" s="370"/>
      <c r="K62" s="370"/>
      <c r="L62" s="370"/>
      <c r="M62" s="370"/>
      <c r="N62" s="370"/>
      <c r="O62" s="370"/>
      <c r="P62" s="370"/>
      <c r="Q62" s="370"/>
      <c r="R62" s="370"/>
      <c r="S62" s="370"/>
      <c r="T62" s="370"/>
      <c r="U62" s="370"/>
      <c r="V62" s="60"/>
      <c r="W62" s="226">
        <v>9</v>
      </c>
      <c r="X62" s="226"/>
      <c r="Y62" s="226"/>
      <c r="Z62" s="226"/>
      <c r="AA62" s="226"/>
      <c r="AB62" s="226"/>
      <c r="AC62" s="226"/>
      <c r="AD62" s="226"/>
      <c r="AE62" s="226">
        <v>2</v>
      </c>
      <c r="AF62" s="226"/>
      <c r="AG62" s="226"/>
      <c r="AH62" s="226"/>
      <c r="AI62" s="226"/>
      <c r="AJ62" s="226"/>
      <c r="AK62" s="226"/>
      <c r="AL62" s="226"/>
      <c r="AM62" s="226">
        <v>4</v>
      </c>
      <c r="AN62" s="226"/>
      <c r="AO62" s="226"/>
      <c r="AP62" s="226"/>
      <c r="AQ62" s="226"/>
      <c r="AR62" s="226"/>
      <c r="AS62" s="226"/>
      <c r="AT62" s="226"/>
      <c r="AU62" s="226">
        <v>1</v>
      </c>
      <c r="AV62" s="226"/>
      <c r="AW62" s="226"/>
      <c r="AX62" s="226"/>
      <c r="AY62" s="226"/>
      <c r="AZ62" s="226"/>
      <c r="BA62" s="226"/>
      <c r="BB62" s="226"/>
      <c r="BC62" s="226">
        <v>2</v>
      </c>
      <c r="BD62" s="226"/>
      <c r="BE62" s="226"/>
      <c r="BF62" s="226"/>
      <c r="BG62" s="226"/>
      <c r="BH62" s="226"/>
      <c r="BI62" s="226"/>
      <c r="BJ62" s="226"/>
    </row>
    <row r="63" spans="3:62">
      <c r="D63" s="370" t="s">
        <v>692</v>
      </c>
      <c r="E63" s="370"/>
      <c r="F63" s="370"/>
      <c r="G63" s="370"/>
      <c r="H63" s="370"/>
      <c r="I63" s="370"/>
      <c r="J63" s="370"/>
      <c r="K63" s="370"/>
      <c r="L63" s="370"/>
      <c r="M63" s="370"/>
      <c r="N63" s="370"/>
      <c r="O63" s="370"/>
      <c r="P63" s="370"/>
      <c r="Q63" s="370"/>
      <c r="R63" s="370"/>
      <c r="S63" s="370"/>
      <c r="T63" s="370"/>
      <c r="U63" s="370"/>
      <c r="V63" s="60"/>
      <c r="W63" s="226">
        <v>4</v>
      </c>
      <c r="X63" s="226"/>
      <c r="Y63" s="226"/>
      <c r="Z63" s="226"/>
      <c r="AA63" s="226"/>
      <c r="AB63" s="226"/>
      <c r="AC63" s="226"/>
      <c r="AD63" s="226"/>
      <c r="AE63" s="226">
        <v>1</v>
      </c>
      <c r="AF63" s="226"/>
      <c r="AG63" s="226"/>
      <c r="AH63" s="226"/>
      <c r="AI63" s="226"/>
      <c r="AJ63" s="226"/>
      <c r="AK63" s="226"/>
      <c r="AL63" s="226"/>
      <c r="AM63" s="226">
        <v>0</v>
      </c>
      <c r="AN63" s="226"/>
      <c r="AO63" s="226"/>
      <c r="AP63" s="226"/>
      <c r="AQ63" s="226"/>
      <c r="AR63" s="226"/>
      <c r="AS63" s="226"/>
      <c r="AT63" s="226"/>
      <c r="AU63" s="226">
        <v>2</v>
      </c>
      <c r="AV63" s="226"/>
      <c r="AW63" s="226"/>
      <c r="AX63" s="226"/>
      <c r="AY63" s="226"/>
      <c r="AZ63" s="226"/>
      <c r="BA63" s="226"/>
      <c r="BB63" s="226"/>
      <c r="BC63" s="226">
        <v>1</v>
      </c>
      <c r="BD63" s="226"/>
      <c r="BE63" s="226"/>
      <c r="BF63" s="226"/>
      <c r="BG63" s="226"/>
      <c r="BH63" s="226"/>
      <c r="BI63" s="226"/>
      <c r="BJ63" s="226"/>
    </row>
    <row r="64" spans="3:62" ht="13.5" customHeight="1">
      <c r="D64" s="370" t="s">
        <v>693</v>
      </c>
      <c r="E64" s="370"/>
      <c r="F64" s="370"/>
      <c r="G64" s="370"/>
      <c r="H64" s="370"/>
      <c r="I64" s="370"/>
      <c r="J64" s="370"/>
      <c r="K64" s="370"/>
      <c r="L64" s="370"/>
      <c r="M64" s="370"/>
      <c r="N64" s="370"/>
      <c r="O64" s="370"/>
      <c r="P64" s="370"/>
      <c r="Q64" s="370"/>
      <c r="R64" s="370"/>
      <c r="S64" s="370"/>
      <c r="T64" s="370"/>
      <c r="U64" s="370"/>
      <c r="V64" s="60"/>
      <c r="W64" s="226">
        <v>7</v>
      </c>
      <c r="X64" s="226"/>
      <c r="Y64" s="226"/>
      <c r="Z64" s="226"/>
      <c r="AA64" s="226"/>
      <c r="AB64" s="226"/>
      <c r="AC64" s="226"/>
      <c r="AD64" s="226"/>
      <c r="AE64" s="226">
        <v>0</v>
      </c>
      <c r="AF64" s="226"/>
      <c r="AG64" s="226"/>
      <c r="AH64" s="226"/>
      <c r="AI64" s="226"/>
      <c r="AJ64" s="226"/>
      <c r="AK64" s="226"/>
      <c r="AL64" s="226"/>
      <c r="AM64" s="226">
        <v>5</v>
      </c>
      <c r="AN64" s="226"/>
      <c r="AO64" s="226"/>
      <c r="AP64" s="226"/>
      <c r="AQ64" s="226"/>
      <c r="AR64" s="226"/>
      <c r="AS64" s="226"/>
      <c r="AT64" s="226"/>
      <c r="AU64" s="226">
        <v>0</v>
      </c>
      <c r="AV64" s="226"/>
      <c r="AW64" s="226"/>
      <c r="AX64" s="226"/>
      <c r="AY64" s="226"/>
      <c r="AZ64" s="226"/>
      <c r="BA64" s="226"/>
      <c r="BB64" s="226"/>
      <c r="BC64" s="226">
        <v>2</v>
      </c>
      <c r="BD64" s="226"/>
      <c r="BE64" s="226"/>
      <c r="BF64" s="226"/>
      <c r="BG64" s="226"/>
      <c r="BH64" s="226"/>
      <c r="BI64" s="226"/>
      <c r="BJ64" s="226"/>
    </row>
    <row r="65" spans="2:62">
      <c r="D65" s="370" t="s">
        <v>694</v>
      </c>
      <c r="E65" s="370"/>
      <c r="F65" s="370"/>
      <c r="G65" s="370"/>
      <c r="H65" s="370"/>
      <c r="I65" s="370"/>
      <c r="J65" s="370"/>
      <c r="K65" s="370"/>
      <c r="L65" s="370"/>
      <c r="M65" s="370"/>
      <c r="N65" s="370"/>
      <c r="O65" s="370"/>
      <c r="P65" s="370"/>
      <c r="Q65" s="370"/>
      <c r="R65" s="370"/>
      <c r="S65" s="370"/>
      <c r="T65" s="370"/>
      <c r="U65" s="370"/>
      <c r="V65" s="60"/>
      <c r="W65" s="226">
        <v>1</v>
      </c>
      <c r="X65" s="226"/>
      <c r="Y65" s="226"/>
      <c r="Z65" s="226"/>
      <c r="AA65" s="226"/>
      <c r="AB65" s="226"/>
      <c r="AC65" s="226"/>
      <c r="AD65" s="226"/>
      <c r="AE65" s="226">
        <v>0</v>
      </c>
      <c r="AF65" s="226"/>
      <c r="AG65" s="226"/>
      <c r="AH65" s="226"/>
      <c r="AI65" s="226"/>
      <c r="AJ65" s="226"/>
      <c r="AK65" s="226"/>
      <c r="AL65" s="226"/>
      <c r="AM65" s="226">
        <v>1</v>
      </c>
      <c r="AN65" s="226"/>
      <c r="AO65" s="226"/>
      <c r="AP65" s="226"/>
      <c r="AQ65" s="226"/>
      <c r="AR65" s="226"/>
      <c r="AS65" s="226"/>
      <c r="AT65" s="226"/>
      <c r="AU65" s="226">
        <v>0</v>
      </c>
      <c r="AV65" s="226"/>
      <c r="AW65" s="226"/>
      <c r="AX65" s="226"/>
      <c r="AY65" s="226"/>
      <c r="AZ65" s="226"/>
      <c r="BA65" s="226"/>
      <c r="BB65" s="226"/>
      <c r="BC65" s="226">
        <v>0</v>
      </c>
      <c r="BD65" s="226"/>
      <c r="BE65" s="226"/>
      <c r="BF65" s="226"/>
      <c r="BG65" s="226"/>
      <c r="BH65" s="226"/>
      <c r="BI65" s="226"/>
      <c r="BJ65" s="226"/>
    </row>
    <row r="66" spans="2:62">
      <c r="D66" s="370" t="s">
        <v>695</v>
      </c>
      <c r="E66" s="370"/>
      <c r="F66" s="370"/>
      <c r="G66" s="370"/>
      <c r="H66" s="370"/>
      <c r="I66" s="370"/>
      <c r="J66" s="370"/>
      <c r="K66" s="370"/>
      <c r="L66" s="370"/>
      <c r="M66" s="370"/>
      <c r="N66" s="370"/>
      <c r="O66" s="370"/>
      <c r="P66" s="370"/>
      <c r="Q66" s="370"/>
      <c r="R66" s="370"/>
      <c r="S66" s="370"/>
      <c r="T66" s="370"/>
      <c r="U66" s="370"/>
      <c r="V66" s="60"/>
      <c r="W66" s="226">
        <v>2</v>
      </c>
      <c r="X66" s="226"/>
      <c r="Y66" s="226"/>
      <c r="Z66" s="226"/>
      <c r="AA66" s="226"/>
      <c r="AB66" s="226"/>
      <c r="AC66" s="226"/>
      <c r="AD66" s="226"/>
      <c r="AE66" s="226">
        <v>0</v>
      </c>
      <c r="AF66" s="226"/>
      <c r="AG66" s="226"/>
      <c r="AH66" s="226"/>
      <c r="AI66" s="226"/>
      <c r="AJ66" s="226"/>
      <c r="AK66" s="226"/>
      <c r="AL66" s="226"/>
      <c r="AM66" s="226">
        <v>2</v>
      </c>
      <c r="AN66" s="226"/>
      <c r="AO66" s="226"/>
      <c r="AP66" s="226"/>
      <c r="AQ66" s="226"/>
      <c r="AR66" s="226"/>
      <c r="AS66" s="226"/>
      <c r="AT66" s="226"/>
      <c r="AU66" s="226">
        <v>0</v>
      </c>
      <c r="AV66" s="226"/>
      <c r="AW66" s="226"/>
      <c r="AX66" s="226"/>
      <c r="AY66" s="226"/>
      <c r="AZ66" s="226"/>
      <c r="BA66" s="226"/>
      <c r="BB66" s="226"/>
      <c r="BC66" s="226">
        <v>0</v>
      </c>
      <c r="BD66" s="226"/>
      <c r="BE66" s="226"/>
      <c r="BF66" s="226"/>
      <c r="BG66" s="226"/>
      <c r="BH66" s="226"/>
      <c r="BI66" s="226"/>
      <c r="BJ66" s="226"/>
    </row>
    <row r="67" spans="2:62">
      <c r="D67" s="370" t="s">
        <v>696</v>
      </c>
      <c r="E67" s="370"/>
      <c r="F67" s="370"/>
      <c r="G67" s="370"/>
      <c r="H67" s="370"/>
      <c r="I67" s="370"/>
      <c r="J67" s="370"/>
      <c r="K67" s="370"/>
      <c r="L67" s="370"/>
      <c r="M67" s="370"/>
      <c r="N67" s="370"/>
      <c r="O67" s="370"/>
      <c r="P67" s="370"/>
      <c r="Q67" s="370"/>
      <c r="R67" s="370"/>
      <c r="S67" s="370"/>
      <c r="T67" s="370"/>
      <c r="U67" s="370"/>
      <c r="V67" s="60"/>
      <c r="W67" s="226">
        <v>2</v>
      </c>
      <c r="X67" s="226"/>
      <c r="Y67" s="226"/>
      <c r="Z67" s="226"/>
      <c r="AA67" s="226"/>
      <c r="AB67" s="226"/>
      <c r="AC67" s="226"/>
      <c r="AD67" s="226"/>
      <c r="AE67" s="226">
        <v>0</v>
      </c>
      <c r="AF67" s="226"/>
      <c r="AG67" s="226"/>
      <c r="AH67" s="226"/>
      <c r="AI67" s="226"/>
      <c r="AJ67" s="226"/>
      <c r="AK67" s="226"/>
      <c r="AL67" s="226"/>
      <c r="AM67" s="226">
        <v>2</v>
      </c>
      <c r="AN67" s="226"/>
      <c r="AO67" s="226"/>
      <c r="AP67" s="226"/>
      <c r="AQ67" s="226"/>
      <c r="AR67" s="226"/>
      <c r="AS67" s="226"/>
      <c r="AT67" s="226"/>
      <c r="AU67" s="226">
        <v>0</v>
      </c>
      <c r="AV67" s="226"/>
      <c r="AW67" s="226"/>
      <c r="AX67" s="226"/>
      <c r="AY67" s="226"/>
      <c r="AZ67" s="226"/>
      <c r="BA67" s="226"/>
      <c r="BB67" s="226"/>
      <c r="BC67" s="226">
        <v>0</v>
      </c>
      <c r="BD67" s="226"/>
      <c r="BE67" s="226"/>
      <c r="BF67" s="226"/>
      <c r="BG67" s="226"/>
      <c r="BH67" s="226"/>
      <c r="BI67" s="226"/>
      <c r="BJ67" s="226"/>
    </row>
    <row r="68" spans="2:62">
      <c r="D68" s="370" t="s">
        <v>697</v>
      </c>
      <c r="E68" s="370"/>
      <c r="F68" s="370"/>
      <c r="G68" s="370"/>
      <c r="H68" s="370"/>
      <c r="I68" s="370"/>
      <c r="J68" s="370"/>
      <c r="K68" s="370"/>
      <c r="L68" s="370"/>
      <c r="M68" s="370"/>
      <c r="N68" s="370"/>
      <c r="O68" s="370"/>
      <c r="P68" s="370"/>
      <c r="Q68" s="370"/>
      <c r="R68" s="370"/>
      <c r="S68" s="370"/>
      <c r="T68" s="370"/>
      <c r="U68" s="370"/>
      <c r="V68" s="60"/>
      <c r="W68" s="226">
        <v>2</v>
      </c>
      <c r="X68" s="226"/>
      <c r="Y68" s="226"/>
      <c r="Z68" s="226"/>
      <c r="AA68" s="226"/>
      <c r="AB68" s="226"/>
      <c r="AC68" s="226"/>
      <c r="AD68" s="226"/>
      <c r="AE68" s="226">
        <v>0</v>
      </c>
      <c r="AF68" s="226"/>
      <c r="AG68" s="226"/>
      <c r="AH68" s="226"/>
      <c r="AI68" s="226"/>
      <c r="AJ68" s="226"/>
      <c r="AK68" s="226"/>
      <c r="AL68" s="226"/>
      <c r="AM68" s="226">
        <v>2</v>
      </c>
      <c r="AN68" s="226"/>
      <c r="AO68" s="226"/>
      <c r="AP68" s="226"/>
      <c r="AQ68" s="226"/>
      <c r="AR68" s="226"/>
      <c r="AS68" s="226"/>
      <c r="AT68" s="226"/>
      <c r="AU68" s="226">
        <v>0</v>
      </c>
      <c r="AV68" s="226"/>
      <c r="AW68" s="226"/>
      <c r="AX68" s="226"/>
      <c r="AY68" s="226"/>
      <c r="AZ68" s="226"/>
      <c r="BA68" s="226"/>
      <c r="BB68" s="226"/>
      <c r="BC68" s="226">
        <v>0</v>
      </c>
      <c r="BD68" s="226"/>
      <c r="BE68" s="226"/>
      <c r="BF68" s="226"/>
      <c r="BG68" s="226"/>
      <c r="BH68" s="226"/>
      <c r="BI68" s="226"/>
      <c r="BJ68" s="226"/>
    </row>
    <row r="69" spans="2:62">
      <c r="D69" s="370" t="s">
        <v>698</v>
      </c>
      <c r="E69" s="370"/>
      <c r="F69" s="370"/>
      <c r="G69" s="370"/>
      <c r="H69" s="370"/>
      <c r="I69" s="370"/>
      <c r="J69" s="370"/>
      <c r="K69" s="370"/>
      <c r="L69" s="370"/>
      <c r="M69" s="370"/>
      <c r="N69" s="370"/>
      <c r="O69" s="370"/>
      <c r="P69" s="370"/>
      <c r="Q69" s="370"/>
      <c r="R69" s="370"/>
      <c r="S69" s="370"/>
      <c r="T69" s="370"/>
      <c r="U69" s="370"/>
      <c r="V69" s="60"/>
      <c r="W69" s="226">
        <v>1</v>
      </c>
      <c r="X69" s="226"/>
      <c r="Y69" s="226"/>
      <c r="Z69" s="226"/>
      <c r="AA69" s="226"/>
      <c r="AB69" s="226"/>
      <c r="AC69" s="226"/>
      <c r="AD69" s="226"/>
      <c r="AE69" s="226">
        <v>1</v>
      </c>
      <c r="AF69" s="226"/>
      <c r="AG69" s="226"/>
      <c r="AH69" s="226"/>
      <c r="AI69" s="226"/>
      <c r="AJ69" s="226"/>
      <c r="AK69" s="226"/>
      <c r="AL69" s="226"/>
      <c r="AM69" s="226">
        <v>0</v>
      </c>
      <c r="AN69" s="226"/>
      <c r="AO69" s="226"/>
      <c r="AP69" s="226"/>
      <c r="AQ69" s="226"/>
      <c r="AR69" s="226"/>
      <c r="AS69" s="226"/>
      <c r="AT69" s="226"/>
      <c r="AU69" s="226">
        <v>0</v>
      </c>
      <c r="AV69" s="226"/>
      <c r="AW69" s="226"/>
      <c r="AX69" s="226"/>
      <c r="AY69" s="226"/>
      <c r="AZ69" s="226"/>
      <c r="BA69" s="226"/>
      <c r="BB69" s="226"/>
      <c r="BC69" s="226">
        <v>0</v>
      </c>
      <c r="BD69" s="226"/>
      <c r="BE69" s="226"/>
      <c r="BF69" s="226"/>
      <c r="BG69" s="226"/>
      <c r="BH69" s="226"/>
      <c r="BI69" s="226"/>
      <c r="BJ69" s="226"/>
    </row>
    <row r="70" spans="2:62" ht="6.95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125"/>
      <c r="U70" s="2"/>
      <c r="V70" s="49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</row>
    <row r="71" spans="2:62" ht="12" customHeight="1">
      <c r="B71" s="271" t="s">
        <v>1</v>
      </c>
      <c r="C71" s="271"/>
      <c r="D71" s="271"/>
      <c r="E71" s="72" t="s">
        <v>699</v>
      </c>
      <c r="F71" s="5" t="s">
        <v>644</v>
      </c>
    </row>
  </sheetData>
  <mergeCells count="206">
    <mergeCell ref="D63:U63"/>
    <mergeCell ref="D64:U64"/>
    <mergeCell ref="D65:U65"/>
    <mergeCell ref="D66:U66"/>
    <mergeCell ref="D67:U67"/>
    <mergeCell ref="D68:U68"/>
    <mergeCell ref="D54:U54"/>
    <mergeCell ref="D55:U55"/>
    <mergeCell ref="D56:U56"/>
    <mergeCell ref="D57:U57"/>
    <mergeCell ref="D58:U58"/>
    <mergeCell ref="D59:U59"/>
    <mergeCell ref="D60:U60"/>
    <mergeCell ref="D61:U61"/>
    <mergeCell ref="D62:U62"/>
    <mergeCell ref="AU66:BB66"/>
    <mergeCell ref="BC66:BJ66"/>
    <mergeCell ref="W64:AD64"/>
    <mergeCell ref="AE64:AL64"/>
    <mergeCell ref="AM64:AT64"/>
    <mergeCell ref="AU64:BB64"/>
    <mergeCell ref="BC64:BJ64"/>
    <mergeCell ref="W63:AD63"/>
    <mergeCell ref="W65:AD65"/>
    <mergeCell ref="AE65:AL65"/>
    <mergeCell ref="AM65:AT65"/>
    <mergeCell ref="AU65:BB65"/>
    <mergeCell ref="BC65:BJ65"/>
    <mergeCell ref="W66:AD66"/>
    <mergeCell ref="AE66:AL66"/>
    <mergeCell ref="AU59:BB59"/>
    <mergeCell ref="BC59:BJ59"/>
    <mergeCell ref="W60:AD60"/>
    <mergeCell ref="AE60:AL60"/>
    <mergeCell ref="AM60:AT60"/>
    <mergeCell ref="AU60:BB60"/>
    <mergeCell ref="BC60:BJ60"/>
    <mergeCell ref="W58:AD58"/>
    <mergeCell ref="AE58:AL58"/>
    <mergeCell ref="AM58:AT58"/>
    <mergeCell ref="AU58:BB58"/>
    <mergeCell ref="BC58:BJ58"/>
    <mergeCell ref="W59:AD59"/>
    <mergeCell ref="AE59:AL59"/>
    <mergeCell ref="AM59:AT59"/>
    <mergeCell ref="BC54:BJ54"/>
    <mergeCell ref="W55:AD55"/>
    <mergeCell ref="AE55:AL55"/>
    <mergeCell ref="AM55:AT55"/>
    <mergeCell ref="AU55:BB55"/>
    <mergeCell ref="BC55:BJ55"/>
    <mergeCell ref="W56:AD56"/>
    <mergeCell ref="AE56:AL56"/>
    <mergeCell ref="AM56:AT56"/>
    <mergeCell ref="AU56:BB56"/>
    <mergeCell ref="BC56:BJ56"/>
    <mergeCell ref="W54:AD54"/>
    <mergeCell ref="I33:Q33"/>
    <mergeCell ref="R33:Z33"/>
    <mergeCell ref="AA33:AI33"/>
    <mergeCell ref="AJ33:AR33"/>
    <mergeCell ref="AS33:BA33"/>
    <mergeCell ref="BB33:BJ33"/>
    <mergeCell ref="B35:D35"/>
    <mergeCell ref="B27:D27"/>
    <mergeCell ref="B29:BJ29"/>
    <mergeCell ref="B31:H31"/>
    <mergeCell ref="I31:Q31"/>
    <mergeCell ref="R31:Z31"/>
    <mergeCell ref="AA31:AI31"/>
    <mergeCell ref="AJ31:AR31"/>
    <mergeCell ref="AS31:BA31"/>
    <mergeCell ref="BB31:BJ31"/>
    <mergeCell ref="AV10:BJ10"/>
    <mergeCell ref="BA1:BK2"/>
    <mergeCell ref="AA12:AC12"/>
    <mergeCell ref="AD12:AF12"/>
    <mergeCell ref="B6:BJ6"/>
    <mergeCell ref="B8:Q8"/>
    <mergeCell ref="R8:AF8"/>
    <mergeCell ref="AG8:AU8"/>
    <mergeCell ref="AV8:BJ8"/>
    <mergeCell ref="C10:P10"/>
    <mergeCell ref="R10:AF10"/>
    <mergeCell ref="AG10:AU10"/>
    <mergeCell ref="AG12:AU12"/>
    <mergeCell ref="AV12:BJ12"/>
    <mergeCell ref="C12:P12"/>
    <mergeCell ref="R12:T12"/>
    <mergeCell ref="U12:W12"/>
    <mergeCell ref="X12:Z12"/>
    <mergeCell ref="C13:P13"/>
    <mergeCell ref="R13:T13"/>
    <mergeCell ref="U13:W13"/>
    <mergeCell ref="X13:Z13"/>
    <mergeCell ref="AA13:AC13"/>
    <mergeCell ref="AD13:AF13"/>
    <mergeCell ref="AG13:AU13"/>
    <mergeCell ref="AV13:BJ13"/>
    <mergeCell ref="C14:P14"/>
    <mergeCell ref="R14:T14"/>
    <mergeCell ref="U14:W14"/>
    <mergeCell ref="X14:Z14"/>
    <mergeCell ref="AA14:AC14"/>
    <mergeCell ref="AD14:AF14"/>
    <mergeCell ref="AG14:AU14"/>
    <mergeCell ref="AV14:BJ14"/>
    <mergeCell ref="C15:P15"/>
    <mergeCell ref="R15:T15"/>
    <mergeCell ref="U15:W15"/>
    <mergeCell ref="X15:Z15"/>
    <mergeCell ref="AA15:AC15"/>
    <mergeCell ref="AD15:AF15"/>
    <mergeCell ref="AG15:AU15"/>
    <mergeCell ref="AV15:BJ15"/>
    <mergeCell ref="B17:D17"/>
    <mergeCell ref="B19:BJ19"/>
    <mergeCell ref="B20:BJ20"/>
    <mergeCell ref="B37:BJ37"/>
    <mergeCell ref="B39:AF39"/>
    <mergeCell ref="AG39:BJ39"/>
    <mergeCell ref="B41:AF41"/>
    <mergeCell ref="AG41:BJ41"/>
    <mergeCell ref="C43:D43"/>
    <mergeCell ref="B44:D44"/>
    <mergeCell ref="B22:H22"/>
    <mergeCell ref="I22:Q22"/>
    <mergeCell ref="R22:Z22"/>
    <mergeCell ref="AA22:AI22"/>
    <mergeCell ref="AJ22:AR22"/>
    <mergeCell ref="AS22:BA22"/>
    <mergeCell ref="BB22:BJ22"/>
    <mergeCell ref="B24:H24"/>
    <mergeCell ref="I24:Q24"/>
    <mergeCell ref="R24:Z24"/>
    <mergeCell ref="AA24:AI24"/>
    <mergeCell ref="AJ24:AR24"/>
    <mergeCell ref="AS24:BA24"/>
    <mergeCell ref="BB24:BJ24"/>
    <mergeCell ref="B33:H33"/>
    <mergeCell ref="AE53:AL53"/>
    <mergeCell ref="AM53:AT53"/>
    <mergeCell ref="AU53:BB53"/>
    <mergeCell ref="BC53:BJ53"/>
    <mergeCell ref="B48:V48"/>
    <mergeCell ref="W48:AD48"/>
    <mergeCell ref="AE48:AL48"/>
    <mergeCell ref="AM48:AT48"/>
    <mergeCell ref="AU48:BB48"/>
    <mergeCell ref="BC48:BJ48"/>
    <mergeCell ref="BC50:BJ50"/>
    <mergeCell ref="W50:AD50"/>
    <mergeCell ref="AE50:AL50"/>
    <mergeCell ref="AM50:AT50"/>
    <mergeCell ref="AU50:BB50"/>
    <mergeCell ref="C50:U50"/>
    <mergeCell ref="D52:U52"/>
    <mergeCell ref="D53:U53"/>
    <mergeCell ref="BC68:BJ68"/>
    <mergeCell ref="AM69:AT69"/>
    <mergeCell ref="AU69:BB69"/>
    <mergeCell ref="BC69:BJ69"/>
    <mergeCell ref="D69:U69"/>
    <mergeCell ref="W61:AD61"/>
    <mergeCell ref="AE61:AL61"/>
    <mergeCell ref="AM61:AT61"/>
    <mergeCell ref="AU61:BB61"/>
    <mergeCell ref="BC61:BJ61"/>
    <mergeCell ref="W62:AD62"/>
    <mergeCell ref="AE62:AL62"/>
    <mergeCell ref="AM62:AT62"/>
    <mergeCell ref="AU62:BB62"/>
    <mergeCell ref="BC62:BJ62"/>
    <mergeCell ref="AE63:AL63"/>
    <mergeCell ref="AM63:AT63"/>
    <mergeCell ref="AU63:BB63"/>
    <mergeCell ref="BC63:BJ63"/>
    <mergeCell ref="W67:AD67"/>
    <mergeCell ref="AE67:AL67"/>
    <mergeCell ref="AM67:AT67"/>
    <mergeCell ref="AU67:BB67"/>
    <mergeCell ref="BC67:BJ67"/>
    <mergeCell ref="C26:D26"/>
    <mergeCell ref="AM66:AT66"/>
    <mergeCell ref="B71:D71"/>
    <mergeCell ref="W69:AD69"/>
    <mergeCell ref="AE69:AL69"/>
    <mergeCell ref="W68:AD68"/>
    <mergeCell ref="AE68:AL68"/>
    <mergeCell ref="AM68:AT68"/>
    <mergeCell ref="AU68:BB68"/>
    <mergeCell ref="B46:BJ46"/>
    <mergeCell ref="AE54:AL54"/>
    <mergeCell ref="AM54:AT54"/>
    <mergeCell ref="AU54:BB54"/>
    <mergeCell ref="W57:AD57"/>
    <mergeCell ref="AE57:AL57"/>
    <mergeCell ref="AM57:AT57"/>
    <mergeCell ref="AU57:BB57"/>
    <mergeCell ref="BC57:BJ57"/>
    <mergeCell ref="BC52:BJ52"/>
    <mergeCell ref="W52:AD52"/>
    <mergeCell ref="AE52:AL52"/>
    <mergeCell ref="AM52:AT52"/>
    <mergeCell ref="AU52:BB52"/>
    <mergeCell ref="W53:AD53"/>
  </mergeCells>
  <phoneticPr fontId="19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8"/>
  <sheetViews>
    <sheetView view="pageBreakPreview" zoomScaleNormal="100" zoomScaleSheetLayoutView="100" workbookViewId="0">
      <selection sqref="A1:N2"/>
    </sheetView>
  </sheetViews>
  <sheetFormatPr defaultRowHeight="13.5"/>
  <cols>
    <col min="1" max="63" width="1.625" customWidth="1"/>
  </cols>
  <sheetData>
    <row r="1" spans="1:63" ht="11.1" customHeight="1">
      <c r="A1" s="199">
        <f>'159'!BA1+1</f>
        <v>160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spans="1:63" ht="11.1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spans="1:63"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</row>
    <row r="4" spans="1:63"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</row>
    <row r="5" spans="1:63" ht="18" customHeight="1"/>
    <row r="6" spans="1:63" ht="12.95" customHeight="1">
      <c r="B6" s="234" t="s">
        <v>700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234"/>
    </row>
    <row r="7" spans="1:63" ht="12.95" customHeight="1">
      <c r="BJ7" s="1" t="s">
        <v>646</v>
      </c>
    </row>
    <row r="8" spans="1:63" ht="13.5" customHeight="1">
      <c r="B8" s="401" t="s">
        <v>647</v>
      </c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206" t="s">
        <v>701</v>
      </c>
      <c r="T8" s="206"/>
      <c r="U8" s="206"/>
      <c r="V8" s="206"/>
      <c r="W8" s="206"/>
      <c r="X8" s="206"/>
      <c r="Y8" s="206"/>
      <c r="Z8" s="206" t="s">
        <v>702</v>
      </c>
      <c r="AA8" s="206"/>
      <c r="AB8" s="206"/>
      <c r="AC8" s="206"/>
      <c r="AD8" s="206"/>
      <c r="AE8" s="206"/>
      <c r="AF8" s="206"/>
      <c r="AG8" s="267" t="s">
        <v>703</v>
      </c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/>
      <c r="AW8" s="267"/>
      <c r="AX8" s="267"/>
      <c r="AY8" s="267"/>
      <c r="AZ8" s="267"/>
      <c r="BA8" s="267"/>
      <c r="BB8" s="267"/>
      <c r="BC8" s="267"/>
      <c r="BD8" s="267"/>
      <c r="BE8" s="267"/>
      <c r="BF8" s="267"/>
      <c r="BG8" s="267"/>
      <c r="BH8" s="267"/>
      <c r="BI8" s="267"/>
      <c r="BJ8" s="219"/>
    </row>
    <row r="9" spans="1:63"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22" t="s">
        <v>704</v>
      </c>
      <c r="AH9" s="222"/>
      <c r="AI9" s="222"/>
      <c r="AJ9" s="222"/>
      <c r="AK9" s="222"/>
      <c r="AL9" s="222"/>
      <c r="AM9" s="222" t="s">
        <v>705</v>
      </c>
      <c r="AN9" s="222"/>
      <c r="AO9" s="222"/>
      <c r="AP9" s="222"/>
      <c r="AQ9" s="222"/>
      <c r="AR9" s="222"/>
      <c r="AS9" s="222" t="s">
        <v>706</v>
      </c>
      <c r="AT9" s="222"/>
      <c r="AU9" s="222"/>
      <c r="AV9" s="222"/>
      <c r="AW9" s="222"/>
      <c r="AX9" s="222"/>
      <c r="AY9" s="222" t="s">
        <v>707</v>
      </c>
      <c r="AZ9" s="222"/>
      <c r="BA9" s="222"/>
      <c r="BB9" s="222"/>
      <c r="BC9" s="222"/>
      <c r="BD9" s="222"/>
      <c r="BE9" s="222" t="s">
        <v>708</v>
      </c>
      <c r="BF9" s="222"/>
      <c r="BG9" s="222"/>
      <c r="BH9" s="222"/>
      <c r="BI9" s="222"/>
      <c r="BJ9" s="223"/>
    </row>
    <row r="10" spans="1:63">
      <c r="Q10" s="45"/>
      <c r="R10" s="47"/>
    </row>
    <row r="11" spans="1:63">
      <c r="C11" s="303" t="s">
        <v>651</v>
      </c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2"/>
      <c r="R11" s="172"/>
      <c r="S11" s="402">
        <v>1</v>
      </c>
      <c r="T11" s="396"/>
      <c r="U11" s="396"/>
      <c r="V11" s="396"/>
      <c r="W11" s="396"/>
      <c r="X11" s="396"/>
      <c r="Y11" s="396"/>
      <c r="Z11" s="396">
        <v>144</v>
      </c>
      <c r="AA11" s="396"/>
      <c r="AB11" s="396"/>
      <c r="AC11" s="396"/>
      <c r="AD11" s="396"/>
      <c r="AE11" s="396"/>
      <c r="AF11" s="396"/>
      <c r="AG11" s="396">
        <v>10</v>
      </c>
      <c r="AH11" s="396"/>
      <c r="AI11" s="396"/>
      <c r="AJ11" s="396"/>
      <c r="AK11" s="396"/>
      <c r="AL11" s="396"/>
      <c r="AM11" s="396">
        <v>8</v>
      </c>
      <c r="AN11" s="396"/>
      <c r="AO11" s="396"/>
      <c r="AP11" s="396"/>
      <c r="AQ11" s="396"/>
      <c r="AR11" s="396"/>
      <c r="AS11" s="396">
        <v>1</v>
      </c>
      <c r="AT11" s="396"/>
      <c r="AU11" s="396"/>
      <c r="AV11" s="396"/>
      <c r="AW11" s="396"/>
      <c r="AX11" s="396"/>
      <c r="AY11" s="396">
        <v>118</v>
      </c>
      <c r="AZ11" s="396"/>
      <c r="BA11" s="396"/>
      <c r="BB11" s="396"/>
      <c r="BC11" s="396"/>
      <c r="BD11" s="396"/>
      <c r="BE11" s="396">
        <v>12</v>
      </c>
      <c r="BF11" s="396"/>
      <c r="BG11" s="396"/>
      <c r="BH11" s="396"/>
      <c r="BI11" s="396"/>
      <c r="BJ11" s="396"/>
    </row>
    <row r="12" spans="1:63">
      <c r="Q12" s="7"/>
      <c r="R12" s="173"/>
      <c r="S12" s="171"/>
      <c r="T12" s="171"/>
      <c r="U12" s="171"/>
      <c r="V12" s="171"/>
      <c r="X12" s="171"/>
      <c r="Y12" s="171"/>
      <c r="Z12" s="171"/>
      <c r="AA12" s="171"/>
      <c r="AC12" s="171"/>
      <c r="AD12" s="171"/>
      <c r="AE12" s="171"/>
      <c r="AF12" s="171"/>
      <c r="AG12" s="171"/>
      <c r="AH12" s="171"/>
      <c r="AI12" s="171"/>
      <c r="AJ12" s="171"/>
      <c r="AK12" s="171"/>
      <c r="AM12" s="171"/>
      <c r="AN12" s="171"/>
      <c r="AO12" s="171"/>
      <c r="AP12" s="171"/>
      <c r="AR12" s="171"/>
      <c r="AS12" s="171"/>
      <c r="AU12" s="171"/>
      <c r="AW12" s="171"/>
      <c r="AX12" s="171"/>
      <c r="AY12" s="171"/>
      <c r="AZ12" s="171"/>
      <c r="BB12" s="171"/>
      <c r="BC12" s="171"/>
      <c r="BD12" s="171"/>
      <c r="BE12" s="171"/>
      <c r="BG12" s="171"/>
      <c r="BH12" s="171"/>
      <c r="BI12" s="171"/>
      <c r="BJ12" s="171"/>
    </row>
    <row r="13" spans="1:63">
      <c r="D13" s="273" t="s">
        <v>667</v>
      </c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307"/>
      <c r="R13" s="174"/>
      <c r="S13" s="400">
        <v>0</v>
      </c>
      <c r="T13" s="395"/>
      <c r="U13" s="395"/>
      <c r="V13" s="395"/>
      <c r="W13" s="395"/>
      <c r="X13" s="395"/>
      <c r="Y13" s="395"/>
      <c r="Z13" s="395">
        <v>12</v>
      </c>
      <c r="AA13" s="395"/>
      <c r="AB13" s="395"/>
      <c r="AC13" s="395"/>
      <c r="AD13" s="395"/>
      <c r="AE13" s="395"/>
      <c r="AF13" s="395"/>
      <c r="AG13" s="395">
        <v>0</v>
      </c>
      <c r="AH13" s="395"/>
      <c r="AI13" s="395"/>
      <c r="AJ13" s="395"/>
      <c r="AK13" s="395"/>
      <c r="AL13" s="395"/>
      <c r="AM13" s="395">
        <v>0</v>
      </c>
      <c r="AN13" s="395"/>
      <c r="AO13" s="395"/>
      <c r="AP13" s="395"/>
      <c r="AQ13" s="395"/>
      <c r="AR13" s="395"/>
      <c r="AS13" s="395">
        <v>1</v>
      </c>
      <c r="AT13" s="395"/>
      <c r="AU13" s="395"/>
      <c r="AV13" s="395"/>
      <c r="AW13" s="395"/>
      <c r="AX13" s="395"/>
      <c r="AY13" s="395">
        <v>12</v>
      </c>
      <c r="AZ13" s="395"/>
      <c r="BA13" s="395"/>
      <c r="BB13" s="395"/>
      <c r="BC13" s="395"/>
      <c r="BD13" s="395"/>
      <c r="BE13" s="395">
        <v>0</v>
      </c>
      <c r="BF13" s="395"/>
      <c r="BG13" s="395"/>
      <c r="BH13" s="395"/>
      <c r="BI13" s="395"/>
      <c r="BJ13" s="395"/>
    </row>
    <row r="14" spans="1:63">
      <c r="D14" s="273" t="s">
        <v>668</v>
      </c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307"/>
      <c r="R14" s="174"/>
      <c r="S14" s="400">
        <v>1</v>
      </c>
      <c r="T14" s="395"/>
      <c r="U14" s="395"/>
      <c r="V14" s="395"/>
      <c r="W14" s="395"/>
      <c r="X14" s="395"/>
      <c r="Y14" s="395"/>
      <c r="Z14" s="395">
        <v>14</v>
      </c>
      <c r="AA14" s="395"/>
      <c r="AB14" s="395"/>
      <c r="AC14" s="395"/>
      <c r="AD14" s="395"/>
      <c r="AE14" s="395"/>
      <c r="AF14" s="395"/>
      <c r="AG14" s="395">
        <v>3</v>
      </c>
      <c r="AH14" s="395"/>
      <c r="AI14" s="395"/>
      <c r="AJ14" s="395"/>
      <c r="AK14" s="395"/>
      <c r="AL14" s="395"/>
      <c r="AM14" s="395">
        <v>0</v>
      </c>
      <c r="AN14" s="395"/>
      <c r="AO14" s="395"/>
      <c r="AP14" s="395"/>
      <c r="AQ14" s="395"/>
      <c r="AR14" s="395"/>
      <c r="AS14" s="395">
        <v>0</v>
      </c>
      <c r="AT14" s="395"/>
      <c r="AU14" s="395"/>
      <c r="AV14" s="395"/>
      <c r="AW14" s="395"/>
      <c r="AX14" s="395"/>
      <c r="AY14" s="395">
        <v>12</v>
      </c>
      <c r="AZ14" s="395"/>
      <c r="BA14" s="395"/>
      <c r="BB14" s="395"/>
      <c r="BC14" s="395"/>
      <c r="BD14" s="395"/>
      <c r="BE14" s="395">
        <v>0</v>
      </c>
      <c r="BF14" s="395"/>
      <c r="BG14" s="395"/>
      <c r="BH14" s="395"/>
      <c r="BI14" s="395"/>
      <c r="BJ14" s="395"/>
    </row>
    <row r="15" spans="1:63">
      <c r="D15" s="273" t="s">
        <v>669</v>
      </c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307"/>
      <c r="R15" s="174"/>
      <c r="S15" s="400">
        <v>0</v>
      </c>
      <c r="T15" s="395"/>
      <c r="U15" s="395"/>
      <c r="V15" s="395"/>
      <c r="W15" s="395"/>
      <c r="X15" s="395"/>
      <c r="Y15" s="395"/>
      <c r="Z15" s="395">
        <v>24</v>
      </c>
      <c r="AA15" s="395"/>
      <c r="AB15" s="395"/>
      <c r="AC15" s="395"/>
      <c r="AD15" s="395"/>
      <c r="AE15" s="395"/>
      <c r="AF15" s="395"/>
      <c r="AG15" s="395">
        <v>2</v>
      </c>
      <c r="AH15" s="395"/>
      <c r="AI15" s="395"/>
      <c r="AJ15" s="395"/>
      <c r="AK15" s="395"/>
      <c r="AL15" s="395"/>
      <c r="AM15" s="395">
        <v>0</v>
      </c>
      <c r="AN15" s="395"/>
      <c r="AO15" s="395"/>
      <c r="AP15" s="395"/>
      <c r="AQ15" s="395"/>
      <c r="AR15" s="395"/>
      <c r="AS15" s="395">
        <v>0</v>
      </c>
      <c r="AT15" s="395"/>
      <c r="AU15" s="395"/>
      <c r="AV15" s="395"/>
      <c r="AW15" s="395"/>
      <c r="AX15" s="395"/>
      <c r="AY15" s="395">
        <v>13</v>
      </c>
      <c r="AZ15" s="395"/>
      <c r="BA15" s="395"/>
      <c r="BB15" s="395"/>
      <c r="BC15" s="395"/>
      <c r="BD15" s="395"/>
      <c r="BE15" s="395">
        <v>11</v>
      </c>
      <c r="BF15" s="395"/>
      <c r="BG15" s="395"/>
      <c r="BH15" s="395"/>
      <c r="BI15" s="395"/>
      <c r="BJ15" s="395"/>
    </row>
    <row r="16" spans="1:63">
      <c r="D16" s="273" t="s">
        <v>709</v>
      </c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307"/>
      <c r="R16" s="174"/>
      <c r="S16" s="400">
        <v>0</v>
      </c>
      <c r="T16" s="395"/>
      <c r="U16" s="395"/>
      <c r="V16" s="395"/>
      <c r="W16" s="395"/>
      <c r="X16" s="395"/>
      <c r="Y16" s="395"/>
      <c r="Z16" s="395">
        <v>27</v>
      </c>
      <c r="AA16" s="395"/>
      <c r="AB16" s="395"/>
      <c r="AC16" s="395"/>
      <c r="AD16" s="395"/>
      <c r="AE16" s="395"/>
      <c r="AF16" s="395"/>
      <c r="AG16" s="395">
        <v>0</v>
      </c>
      <c r="AH16" s="395"/>
      <c r="AI16" s="395"/>
      <c r="AJ16" s="395"/>
      <c r="AK16" s="395"/>
      <c r="AL16" s="395"/>
      <c r="AM16" s="395">
        <v>0</v>
      </c>
      <c r="AN16" s="395"/>
      <c r="AO16" s="395"/>
      <c r="AP16" s="395"/>
      <c r="AQ16" s="395"/>
      <c r="AR16" s="395"/>
      <c r="AS16" s="395">
        <v>0</v>
      </c>
      <c r="AT16" s="395"/>
      <c r="AU16" s="395"/>
      <c r="AV16" s="395"/>
      <c r="AW16" s="395"/>
      <c r="AX16" s="395"/>
      <c r="AY16" s="395">
        <v>27</v>
      </c>
      <c r="AZ16" s="395"/>
      <c r="BA16" s="395"/>
      <c r="BB16" s="395"/>
      <c r="BC16" s="395"/>
      <c r="BD16" s="395"/>
      <c r="BE16" s="395">
        <v>0</v>
      </c>
      <c r="BF16" s="395"/>
      <c r="BG16" s="395"/>
      <c r="BH16" s="395"/>
      <c r="BI16" s="395"/>
      <c r="BJ16" s="395"/>
    </row>
    <row r="17" spans="2:62">
      <c r="D17" s="273" t="s">
        <v>710</v>
      </c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307"/>
      <c r="R17" s="174"/>
      <c r="S17" s="400">
        <v>0</v>
      </c>
      <c r="T17" s="395"/>
      <c r="U17" s="395"/>
      <c r="V17" s="395"/>
      <c r="W17" s="395"/>
      <c r="X17" s="395"/>
      <c r="Y17" s="395"/>
      <c r="Z17" s="395">
        <v>27</v>
      </c>
      <c r="AA17" s="395"/>
      <c r="AB17" s="395"/>
      <c r="AC17" s="395"/>
      <c r="AD17" s="395"/>
      <c r="AE17" s="395"/>
      <c r="AF17" s="395"/>
      <c r="AG17" s="395">
        <v>2</v>
      </c>
      <c r="AH17" s="395"/>
      <c r="AI17" s="395"/>
      <c r="AJ17" s="395"/>
      <c r="AK17" s="395"/>
      <c r="AL17" s="395"/>
      <c r="AM17" s="395">
        <v>2</v>
      </c>
      <c r="AN17" s="395"/>
      <c r="AO17" s="395"/>
      <c r="AP17" s="395"/>
      <c r="AQ17" s="395"/>
      <c r="AR17" s="395"/>
      <c r="AS17" s="395">
        <v>0</v>
      </c>
      <c r="AT17" s="395"/>
      <c r="AU17" s="395"/>
      <c r="AV17" s="395"/>
      <c r="AW17" s="395"/>
      <c r="AX17" s="395"/>
      <c r="AY17" s="395">
        <v>22</v>
      </c>
      <c r="AZ17" s="395"/>
      <c r="BA17" s="395"/>
      <c r="BB17" s="395"/>
      <c r="BC17" s="395"/>
      <c r="BD17" s="395"/>
      <c r="BE17" s="395">
        <v>1</v>
      </c>
      <c r="BF17" s="395"/>
      <c r="BG17" s="395"/>
      <c r="BH17" s="395"/>
      <c r="BI17" s="395"/>
      <c r="BJ17" s="395"/>
    </row>
    <row r="18" spans="2:62" ht="13.5" customHeight="1">
      <c r="D18" s="273" t="s">
        <v>835</v>
      </c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307"/>
      <c r="R18" s="174"/>
      <c r="S18" s="400">
        <v>0</v>
      </c>
      <c r="T18" s="395"/>
      <c r="U18" s="395"/>
      <c r="V18" s="395"/>
      <c r="W18" s="395"/>
      <c r="X18" s="395"/>
      <c r="Y18" s="395"/>
      <c r="Z18" s="395">
        <v>3</v>
      </c>
      <c r="AA18" s="395"/>
      <c r="AB18" s="395"/>
      <c r="AC18" s="395"/>
      <c r="AD18" s="395"/>
      <c r="AE18" s="395"/>
      <c r="AF18" s="395"/>
      <c r="AG18" s="395">
        <v>0</v>
      </c>
      <c r="AH18" s="395"/>
      <c r="AI18" s="395"/>
      <c r="AJ18" s="395"/>
      <c r="AK18" s="395"/>
      <c r="AL18" s="395"/>
      <c r="AM18" s="395">
        <v>0</v>
      </c>
      <c r="AN18" s="395"/>
      <c r="AO18" s="395"/>
      <c r="AP18" s="395"/>
      <c r="AQ18" s="395"/>
      <c r="AR18" s="395"/>
      <c r="AS18" s="395">
        <v>0</v>
      </c>
      <c r="AT18" s="395"/>
      <c r="AU18" s="395"/>
      <c r="AV18" s="395"/>
      <c r="AW18" s="395"/>
      <c r="AX18" s="395"/>
      <c r="AY18" s="395">
        <v>3</v>
      </c>
      <c r="AZ18" s="395"/>
      <c r="BA18" s="395"/>
      <c r="BB18" s="395"/>
      <c r="BC18" s="395"/>
      <c r="BD18" s="395"/>
      <c r="BE18" s="395">
        <v>0</v>
      </c>
      <c r="BF18" s="395"/>
      <c r="BG18" s="395"/>
      <c r="BH18" s="395"/>
      <c r="BI18" s="395"/>
      <c r="BJ18" s="395"/>
    </row>
    <row r="19" spans="2:62" ht="13.5" customHeight="1">
      <c r="D19" s="273" t="s">
        <v>711</v>
      </c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307"/>
      <c r="R19" s="174"/>
      <c r="S19" s="400">
        <v>0</v>
      </c>
      <c r="T19" s="395"/>
      <c r="U19" s="395"/>
      <c r="V19" s="395"/>
      <c r="W19" s="395"/>
      <c r="X19" s="395"/>
      <c r="Y19" s="395"/>
      <c r="Z19" s="395">
        <v>6</v>
      </c>
      <c r="AA19" s="395"/>
      <c r="AB19" s="395"/>
      <c r="AC19" s="395"/>
      <c r="AD19" s="395"/>
      <c r="AE19" s="395"/>
      <c r="AF19" s="395"/>
      <c r="AG19" s="395">
        <v>0</v>
      </c>
      <c r="AH19" s="395"/>
      <c r="AI19" s="395"/>
      <c r="AJ19" s="395"/>
      <c r="AK19" s="395"/>
      <c r="AL19" s="395"/>
      <c r="AM19" s="395">
        <v>0</v>
      </c>
      <c r="AN19" s="395"/>
      <c r="AO19" s="395"/>
      <c r="AP19" s="395"/>
      <c r="AQ19" s="395"/>
      <c r="AR19" s="395"/>
      <c r="AS19" s="395">
        <v>0</v>
      </c>
      <c r="AT19" s="395"/>
      <c r="AU19" s="395"/>
      <c r="AV19" s="395"/>
      <c r="AW19" s="395"/>
      <c r="AX19" s="395"/>
      <c r="AY19" s="395">
        <v>6</v>
      </c>
      <c r="AZ19" s="395"/>
      <c r="BA19" s="395"/>
      <c r="BB19" s="395"/>
      <c r="BC19" s="395"/>
      <c r="BD19" s="395"/>
      <c r="BE19" s="395">
        <v>0</v>
      </c>
      <c r="BF19" s="395"/>
      <c r="BG19" s="395"/>
      <c r="BH19" s="395"/>
      <c r="BI19" s="395"/>
      <c r="BJ19" s="395"/>
    </row>
    <row r="20" spans="2:62">
      <c r="D20" s="273" t="s">
        <v>674</v>
      </c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307"/>
      <c r="R20" s="174"/>
      <c r="S20" s="400">
        <v>0</v>
      </c>
      <c r="T20" s="395"/>
      <c r="U20" s="395"/>
      <c r="V20" s="395"/>
      <c r="W20" s="395"/>
      <c r="X20" s="395"/>
      <c r="Y20" s="395"/>
      <c r="Z20" s="395">
        <v>2</v>
      </c>
      <c r="AA20" s="395"/>
      <c r="AB20" s="395"/>
      <c r="AC20" s="395"/>
      <c r="AD20" s="395"/>
      <c r="AE20" s="395"/>
      <c r="AF20" s="395"/>
      <c r="AG20" s="395">
        <v>0</v>
      </c>
      <c r="AH20" s="395"/>
      <c r="AI20" s="395"/>
      <c r="AJ20" s="395"/>
      <c r="AK20" s="395"/>
      <c r="AL20" s="395"/>
      <c r="AM20" s="395">
        <v>0</v>
      </c>
      <c r="AN20" s="395"/>
      <c r="AO20" s="395"/>
      <c r="AP20" s="395"/>
      <c r="AQ20" s="395"/>
      <c r="AR20" s="395"/>
      <c r="AS20" s="395">
        <v>0</v>
      </c>
      <c r="AT20" s="395"/>
      <c r="AU20" s="395"/>
      <c r="AV20" s="395"/>
      <c r="AW20" s="395"/>
      <c r="AX20" s="395"/>
      <c r="AY20" s="395">
        <v>2</v>
      </c>
      <c r="AZ20" s="395"/>
      <c r="BA20" s="395"/>
      <c r="BB20" s="395"/>
      <c r="BC20" s="395"/>
      <c r="BD20" s="395"/>
      <c r="BE20" s="395">
        <v>0</v>
      </c>
      <c r="BF20" s="395"/>
      <c r="BG20" s="395"/>
      <c r="BH20" s="395"/>
      <c r="BI20" s="395"/>
      <c r="BJ20" s="395"/>
    </row>
    <row r="21" spans="2:62">
      <c r="D21" s="273" t="s">
        <v>671</v>
      </c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307"/>
      <c r="R21" s="174"/>
      <c r="S21" s="400">
        <v>0</v>
      </c>
      <c r="T21" s="395"/>
      <c r="U21" s="395"/>
      <c r="V21" s="395"/>
      <c r="W21" s="395"/>
      <c r="X21" s="395"/>
      <c r="Y21" s="395"/>
      <c r="Z21" s="395">
        <v>13</v>
      </c>
      <c r="AA21" s="395"/>
      <c r="AB21" s="395"/>
      <c r="AC21" s="395"/>
      <c r="AD21" s="395"/>
      <c r="AE21" s="395"/>
      <c r="AF21" s="395"/>
      <c r="AG21" s="395">
        <v>3</v>
      </c>
      <c r="AH21" s="395"/>
      <c r="AI21" s="395"/>
      <c r="AJ21" s="395"/>
      <c r="AK21" s="395"/>
      <c r="AL21" s="395"/>
      <c r="AM21" s="395">
        <v>3</v>
      </c>
      <c r="AN21" s="395"/>
      <c r="AO21" s="395"/>
      <c r="AP21" s="395"/>
      <c r="AQ21" s="395"/>
      <c r="AR21" s="395"/>
      <c r="AS21" s="395">
        <v>0</v>
      </c>
      <c r="AT21" s="395"/>
      <c r="AU21" s="395"/>
      <c r="AV21" s="395"/>
      <c r="AW21" s="395"/>
      <c r="AX21" s="395"/>
      <c r="AY21" s="395">
        <v>8</v>
      </c>
      <c r="AZ21" s="395"/>
      <c r="BA21" s="395"/>
      <c r="BB21" s="395"/>
      <c r="BC21" s="395"/>
      <c r="BD21" s="395"/>
      <c r="BE21" s="395">
        <v>0</v>
      </c>
      <c r="BF21" s="395"/>
      <c r="BG21" s="395"/>
      <c r="BH21" s="395"/>
      <c r="BI21" s="395"/>
      <c r="BJ21" s="395"/>
    </row>
    <row r="22" spans="2:62">
      <c r="D22" s="273" t="s">
        <v>672</v>
      </c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307"/>
      <c r="R22" s="174"/>
      <c r="S22" s="400">
        <v>0</v>
      </c>
      <c r="T22" s="395"/>
      <c r="U22" s="395"/>
      <c r="V22" s="395"/>
      <c r="W22" s="395"/>
      <c r="X22" s="395"/>
      <c r="Y22" s="395"/>
      <c r="Z22" s="395">
        <v>5</v>
      </c>
      <c r="AA22" s="395"/>
      <c r="AB22" s="395"/>
      <c r="AC22" s="395"/>
      <c r="AD22" s="395"/>
      <c r="AE22" s="395"/>
      <c r="AF22" s="395"/>
      <c r="AG22" s="395">
        <v>0</v>
      </c>
      <c r="AH22" s="395"/>
      <c r="AI22" s="395"/>
      <c r="AJ22" s="395"/>
      <c r="AK22" s="395"/>
      <c r="AL22" s="395"/>
      <c r="AM22" s="395">
        <v>3</v>
      </c>
      <c r="AN22" s="395"/>
      <c r="AO22" s="395"/>
      <c r="AP22" s="395"/>
      <c r="AQ22" s="395"/>
      <c r="AR22" s="395"/>
      <c r="AS22" s="395">
        <v>0</v>
      </c>
      <c r="AT22" s="395"/>
      <c r="AU22" s="395"/>
      <c r="AV22" s="395"/>
      <c r="AW22" s="395"/>
      <c r="AX22" s="395"/>
      <c r="AY22" s="395">
        <v>2</v>
      </c>
      <c r="AZ22" s="395"/>
      <c r="BA22" s="395"/>
      <c r="BB22" s="395"/>
      <c r="BC22" s="395"/>
      <c r="BD22" s="395"/>
      <c r="BE22" s="395">
        <v>0</v>
      </c>
      <c r="BF22" s="395"/>
      <c r="BG22" s="395"/>
      <c r="BH22" s="395"/>
      <c r="BI22" s="395"/>
      <c r="BJ22" s="395"/>
    </row>
    <row r="23" spans="2:62">
      <c r="D23" s="273" t="s">
        <v>673</v>
      </c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307"/>
      <c r="R23" s="174"/>
      <c r="S23" s="400">
        <v>0</v>
      </c>
      <c r="T23" s="395"/>
      <c r="U23" s="395"/>
      <c r="V23" s="395"/>
      <c r="W23" s="395"/>
      <c r="X23" s="395"/>
      <c r="Y23" s="395"/>
      <c r="Z23" s="395">
        <v>11</v>
      </c>
      <c r="AA23" s="395"/>
      <c r="AB23" s="395"/>
      <c r="AC23" s="395"/>
      <c r="AD23" s="395"/>
      <c r="AE23" s="395"/>
      <c r="AF23" s="395"/>
      <c r="AG23" s="395">
        <v>0</v>
      </c>
      <c r="AH23" s="395"/>
      <c r="AI23" s="395"/>
      <c r="AJ23" s="395"/>
      <c r="AK23" s="395"/>
      <c r="AL23" s="395"/>
      <c r="AM23" s="395">
        <v>0</v>
      </c>
      <c r="AN23" s="395"/>
      <c r="AO23" s="395"/>
      <c r="AP23" s="395"/>
      <c r="AQ23" s="395"/>
      <c r="AR23" s="395"/>
      <c r="AS23" s="395">
        <v>0</v>
      </c>
      <c r="AT23" s="395"/>
      <c r="AU23" s="395"/>
      <c r="AV23" s="395"/>
      <c r="AW23" s="395"/>
      <c r="AX23" s="395"/>
      <c r="AY23" s="395">
        <v>11</v>
      </c>
      <c r="AZ23" s="395"/>
      <c r="BA23" s="395"/>
      <c r="BB23" s="395"/>
      <c r="BC23" s="395"/>
      <c r="BD23" s="395"/>
      <c r="BE23" s="395">
        <v>0</v>
      </c>
      <c r="BF23" s="395"/>
      <c r="BG23" s="395"/>
      <c r="BH23" s="395"/>
      <c r="BI23" s="395"/>
      <c r="BJ23" s="395"/>
    </row>
    <row r="24" spans="2:6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49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</row>
    <row r="25" spans="2:62">
      <c r="C25" s="230" t="s">
        <v>19</v>
      </c>
      <c r="D25" s="230"/>
      <c r="E25" s="72" t="s">
        <v>599</v>
      </c>
      <c r="F25" s="231">
        <v>-1</v>
      </c>
      <c r="G25" s="231"/>
      <c r="H25" s="5" t="s">
        <v>712</v>
      </c>
    </row>
    <row r="26" spans="2:62">
      <c r="F26" s="399">
        <v>-2</v>
      </c>
      <c r="G26" s="399"/>
      <c r="H26" s="5" t="s">
        <v>713</v>
      </c>
    </row>
    <row r="27" spans="2:62">
      <c r="F27" s="399">
        <v>-3</v>
      </c>
      <c r="G27" s="399"/>
      <c r="H27" s="83" t="s">
        <v>836</v>
      </c>
    </row>
    <row r="28" spans="2:62">
      <c r="F28" s="399">
        <v>-4</v>
      </c>
      <c r="G28" s="399"/>
      <c r="H28" s="83" t="s">
        <v>860</v>
      </c>
    </row>
    <row r="29" spans="2:62">
      <c r="B29" s="238" t="s">
        <v>1</v>
      </c>
      <c r="C29" s="238"/>
      <c r="D29" s="238"/>
      <c r="E29" s="72" t="s">
        <v>599</v>
      </c>
      <c r="F29" s="5" t="s">
        <v>644</v>
      </c>
    </row>
    <row r="31" spans="2:62" ht="18" customHeight="1">
      <c r="B31" s="227" t="s">
        <v>809</v>
      </c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  <c r="BI31" s="227"/>
      <c r="BJ31" s="227"/>
    </row>
    <row r="32" spans="2:6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</row>
    <row r="33" spans="2:62">
      <c r="B33" s="371" t="s">
        <v>714</v>
      </c>
      <c r="C33" s="372"/>
      <c r="D33" s="372"/>
      <c r="E33" s="372"/>
      <c r="F33" s="372"/>
      <c r="G33" s="372"/>
      <c r="H33" s="372"/>
      <c r="I33" s="372"/>
      <c r="J33" s="372"/>
      <c r="K33" s="372"/>
      <c r="L33" s="372"/>
      <c r="M33" s="372"/>
      <c r="N33" s="267" t="s">
        <v>715</v>
      </c>
      <c r="O33" s="267"/>
      <c r="P33" s="267"/>
      <c r="Q33" s="267"/>
      <c r="R33" s="267"/>
      <c r="S33" s="267"/>
      <c r="T33" s="267"/>
      <c r="U33" s="267" t="s">
        <v>703</v>
      </c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  <c r="AM33" s="267"/>
      <c r="AN33" s="267"/>
      <c r="AO33" s="267"/>
      <c r="AP33" s="267"/>
      <c r="AQ33" s="267"/>
      <c r="AR33" s="267"/>
      <c r="AS33" s="267"/>
      <c r="AT33" s="267"/>
      <c r="AU33" s="267"/>
      <c r="AV33" s="267"/>
      <c r="AW33" s="267"/>
      <c r="AX33" s="267"/>
      <c r="AY33" s="267"/>
      <c r="AZ33" s="267"/>
      <c r="BA33" s="267"/>
      <c r="BB33" s="267"/>
      <c r="BC33" s="267"/>
      <c r="BD33" s="267"/>
      <c r="BE33" s="267"/>
      <c r="BF33" s="267"/>
      <c r="BG33" s="267"/>
      <c r="BH33" s="267"/>
      <c r="BI33" s="267"/>
      <c r="BJ33" s="219"/>
    </row>
    <row r="34" spans="2:62">
      <c r="B34" s="398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2"/>
      <c r="O34" s="222"/>
      <c r="P34" s="222"/>
      <c r="Q34" s="222"/>
      <c r="R34" s="222"/>
      <c r="S34" s="222"/>
      <c r="T34" s="222"/>
      <c r="U34" s="222" t="s">
        <v>716</v>
      </c>
      <c r="V34" s="222"/>
      <c r="W34" s="222"/>
      <c r="X34" s="222"/>
      <c r="Y34" s="222"/>
      <c r="Z34" s="222"/>
      <c r="AA34" s="222"/>
      <c r="AB34" s="222" t="s">
        <v>717</v>
      </c>
      <c r="AC34" s="222"/>
      <c r="AD34" s="222"/>
      <c r="AE34" s="222"/>
      <c r="AF34" s="222"/>
      <c r="AG34" s="222"/>
      <c r="AH34" s="222"/>
      <c r="AI34" s="222" t="s">
        <v>718</v>
      </c>
      <c r="AJ34" s="222"/>
      <c r="AK34" s="222"/>
      <c r="AL34" s="222"/>
      <c r="AM34" s="222"/>
      <c r="AN34" s="222"/>
      <c r="AO34" s="222"/>
      <c r="AP34" s="222" t="s">
        <v>719</v>
      </c>
      <c r="AQ34" s="222"/>
      <c r="AR34" s="222"/>
      <c r="AS34" s="222"/>
      <c r="AT34" s="222"/>
      <c r="AU34" s="222"/>
      <c r="AV34" s="222"/>
      <c r="AW34" s="222" t="s">
        <v>720</v>
      </c>
      <c r="AX34" s="222"/>
      <c r="AY34" s="222"/>
      <c r="AZ34" s="222"/>
      <c r="BA34" s="222"/>
      <c r="BB34" s="222"/>
      <c r="BC34" s="222"/>
      <c r="BD34" s="222" t="s">
        <v>706</v>
      </c>
      <c r="BE34" s="222"/>
      <c r="BF34" s="222"/>
      <c r="BG34" s="222"/>
      <c r="BH34" s="222"/>
      <c r="BI34" s="222"/>
      <c r="BJ34" s="223"/>
    </row>
    <row r="35" spans="2:62">
      <c r="M35" s="47"/>
    </row>
    <row r="36" spans="2:62">
      <c r="C36" s="232" t="s">
        <v>5</v>
      </c>
      <c r="D36" s="232"/>
      <c r="E36" s="232"/>
      <c r="F36" s="232"/>
      <c r="G36" s="236">
        <v>20</v>
      </c>
      <c r="H36" s="236"/>
      <c r="I36" s="232" t="s">
        <v>4</v>
      </c>
      <c r="J36" s="232"/>
      <c r="K36" s="232"/>
      <c r="L36" s="232"/>
      <c r="M36" s="48"/>
      <c r="N36" s="201">
        <v>1523</v>
      </c>
      <c r="O36" s="226"/>
      <c r="P36" s="226"/>
      <c r="Q36" s="226"/>
      <c r="R36" s="226"/>
      <c r="S36" s="226"/>
      <c r="T36" s="226"/>
      <c r="U36" s="226">
        <v>526</v>
      </c>
      <c r="V36" s="226"/>
      <c r="W36" s="226"/>
      <c r="X36" s="226"/>
      <c r="Y36" s="226"/>
      <c r="Z36" s="226"/>
      <c r="AA36" s="226"/>
      <c r="AB36" s="226">
        <v>933</v>
      </c>
      <c r="AC36" s="226"/>
      <c r="AD36" s="226"/>
      <c r="AE36" s="226"/>
      <c r="AF36" s="226"/>
      <c r="AG36" s="226"/>
      <c r="AH36" s="226"/>
      <c r="AI36" s="226">
        <v>19</v>
      </c>
      <c r="AJ36" s="226"/>
      <c r="AK36" s="226"/>
      <c r="AL36" s="226"/>
      <c r="AM36" s="226"/>
      <c r="AN36" s="226"/>
      <c r="AO36" s="226"/>
      <c r="AP36" s="226">
        <v>34</v>
      </c>
      <c r="AQ36" s="226"/>
      <c r="AR36" s="226"/>
      <c r="AS36" s="226"/>
      <c r="AT36" s="226"/>
      <c r="AU36" s="226"/>
      <c r="AV36" s="226"/>
      <c r="AW36" s="226">
        <v>0</v>
      </c>
      <c r="AX36" s="226"/>
      <c r="AY36" s="226"/>
      <c r="AZ36" s="226"/>
      <c r="BA36" s="226"/>
      <c r="BB36" s="226"/>
      <c r="BC36" s="226"/>
      <c r="BD36" s="226">
        <v>11</v>
      </c>
      <c r="BE36" s="226"/>
      <c r="BF36" s="226"/>
      <c r="BG36" s="226"/>
      <c r="BH36" s="226"/>
      <c r="BI36" s="226"/>
      <c r="BJ36" s="226"/>
    </row>
    <row r="37" spans="2:62">
      <c r="G37" s="236">
        <v>21</v>
      </c>
      <c r="H37" s="236"/>
      <c r="M37" s="48"/>
      <c r="N37" s="201">
        <v>990</v>
      </c>
      <c r="O37" s="226"/>
      <c r="P37" s="226"/>
      <c r="Q37" s="226"/>
      <c r="R37" s="226"/>
      <c r="S37" s="226"/>
      <c r="T37" s="226"/>
      <c r="U37" s="226">
        <v>507</v>
      </c>
      <c r="V37" s="226"/>
      <c r="W37" s="226"/>
      <c r="X37" s="226"/>
      <c r="Y37" s="226"/>
      <c r="Z37" s="226"/>
      <c r="AA37" s="226"/>
      <c r="AB37" s="226">
        <v>403</v>
      </c>
      <c r="AC37" s="226"/>
      <c r="AD37" s="226"/>
      <c r="AE37" s="226"/>
      <c r="AF37" s="226"/>
      <c r="AG37" s="226"/>
      <c r="AH37" s="226"/>
      <c r="AI37" s="226">
        <v>12</v>
      </c>
      <c r="AJ37" s="226"/>
      <c r="AK37" s="226"/>
      <c r="AL37" s="226"/>
      <c r="AM37" s="226"/>
      <c r="AN37" s="226"/>
      <c r="AO37" s="226"/>
      <c r="AP37" s="226">
        <v>39</v>
      </c>
      <c r="AQ37" s="226"/>
      <c r="AR37" s="226"/>
      <c r="AS37" s="226"/>
      <c r="AT37" s="226"/>
      <c r="AU37" s="226"/>
      <c r="AV37" s="226"/>
      <c r="AW37" s="226">
        <v>1</v>
      </c>
      <c r="AX37" s="226"/>
      <c r="AY37" s="226"/>
      <c r="AZ37" s="226"/>
      <c r="BA37" s="226"/>
      <c r="BB37" s="226"/>
      <c r="BC37" s="226"/>
      <c r="BD37" s="226">
        <v>28</v>
      </c>
      <c r="BE37" s="226"/>
      <c r="BF37" s="226"/>
      <c r="BG37" s="226"/>
      <c r="BH37" s="226"/>
      <c r="BI37" s="226"/>
      <c r="BJ37" s="226"/>
    </row>
    <row r="38" spans="2:62">
      <c r="G38" s="236">
        <v>22</v>
      </c>
      <c r="H38" s="236"/>
      <c r="M38" s="48"/>
      <c r="N38" s="201">
        <v>1297</v>
      </c>
      <c r="O38" s="226"/>
      <c r="P38" s="226"/>
      <c r="Q38" s="226"/>
      <c r="R38" s="226"/>
      <c r="S38" s="226"/>
      <c r="T38" s="226"/>
      <c r="U38" s="226">
        <v>476</v>
      </c>
      <c r="V38" s="226"/>
      <c r="W38" s="226"/>
      <c r="X38" s="226"/>
      <c r="Y38" s="226"/>
      <c r="Z38" s="226"/>
      <c r="AA38" s="226"/>
      <c r="AB38" s="226">
        <v>700</v>
      </c>
      <c r="AC38" s="226"/>
      <c r="AD38" s="226"/>
      <c r="AE38" s="226"/>
      <c r="AF38" s="226"/>
      <c r="AG38" s="226"/>
      <c r="AH38" s="226"/>
      <c r="AI38" s="226">
        <v>40</v>
      </c>
      <c r="AJ38" s="226"/>
      <c r="AK38" s="226"/>
      <c r="AL38" s="226"/>
      <c r="AM38" s="226"/>
      <c r="AN38" s="226"/>
      <c r="AO38" s="226"/>
      <c r="AP38" s="226">
        <v>70</v>
      </c>
      <c r="AQ38" s="226"/>
      <c r="AR38" s="226"/>
      <c r="AS38" s="226"/>
      <c r="AT38" s="226"/>
      <c r="AU38" s="226"/>
      <c r="AV38" s="226"/>
      <c r="AW38" s="226">
        <v>1</v>
      </c>
      <c r="AX38" s="226"/>
      <c r="AY38" s="226"/>
      <c r="AZ38" s="226"/>
      <c r="BA38" s="226"/>
      <c r="BB38" s="226"/>
      <c r="BC38" s="226"/>
      <c r="BD38" s="226">
        <v>10</v>
      </c>
      <c r="BE38" s="226"/>
      <c r="BF38" s="226"/>
      <c r="BG38" s="226"/>
      <c r="BH38" s="226"/>
      <c r="BI38" s="226"/>
      <c r="BJ38" s="226"/>
    </row>
    <row r="39" spans="2:62">
      <c r="G39" s="236">
        <v>23</v>
      </c>
      <c r="H39" s="236"/>
      <c r="M39" s="48"/>
      <c r="N39" s="201">
        <v>1405</v>
      </c>
      <c r="O39" s="226"/>
      <c r="P39" s="226"/>
      <c r="Q39" s="226"/>
      <c r="R39" s="226"/>
      <c r="S39" s="226"/>
      <c r="T39" s="226"/>
      <c r="U39" s="226">
        <v>531</v>
      </c>
      <c r="V39" s="226"/>
      <c r="W39" s="226"/>
      <c r="X39" s="226"/>
      <c r="Y39" s="226"/>
      <c r="Z39" s="226"/>
      <c r="AA39" s="226"/>
      <c r="AB39" s="226">
        <v>699</v>
      </c>
      <c r="AC39" s="226"/>
      <c r="AD39" s="226"/>
      <c r="AE39" s="226"/>
      <c r="AF39" s="226"/>
      <c r="AG39" s="226"/>
      <c r="AH39" s="226"/>
      <c r="AI39" s="226">
        <v>14</v>
      </c>
      <c r="AJ39" s="226"/>
      <c r="AK39" s="226"/>
      <c r="AL39" s="226"/>
      <c r="AM39" s="226"/>
      <c r="AN39" s="226"/>
      <c r="AO39" s="226"/>
      <c r="AP39" s="226">
        <v>124</v>
      </c>
      <c r="AQ39" s="226"/>
      <c r="AR39" s="226"/>
      <c r="AS39" s="226"/>
      <c r="AT39" s="226"/>
      <c r="AU39" s="226"/>
      <c r="AV39" s="226"/>
      <c r="AW39" s="226">
        <v>7</v>
      </c>
      <c r="AX39" s="226"/>
      <c r="AY39" s="226"/>
      <c r="AZ39" s="226"/>
      <c r="BA39" s="226"/>
      <c r="BB39" s="226"/>
      <c r="BC39" s="226"/>
      <c r="BD39" s="226">
        <v>30</v>
      </c>
      <c r="BE39" s="226"/>
      <c r="BF39" s="226"/>
      <c r="BG39" s="226"/>
      <c r="BH39" s="226"/>
      <c r="BI39" s="226"/>
      <c r="BJ39" s="226"/>
    </row>
    <row r="40" spans="2:62">
      <c r="G40" s="239">
        <v>24</v>
      </c>
      <c r="H40" s="239"/>
      <c r="M40" s="48"/>
      <c r="N40" s="203">
        <v>1578</v>
      </c>
      <c r="O40" s="233"/>
      <c r="P40" s="233"/>
      <c r="Q40" s="233"/>
      <c r="R40" s="233"/>
      <c r="S40" s="233"/>
      <c r="T40" s="233"/>
      <c r="U40" s="233">
        <v>492</v>
      </c>
      <c r="V40" s="233"/>
      <c r="W40" s="233"/>
      <c r="X40" s="233"/>
      <c r="Y40" s="233"/>
      <c r="Z40" s="233"/>
      <c r="AA40" s="233"/>
      <c r="AB40" s="233">
        <v>948</v>
      </c>
      <c r="AC40" s="233"/>
      <c r="AD40" s="233"/>
      <c r="AE40" s="233"/>
      <c r="AF40" s="233"/>
      <c r="AG40" s="233"/>
      <c r="AH40" s="233"/>
      <c r="AI40" s="233">
        <v>20</v>
      </c>
      <c r="AJ40" s="233"/>
      <c r="AK40" s="233"/>
      <c r="AL40" s="233"/>
      <c r="AM40" s="233"/>
      <c r="AN40" s="233"/>
      <c r="AO40" s="233"/>
      <c r="AP40" s="233">
        <v>83</v>
      </c>
      <c r="AQ40" s="233"/>
      <c r="AR40" s="233"/>
      <c r="AS40" s="233"/>
      <c r="AT40" s="233"/>
      <c r="AU40" s="233"/>
      <c r="AV40" s="233"/>
      <c r="AW40" s="233">
        <v>1</v>
      </c>
      <c r="AX40" s="233"/>
      <c r="AY40" s="233"/>
      <c r="AZ40" s="233"/>
      <c r="BA40" s="233"/>
      <c r="BB40" s="233"/>
      <c r="BC40" s="233"/>
      <c r="BD40" s="233">
        <v>34</v>
      </c>
      <c r="BE40" s="233"/>
      <c r="BF40" s="233"/>
      <c r="BG40" s="233"/>
      <c r="BH40" s="233"/>
      <c r="BI40" s="233"/>
      <c r="BJ40" s="233"/>
    </row>
    <row r="41" spans="2:62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49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</row>
    <row r="42" spans="2:62">
      <c r="B42" s="271" t="s">
        <v>1</v>
      </c>
      <c r="C42" s="271"/>
      <c r="D42" s="271"/>
      <c r="E42" s="72" t="s">
        <v>721</v>
      </c>
      <c r="F42" s="5" t="s">
        <v>722</v>
      </c>
    </row>
    <row r="44" spans="2:62" ht="18" customHeight="1">
      <c r="B44" s="227" t="s">
        <v>810</v>
      </c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</row>
    <row r="45" spans="2:62">
      <c r="B45" s="234" t="s">
        <v>723</v>
      </c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  <c r="AW45" s="234"/>
      <c r="AX45" s="234"/>
      <c r="AY45" s="234"/>
      <c r="AZ45" s="234"/>
      <c r="BA45" s="234"/>
      <c r="BB45" s="234"/>
      <c r="BC45" s="234"/>
      <c r="BD45" s="234"/>
      <c r="BE45" s="234"/>
      <c r="BF45" s="234"/>
      <c r="BG45" s="234"/>
      <c r="BH45" s="234"/>
      <c r="BI45" s="234"/>
      <c r="BJ45" s="234"/>
    </row>
    <row r="46" spans="2:62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</row>
    <row r="47" spans="2:62">
      <c r="B47" s="371" t="s">
        <v>714</v>
      </c>
      <c r="C47" s="372"/>
      <c r="D47" s="372"/>
      <c r="E47" s="372"/>
      <c r="F47" s="372"/>
      <c r="G47" s="372"/>
      <c r="H47" s="372"/>
      <c r="I47" s="372"/>
      <c r="J47" s="372"/>
      <c r="K47" s="372"/>
      <c r="L47" s="372"/>
      <c r="M47" s="372"/>
      <c r="N47" s="267" t="s">
        <v>724</v>
      </c>
      <c r="O47" s="267"/>
      <c r="P47" s="267"/>
      <c r="Q47" s="267"/>
      <c r="R47" s="267"/>
      <c r="S47" s="267"/>
      <c r="T47" s="267"/>
      <c r="U47" s="267" t="s">
        <v>703</v>
      </c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7"/>
      <c r="AK47" s="267"/>
      <c r="AL47" s="267"/>
      <c r="AM47" s="267"/>
      <c r="AN47" s="267"/>
      <c r="AO47" s="267"/>
      <c r="AP47" s="267"/>
      <c r="AQ47" s="267"/>
      <c r="AR47" s="267"/>
      <c r="AS47" s="267"/>
      <c r="AT47" s="267"/>
      <c r="AU47" s="267"/>
      <c r="AV47" s="267"/>
      <c r="AW47" s="267"/>
      <c r="AX47" s="267"/>
      <c r="AY47" s="267"/>
      <c r="AZ47" s="267"/>
      <c r="BA47" s="267"/>
      <c r="BB47" s="267"/>
      <c r="BC47" s="267"/>
      <c r="BD47" s="267"/>
      <c r="BE47" s="267"/>
      <c r="BF47" s="267"/>
      <c r="BG47" s="267"/>
      <c r="BH47" s="267"/>
      <c r="BI47" s="267"/>
      <c r="BJ47" s="219"/>
    </row>
    <row r="48" spans="2:62">
      <c r="B48" s="398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2"/>
      <c r="O48" s="222"/>
      <c r="P48" s="222"/>
      <c r="Q48" s="222"/>
      <c r="R48" s="222"/>
      <c r="S48" s="222"/>
      <c r="T48" s="222"/>
      <c r="U48" s="222" t="s">
        <v>725</v>
      </c>
      <c r="V48" s="222"/>
      <c r="W48" s="222"/>
      <c r="X48" s="222"/>
      <c r="Y48" s="222"/>
      <c r="Z48" s="222"/>
      <c r="AA48" s="222"/>
      <c r="AB48" s="222" t="s">
        <v>726</v>
      </c>
      <c r="AC48" s="222"/>
      <c r="AD48" s="222"/>
      <c r="AE48" s="222"/>
      <c r="AF48" s="222"/>
      <c r="AG48" s="222"/>
      <c r="AH48" s="222"/>
      <c r="AI48" s="222" t="s">
        <v>727</v>
      </c>
      <c r="AJ48" s="222"/>
      <c r="AK48" s="222"/>
      <c r="AL48" s="222"/>
      <c r="AM48" s="222"/>
      <c r="AN48" s="222"/>
      <c r="AO48" s="222"/>
      <c r="AP48" s="222" t="s">
        <v>719</v>
      </c>
      <c r="AQ48" s="222"/>
      <c r="AR48" s="222"/>
      <c r="AS48" s="222"/>
      <c r="AT48" s="222"/>
      <c r="AU48" s="222"/>
      <c r="AV48" s="222"/>
      <c r="AW48" s="222" t="s">
        <v>720</v>
      </c>
      <c r="AX48" s="222"/>
      <c r="AY48" s="222"/>
      <c r="AZ48" s="222"/>
      <c r="BA48" s="222"/>
      <c r="BB48" s="222"/>
      <c r="BC48" s="222"/>
      <c r="BD48" s="222" t="s">
        <v>706</v>
      </c>
      <c r="BE48" s="222"/>
      <c r="BF48" s="222"/>
      <c r="BG48" s="222"/>
      <c r="BH48" s="222"/>
      <c r="BI48" s="222"/>
      <c r="BJ48" s="223"/>
    </row>
    <row r="49" spans="2:62">
      <c r="M49" s="47"/>
    </row>
    <row r="50" spans="2:62">
      <c r="C50" s="232" t="s">
        <v>5</v>
      </c>
      <c r="D50" s="232"/>
      <c r="E50" s="232"/>
      <c r="F50" s="232"/>
      <c r="G50" s="236">
        <v>20</v>
      </c>
      <c r="H50" s="236"/>
      <c r="I50" s="232" t="s">
        <v>4</v>
      </c>
      <c r="J50" s="232"/>
      <c r="K50" s="232"/>
      <c r="L50" s="232"/>
      <c r="M50" s="48"/>
      <c r="N50" s="201">
        <v>200</v>
      </c>
      <c r="O50" s="201"/>
      <c r="P50" s="201"/>
      <c r="Q50" s="201"/>
      <c r="R50" s="201"/>
      <c r="S50" s="201"/>
      <c r="T50" s="201"/>
      <c r="U50" s="226">
        <v>92</v>
      </c>
      <c r="V50" s="226"/>
      <c r="W50" s="226"/>
      <c r="X50" s="226"/>
      <c r="Y50" s="226"/>
      <c r="Z50" s="226"/>
      <c r="AA50" s="226"/>
      <c r="AB50" s="226">
        <v>84</v>
      </c>
      <c r="AC50" s="226"/>
      <c r="AD50" s="226"/>
      <c r="AE50" s="226"/>
      <c r="AF50" s="226"/>
      <c r="AG50" s="226"/>
      <c r="AH50" s="226"/>
      <c r="AI50" s="226">
        <v>0</v>
      </c>
      <c r="AJ50" s="226"/>
      <c r="AK50" s="226"/>
      <c r="AL50" s="226"/>
      <c r="AM50" s="226"/>
      <c r="AN50" s="226"/>
      <c r="AO50" s="226"/>
      <c r="AP50" s="226">
        <v>19</v>
      </c>
      <c r="AQ50" s="226"/>
      <c r="AR50" s="226"/>
      <c r="AS50" s="226"/>
      <c r="AT50" s="226"/>
      <c r="AU50" s="226"/>
      <c r="AV50" s="226"/>
      <c r="AW50" s="226">
        <v>0</v>
      </c>
      <c r="AX50" s="226"/>
      <c r="AY50" s="226"/>
      <c r="AZ50" s="226"/>
      <c r="BA50" s="226"/>
      <c r="BB50" s="226"/>
      <c r="BC50" s="226"/>
      <c r="BD50" s="226">
        <v>5</v>
      </c>
      <c r="BE50" s="226"/>
      <c r="BF50" s="226"/>
      <c r="BG50" s="226"/>
      <c r="BH50" s="226"/>
      <c r="BI50" s="226"/>
      <c r="BJ50" s="226"/>
    </row>
    <row r="51" spans="2:62">
      <c r="G51" s="236">
        <v>21</v>
      </c>
      <c r="H51" s="236"/>
      <c r="M51" s="48"/>
      <c r="N51" s="201">
        <v>176</v>
      </c>
      <c r="O51" s="201"/>
      <c r="P51" s="201"/>
      <c r="Q51" s="201"/>
      <c r="R51" s="201"/>
      <c r="S51" s="201"/>
      <c r="T51" s="201"/>
      <c r="U51" s="226">
        <v>70</v>
      </c>
      <c r="V51" s="226"/>
      <c r="W51" s="226"/>
      <c r="X51" s="226"/>
      <c r="Y51" s="226"/>
      <c r="Z51" s="226"/>
      <c r="AA51" s="226"/>
      <c r="AB51" s="226">
        <v>73</v>
      </c>
      <c r="AC51" s="226"/>
      <c r="AD51" s="226"/>
      <c r="AE51" s="226"/>
      <c r="AF51" s="226"/>
      <c r="AG51" s="226"/>
      <c r="AH51" s="226"/>
      <c r="AI51" s="226">
        <v>0</v>
      </c>
      <c r="AJ51" s="226"/>
      <c r="AK51" s="226"/>
      <c r="AL51" s="226"/>
      <c r="AM51" s="226"/>
      <c r="AN51" s="226"/>
      <c r="AO51" s="226"/>
      <c r="AP51" s="226">
        <v>30</v>
      </c>
      <c r="AQ51" s="226"/>
      <c r="AR51" s="226"/>
      <c r="AS51" s="226"/>
      <c r="AT51" s="226"/>
      <c r="AU51" s="226"/>
      <c r="AV51" s="226"/>
      <c r="AW51" s="226">
        <v>0</v>
      </c>
      <c r="AX51" s="226"/>
      <c r="AY51" s="226"/>
      <c r="AZ51" s="226"/>
      <c r="BA51" s="226"/>
      <c r="BB51" s="226"/>
      <c r="BC51" s="226"/>
      <c r="BD51" s="226">
        <v>3</v>
      </c>
      <c r="BE51" s="226"/>
      <c r="BF51" s="226"/>
      <c r="BG51" s="226"/>
      <c r="BH51" s="226"/>
      <c r="BI51" s="226"/>
      <c r="BJ51" s="226"/>
    </row>
    <row r="52" spans="2:62">
      <c r="G52" s="236">
        <v>22</v>
      </c>
      <c r="H52" s="236"/>
      <c r="M52" s="48"/>
      <c r="N52" s="201">
        <v>227</v>
      </c>
      <c r="O52" s="201"/>
      <c r="P52" s="201"/>
      <c r="Q52" s="201"/>
      <c r="R52" s="201"/>
      <c r="S52" s="201"/>
      <c r="T52" s="201"/>
      <c r="U52" s="226">
        <v>105</v>
      </c>
      <c r="V52" s="226"/>
      <c r="W52" s="226"/>
      <c r="X52" s="226"/>
      <c r="Y52" s="226"/>
      <c r="Z52" s="226"/>
      <c r="AA52" s="226"/>
      <c r="AB52" s="226">
        <v>70</v>
      </c>
      <c r="AC52" s="226"/>
      <c r="AD52" s="226"/>
      <c r="AE52" s="226"/>
      <c r="AF52" s="226"/>
      <c r="AG52" s="226"/>
      <c r="AH52" s="226"/>
      <c r="AI52" s="226">
        <v>5</v>
      </c>
      <c r="AJ52" s="226"/>
      <c r="AK52" s="226"/>
      <c r="AL52" s="226"/>
      <c r="AM52" s="226"/>
      <c r="AN52" s="226"/>
      <c r="AO52" s="226"/>
      <c r="AP52" s="226">
        <v>42</v>
      </c>
      <c r="AQ52" s="226"/>
      <c r="AR52" s="226"/>
      <c r="AS52" s="226"/>
      <c r="AT52" s="226"/>
      <c r="AU52" s="226"/>
      <c r="AV52" s="226"/>
      <c r="AW52" s="226">
        <v>3</v>
      </c>
      <c r="AX52" s="226"/>
      <c r="AY52" s="226"/>
      <c r="AZ52" s="226"/>
      <c r="BA52" s="226"/>
      <c r="BB52" s="226"/>
      <c r="BC52" s="226"/>
      <c r="BD52" s="226">
        <v>2</v>
      </c>
      <c r="BE52" s="226"/>
      <c r="BF52" s="226"/>
      <c r="BG52" s="226"/>
      <c r="BH52" s="226"/>
      <c r="BI52" s="226"/>
      <c r="BJ52" s="226"/>
    </row>
    <row r="53" spans="2:62">
      <c r="G53" s="236">
        <v>23</v>
      </c>
      <c r="H53" s="236"/>
      <c r="M53" s="48"/>
      <c r="N53" s="201">
        <v>196</v>
      </c>
      <c r="O53" s="201"/>
      <c r="P53" s="201"/>
      <c r="Q53" s="201"/>
      <c r="R53" s="201"/>
      <c r="S53" s="201"/>
      <c r="T53" s="201"/>
      <c r="U53" s="226">
        <v>119</v>
      </c>
      <c r="V53" s="226"/>
      <c r="W53" s="226"/>
      <c r="X53" s="226"/>
      <c r="Y53" s="226"/>
      <c r="Z53" s="226"/>
      <c r="AA53" s="226"/>
      <c r="AB53" s="226">
        <v>56</v>
      </c>
      <c r="AC53" s="226"/>
      <c r="AD53" s="226"/>
      <c r="AE53" s="226"/>
      <c r="AF53" s="226"/>
      <c r="AG53" s="226"/>
      <c r="AH53" s="226"/>
      <c r="AI53" s="226">
        <v>1</v>
      </c>
      <c r="AJ53" s="226"/>
      <c r="AK53" s="226"/>
      <c r="AL53" s="226"/>
      <c r="AM53" s="226"/>
      <c r="AN53" s="226"/>
      <c r="AO53" s="226"/>
      <c r="AP53" s="226">
        <v>15</v>
      </c>
      <c r="AQ53" s="226"/>
      <c r="AR53" s="226"/>
      <c r="AS53" s="226"/>
      <c r="AT53" s="226"/>
      <c r="AU53" s="226"/>
      <c r="AV53" s="226"/>
      <c r="AW53" s="226">
        <v>1</v>
      </c>
      <c r="AX53" s="226"/>
      <c r="AY53" s="226"/>
      <c r="AZ53" s="226"/>
      <c r="BA53" s="226"/>
      <c r="BB53" s="226"/>
      <c r="BC53" s="226"/>
      <c r="BD53" s="226">
        <v>4</v>
      </c>
      <c r="BE53" s="226"/>
      <c r="BF53" s="226"/>
      <c r="BG53" s="226"/>
      <c r="BH53" s="226"/>
      <c r="BI53" s="226"/>
      <c r="BJ53" s="226"/>
    </row>
    <row r="54" spans="2:62">
      <c r="G54" s="239">
        <v>24</v>
      </c>
      <c r="H54" s="239"/>
      <c r="M54" s="48"/>
      <c r="N54" s="203">
        <v>239</v>
      </c>
      <c r="O54" s="203"/>
      <c r="P54" s="203"/>
      <c r="Q54" s="203"/>
      <c r="R54" s="203"/>
      <c r="S54" s="203"/>
      <c r="T54" s="203"/>
      <c r="U54" s="233">
        <v>107</v>
      </c>
      <c r="V54" s="233"/>
      <c r="W54" s="233"/>
      <c r="X54" s="233"/>
      <c r="Y54" s="233"/>
      <c r="Z54" s="233"/>
      <c r="AA54" s="233"/>
      <c r="AB54" s="233">
        <v>97</v>
      </c>
      <c r="AC54" s="233"/>
      <c r="AD54" s="233"/>
      <c r="AE54" s="233"/>
      <c r="AF54" s="233"/>
      <c r="AG54" s="233"/>
      <c r="AH54" s="233"/>
      <c r="AI54" s="233">
        <v>2</v>
      </c>
      <c r="AJ54" s="233"/>
      <c r="AK54" s="233"/>
      <c r="AL54" s="233"/>
      <c r="AM54" s="233"/>
      <c r="AN54" s="233"/>
      <c r="AO54" s="233"/>
      <c r="AP54" s="233">
        <v>27</v>
      </c>
      <c r="AQ54" s="233"/>
      <c r="AR54" s="233"/>
      <c r="AS54" s="233"/>
      <c r="AT54" s="233"/>
      <c r="AU54" s="233"/>
      <c r="AV54" s="233"/>
      <c r="AW54" s="233">
        <v>0</v>
      </c>
      <c r="AX54" s="233"/>
      <c r="AY54" s="233"/>
      <c r="AZ54" s="233"/>
      <c r="BA54" s="233"/>
      <c r="BB54" s="233"/>
      <c r="BC54" s="233"/>
      <c r="BD54" s="233">
        <v>6</v>
      </c>
      <c r="BE54" s="233"/>
      <c r="BF54" s="233"/>
      <c r="BG54" s="233"/>
      <c r="BH54" s="233"/>
      <c r="BI54" s="233"/>
      <c r="BJ54" s="233"/>
    </row>
    <row r="55" spans="2:6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49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</row>
    <row r="56" spans="2:62">
      <c r="B56" s="271" t="s">
        <v>1</v>
      </c>
      <c r="C56" s="271"/>
      <c r="D56" s="271"/>
      <c r="E56" s="72" t="s">
        <v>721</v>
      </c>
      <c r="F56" s="5" t="s">
        <v>722</v>
      </c>
    </row>
    <row r="58" spans="2:62">
      <c r="B58" s="234" t="s">
        <v>728</v>
      </c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  <c r="AF58" s="234"/>
      <c r="AG58" s="234"/>
      <c r="AH58" s="234"/>
      <c r="AI58" s="234"/>
      <c r="AJ58" s="234"/>
      <c r="AK58" s="234"/>
      <c r="AL58" s="234"/>
      <c r="AM58" s="234"/>
      <c r="AN58" s="234"/>
      <c r="AO58" s="234"/>
      <c r="AP58" s="234"/>
      <c r="AQ58" s="234"/>
      <c r="AR58" s="234"/>
      <c r="AS58" s="234"/>
      <c r="AT58" s="234"/>
      <c r="AU58" s="234"/>
      <c r="AV58" s="234"/>
      <c r="AW58" s="234"/>
      <c r="AX58" s="234"/>
      <c r="AY58" s="234"/>
      <c r="AZ58" s="234"/>
      <c r="BA58" s="234"/>
      <c r="BB58" s="234"/>
      <c r="BC58" s="234"/>
      <c r="BD58" s="234"/>
      <c r="BE58" s="234"/>
      <c r="BF58" s="234"/>
      <c r="BG58" s="234"/>
      <c r="BH58" s="234"/>
      <c r="BI58" s="234"/>
      <c r="BJ58" s="234"/>
    </row>
    <row r="59" spans="2:62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3" t="s">
        <v>729</v>
      </c>
    </row>
    <row r="60" spans="2:62">
      <c r="B60" s="268" t="s">
        <v>730</v>
      </c>
      <c r="C60" s="267"/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 t="s">
        <v>715</v>
      </c>
      <c r="W60" s="267"/>
      <c r="X60" s="267"/>
      <c r="Y60" s="267"/>
      <c r="Z60" s="267"/>
      <c r="AA60" s="267"/>
      <c r="AB60" s="267"/>
      <c r="AC60" s="267"/>
      <c r="AD60" s="267"/>
      <c r="AE60" s="267" t="s">
        <v>703</v>
      </c>
      <c r="AF60" s="267"/>
      <c r="AG60" s="267"/>
      <c r="AH60" s="267"/>
      <c r="AI60" s="267"/>
      <c r="AJ60" s="267"/>
      <c r="AK60" s="267"/>
      <c r="AL60" s="267"/>
      <c r="AM60" s="267"/>
      <c r="AN60" s="267"/>
      <c r="AO60" s="267"/>
      <c r="AP60" s="267"/>
      <c r="AQ60" s="267"/>
      <c r="AR60" s="267"/>
      <c r="AS60" s="267"/>
      <c r="AT60" s="267"/>
      <c r="AU60" s="267"/>
      <c r="AV60" s="267"/>
      <c r="AW60" s="267"/>
      <c r="AX60" s="267"/>
      <c r="AY60" s="267"/>
      <c r="AZ60" s="267"/>
      <c r="BA60" s="267"/>
      <c r="BB60" s="267"/>
      <c r="BC60" s="267"/>
      <c r="BD60" s="267"/>
      <c r="BE60" s="267"/>
      <c r="BF60" s="267"/>
      <c r="BG60" s="267"/>
      <c r="BH60" s="267"/>
      <c r="BI60" s="267"/>
      <c r="BJ60" s="219"/>
    </row>
    <row r="61" spans="2:62">
      <c r="B61" s="269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 t="s">
        <v>731</v>
      </c>
      <c r="AF61" s="222"/>
      <c r="AG61" s="222"/>
      <c r="AH61" s="222"/>
      <c r="AI61" s="222"/>
      <c r="AJ61" s="222"/>
      <c r="AK61" s="222"/>
      <c r="AL61" s="222"/>
      <c r="AM61" s="222" t="s">
        <v>732</v>
      </c>
      <c r="AN61" s="222"/>
      <c r="AO61" s="222"/>
      <c r="AP61" s="222"/>
      <c r="AQ61" s="222"/>
      <c r="AR61" s="222"/>
      <c r="AS61" s="222"/>
      <c r="AT61" s="222"/>
      <c r="AU61" s="222" t="s">
        <v>733</v>
      </c>
      <c r="AV61" s="222"/>
      <c r="AW61" s="222"/>
      <c r="AX61" s="222"/>
      <c r="AY61" s="222"/>
      <c r="AZ61" s="222"/>
      <c r="BA61" s="222"/>
      <c r="BB61" s="222"/>
      <c r="BC61" s="222" t="s">
        <v>706</v>
      </c>
      <c r="BD61" s="222"/>
      <c r="BE61" s="222"/>
      <c r="BF61" s="222"/>
      <c r="BG61" s="222"/>
      <c r="BH61" s="222"/>
      <c r="BI61" s="222"/>
      <c r="BJ61" s="223"/>
    </row>
    <row r="62" spans="2:62">
      <c r="U62" s="47"/>
    </row>
    <row r="63" spans="2:62">
      <c r="C63" s="273" t="s">
        <v>734</v>
      </c>
      <c r="D63" s="273"/>
      <c r="E63" s="273"/>
      <c r="F63" s="273"/>
      <c r="G63" s="273"/>
      <c r="H63" s="273"/>
      <c r="I63" s="273"/>
      <c r="J63" s="273"/>
      <c r="K63" s="273"/>
      <c r="L63" s="273"/>
      <c r="M63" s="273"/>
      <c r="N63" s="273"/>
      <c r="O63" s="273"/>
      <c r="P63" s="273"/>
      <c r="Q63" s="273"/>
      <c r="R63" s="273"/>
      <c r="S63" s="273"/>
      <c r="T63" s="273"/>
      <c r="U63" s="48"/>
      <c r="V63" s="397">
        <f>SUM(AE63:BC63)</f>
        <v>1</v>
      </c>
      <c r="W63" s="397"/>
      <c r="X63" s="397"/>
      <c r="Y63" s="397"/>
      <c r="Z63" s="397"/>
      <c r="AA63" s="397"/>
      <c r="AB63" s="397"/>
      <c r="AC63" s="397"/>
      <c r="AD63" s="397"/>
      <c r="AE63" s="395">
        <v>0</v>
      </c>
      <c r="AF63" s="395"/>
      <c r="AG63" s="395"/>
      <c r="AH63" s="395"/>
      <c r="AI63" s="395"/>
      <c r="AJ63" s="395"/>
      <c r="AK63" s="395"/>
      <c r="AL63" s="395"/>
      <c r="AM63" s="395">
        <v>0</v>
      </c>
      <c r="AN63" s="395"/>
      <c r="AO63" s="395"/>
      <c r="AP63" s="395"/>
      <c r="AQ63" s="395"/>
      <c r="AR63" s="395"/>
      <c r="AS63" s="395"/>
      <c r="AT63" s="395"/>
      <c r="AU63" s="395">
        <v>0</v>
      </c>
      <c r="AV63" s="395"/>
      <c r="AW63" s="395"/>
      <c r="AX63" s="395"/>
      <c r="AY63" s="395"/>
      <c r="AZ63" s="395"/>
      <c r="BA63" s="395"/>
      <c r="BB63" s="395"/>
      <c r="BC63" s="395">
        <v>1</v>
      </c>
      <c r="BD63" s="395"/>
      <c r="BE63" s="395"/>
      <c r="BF63" s="395"/>
      <c r="BG63" s="395"/>
      <c r="BH63" s="395"/>
      <c r="BI63" s="395"/>
      <c r="BJ63" s="395"/>
    </row>
    <row r="64" spans="2:62">
      <c r="C64" s="273" t="s">
        <v>735</v>
      </c>
      <c r="D64" s="273"/>
      <c r="E64" s="273"/>
      <c r="F64" s="273"/>
      <c r="G64" s="273"/>
      <c r="H64" s="273"/>
      <c r="I64" s="273"/>
      <c r="J64" s="273"/>
      <c r="K64" s="273"/>
      <c r="L64" s="273"/>
      <c r="M64" s="273"/>
      <c r="N64" s="273"/>
      <c r="O64" s="273"/>
      <c r="P64" s="273"/>
      <c r="Q64" s="273"/>
      <c r="R64" s="273"/>
      <c r="S64" s="273"/>
      <c r="T64" s="273"/>
      <c r="U64" s="48"/>
      <c r="V64" s="397">
        <f>SUM(AE64:BC64)</f>
        <v>0</v>
      </c>
      <c r="W64" s="397"/>
      <c r="X64" s="397"/>
      <c r="Y64" s="397"/>
      <c r="Z64" s="397"/>
      <c r="AA64" s="397"/>
      <c r="AB64" s="397"/>
      <c r="AC64" s="397"/>
      <c r="AD64" s="397"/>
      <c r="AE64" s="395">
        <v>0</v>
      </c>
      <c r="AF64" s="395"/>
      <c r="AG64" s="395"/>
      <c r="AH64" s="395"/>
      <c r="AI64" s="395"/>
      <c r="AJ64" s="395"/>
      <c r="AK64" s="395"/>
      <c r="AL64" s="395"/>
      <c r="AM64" s="395">
        <v>0</v>
      </c>
      <c r="AN64" s="395"/>
      <c r="AO64" s="395"/>
      <c r="AP64" s="395"/>
      <c r="AQ64" s="395"/>
      <c r="AR64" s="395"/>
      <c r="AS64" s="395"/>
      <c r="AT64" s="395"/>
      <c r="AU64" s="395">
        <v>0</v>
      </c>
      <c r="AV64" s="395"/>
      <c r="AW64" s="395"/>
      <c r="AX64" s="395"/>
      <c r="AY64" s="395"/>
      <c r="AZ64" s="395"/>
      <c r="BA64" s="395"/>
      <c r="BB64" s="395"/>
      <c r="BC64" s="395">
        <v>0</v>
      </c>
      <c r="BD64" s="395"/>
      <c r="BE64" s="395"/>
      <c r="BF64" s="395"/>
      <c r="BG64" s="395"/>
      <c r="BH64" s="395"/>
      <c r="BI64" s="395"/>
      <c r="BJ64" s="395"/>
    </row>
    <row r="65" spans="2:62">
      <c r="C65" s="273" t="s">
        <v>736</v>
      </c>
      <c r="D65" s="273"/>
      <c r="E65" s="273"/>
      <c r="F65" s="273"/>
      <c r="G65" s="273"/>
      <c r="H65" s="273"/>
      <c r="I65" s="273"/>
      <c r="J65" s="273"/>
      <c r="K65" s="273"/>
      <c r="L65" s="273"/>
      <c r="M65" s="273"/>
      <c r="N65" s="273"/>
      <c r="O65" s="273"/>
      <c r="P65" s="273"/>
      <c r="Q65" s="273"/>
      <c r="R65" s="273"/>
      <c r="S65" s="273"/>
      <c r="T65" s="273"/>
      <c r="U65" s="48"/>
      <c r="V65" s="397">
        <f>SUM(AE65:BC65)</f>
        <v>0</v>
      </c>
      <c r="W65" s="397"/>
      <c r="X65" s="397"/>
      <c r="Y65" s="397"/>
      <c r="Z65" s="397"/>
      <c r="AA65" s="397"/>
      <c r="AB65" s="397"/>
      <c r="AC65" s="397"/>
      <c r="AD65" s="397"/>
      <c r="AE65" s="395">
        <v>0</v>
      </c>
      <c r="AF65" s="395"/>
      <c r="AG65" s="395"/>
      <c r="AH65" s="395"/>
      <c r="AI65" s="395"/>
      <c r="AJ65" s="395"/>
      <c r="AK65" s="395"/>
      <c r="AL65" s="395"/>
      <c r="AM65" s="395">
        <v>0</v>
      </c>
      <c r="AN65" s="395"/>
      <c r="AO65" s="395"/>
      <c r="AP65" s="395"/>
      <c r="AQ65" s="395"/>
      <c r="AR65" s="395"/>
      <c r="AS65" s="395"/>
      <c r="AT65" s="395"/>
      <c r="AU65" s="395">
        <v>0</v>
      </c>
      <c r="AV65" s="395"/>
      <c r="AW65" s="395"/>
      <c r="AX65" s="395"/>
      <c r="AY65" s="395"/>
      <c r="AZ65" s="395"/>
      <c r="BA65" s="395"/>
      <c r="BB65" s="395"/>
      <c r="BC65" s="395">
        <v>0</v>
      </c>
      <c r="BD65" s="395"/>
      <c r="BE65" s="395"/>
      <c r="BF65" s="395"/>
      <c r="BG65" s="395"/>
      <c r="BH65" s="395"/>
      <c r="BI65" s="395"/>
      <c r="BJ65" s="395"/>
    </row>
    <row r="66" spans="2:62">
      <c r="C66" s="273" t="s">
        <v>737</v>
      </c>
      <c r="D66" s="273"/>
      <c r="E66" s="273"/>
      <c r="F66" s="273"/>
      <c r="G66" s="273"/>
      <c r="H66" s="273"/>
      <c r="I66" s="273"/>
      <c r="J66" s="273"/>
      <c r="K66" s="273"/>
      <c r="L66" s="273"/>
      <c r="M66" s="273"/>
      <c r="N66" s="273"/>
      <c r="O66" s="273"/>
      <c r="P66" s="273"/>
      <c r="Q66" s="273"/>
      <c r="R66" s="273"/>
      <c r="S66" s="273"/>
      <c r="T66" s="273"/>
      <c r="U66" s="48"/>
      <c r="V66" s="397">
        <f>SUM(AE66:BC66)</f>
        <v>0</v>
      </c>
      <c r="W66" s="397"/>
      <c r="X66" s="397"/>
      <c r="Y66" s="397"/>
      <c r="Z66" s="397"/>
      <c r="AA66" s="397"/>
      <c r="AB66" s="397"/>
      <c r="AC66" s="397"/>
      <c r="AD66" s="397"/>
      <c r="AE66" s="395">
        <v>0</v>
      </c>
      <c r="AF66" s="395"/>
      <c r="AG66" s="395"/>
      <c r="AH66" s="395"/>
      <c r="AI66" s="395"/>
      <c r="AJ66" s="395"/>
      <c r="AK66" s="395"/>
      <c r="AL66" s="395"/>
      <c r="AM66" s="395">
        <v>0</v>
      </c>
      <c r="AN66" s="395"/>
      <c r="AO66" s="395"/>
      <c r="AP66" s="395"/>
      <c r="AQ66" s="395"/>
      <c r="AR66" s="395"/>
      <c r="AS66" s="395"/>
      <c r="AT66" s="395"/>
      <c r="AU66" s="395">
        <v>0</v>
      </c>
      <c r="AV66" s="395"/>
      <c r="AW66" s="395"/>
      <c r="AX66" s="395"/>
      <c r="AY66" s="395"/>
      <c r="AZ66" s="395"/>
      <c r="BA66" s="395"/>
      <c r="BB66" s="395"/>
      <c r="BC66" s="395">
        <v>0</v>
      </c>
      <c r="BD66" s="395"/>
      <c r="BE66" s="395"/>
      <c r="BF66" s="395"/>
      <c r="BG66" s="395"/>
      <c r="BH66" s="395"/>
      <c r="BI66" s="395"/>
      <c r="BJ66" s="395"/>
    </row>
    <row r="67" spans="2:62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49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</row>
    <row r="68" spans="2:62">
      <c r="B68" s="271" t="s">
        <v>1</v>
      </c>
      <c r="C68" s="271"/>
      <c r="D68" s="271"/>
      <c r="E68" s="72" t="s">
        <v>721</v>
      </c>
      <c r="F68" s="5" t="s">
        <v>722</v>
      </c>
    </row>
  </sheetData>
  <mergeCells count="253">
    <mergeCell ref="A1:N2"/>
    <mergeCell ref="B6:BJ6"/>
    <mergeCell ref="AG8:BJ8"/>
    <mergeCell ref="B8:R9"/>
    <mergeCell ref="S8:Y9"/>
    <mergeCell ref="Z8:AF9"/>
    <mergeCell ref="D16:Q16"/>
    <mergeCell ref="D17:Q17"/>
    <mergeCell ref="S16:Y16"/>
    <mergeCell ref="S17:Y17"/>
    <mergeCell ref="D14:Q14"/>
    <mergeCell ref="D15:Q15"/>
    <mergeCell ref="S14:Y14"/>
    <mergeCell ref="S15:Y15"/>
    <mergeCell ref="C11:Q11"/>
    <mergeCell ref="D13:Q13"/>
    <mergeCell ref="S11:Y11"/>
    <mergeCell ref="S13:Y13"/>
    <mergeCell ref="Z11:AF11"/>
    <mergeCell ref="Z13:AF13"/>
    <mergeCell ref="Z14:AF14"/>
    <mergeCell ref="Z15:AF15"/>
    <mergeCell ref="Z16:AF16"/>
    <mergeCell ref="Z17:AF17"/>
    <mergeCell ref="D22:Q22"/>
    <mergeCell ref="D23:Q23"/>
    <mergeCell ref="S22:Y22"/>
    <mergeCell ref="S23:Y23"/>
    <mergeCell ref="D20:Q20"/>
    <mergeCell ref="D21:Q21"/>
    <mergeCell ref="S20:Y20"/>
    <mergeCell ref="S21:Y21"/>
    <mergeCell ref="D18:Q18"/>
    <mergeCell ref="D19:Q19"/>
    <mergeCell ref="S18:Y18"/>
    <mergeCell ref="S19:Y19"/>
    <mergeCell ref="C25:D25"/>
    <mergeCell ref="F25:G25"/>
    <mergeCell ref="F26:G26"/>
    <mergeCell ref="F27:G27"/>
    <mergeCell ref="B29:D29"/>
    <mergeCell ref="B31:BJ31"/>
    <mergeCell ref="B33:M34"/>
    <mergeCell ref="N33:T34"/>
    <mergeCell ref="U33:BJ33"/>
    <mergeCell ref="U34:AA34"/>
    <mergeCell ref="AB34:AH34"/>
    <mergeCell ref="AI34:AO34"/>
    <mergeCell ref="AP34:AV34"/>
    <mergeCell ref="AW34:BC34"/>
    <mergeCell ref="BD34:BJ34"/>
    <mergeCell ref="F28:G28"/>
    <mergeCell ref="C36:F36"/>
    <mergeCell ref="G36:H36"/>
    <mergeCell ref="I36:L36"/>
    <mergeCell ref="N36:T36"/>
    <mergeCell ref="U36:AA36"/>
    <mergeCell ref="AB36:AH36"/>
    <mergeCell ref="AI36:AO36"/>
    <mergeCell ref="AP36:AV36"/>
    <mergeCell ref="AW36:BC36"/>
    <mergeCell ref="BD36:BJ36"/>
    <mergeCell ref="G37:H37"/>
    <mergeCell ref="N37:T37"/>
    <mergeCell ref="U37:AA37"/>
    <mergeCell ref="AB37:AH37"/>
    <mergeCell ref="AI37:AO37"/>
    <mergeCell ref="AP37:AV37"/>
    <mergeCell ref="AW37:BC37"/>
    <mergeCell ref="BD37:BJ37"/>
    <mergeCell ref="G38:H38"/>
    <mergeCell ref="N38:T38"/>
    <mergeCell ref="U38:AA38"/>
    <mergeCell ref="AB38:AH38"/>
    <mergeCell ref="AI38:AO38"/>
    <mergeCell ref="AP38:AV38"/>
    <mergeCell ref="AW38:BC38"/>
    <mergeCell ref="BD38:BJ38"/>
    <mergeCell ref="G39:H39"/>
    <mergeCell ref="N39:T39"/>
    <mergeCell ref="U39:AA39"/>
    <mergeCell ref="AB39:AH39"/>
    <mergeCell ref="AI39:AO39"/>
    <mergeCell ref="AP39:AV39"/>
    <mergeCell ref="AW39:BC39"/>
    <mergeCell ref="BD39:BJ39"/>
    <mergeCell ref="G40:H40"/>
    <mergeCell ref="N40:T40"/>
    <mergeCell ref="U40:AA40"/>
    <mergeCell ref="AB40:AH40"/>
    <mergeCell ref="AI40:AO40"/>
    <mergeCell ref="AP40:AV40"/>
    <mergeCell ref="AW40:BC40"/>
    <mergeCell ref="BD40:BJ40"/>
    <mergeCell ref="B42:D42"/>
    <mergeCell ref="B44:BJ44"/>
    <mergeCell ref="B45:BJ45"/>
    <mergeCell ref="B47:M48"/>
    <mergeCell ref="N47:T48"/>
    <mergeCell ref="U47:BJ47"/>
    <mergeCell ref="U48:AA48"/>
    <mergeCell ref="AB48:AH48"/>
    <mergeCell ref="AI48:AO48"/>
    <mergeCell ref="AP48:AV48"/>
    <mergeCell ref="AW48:BC48"/>
    <mergeCell ref="BD48:BJ48"/>
    <mergeCell ref="C50:F50"/>
    <mergeCell ref="G50:H50"/>
    <mergeCell ref="I50:L50"/>
    <mergeCell ref="N50:T50"/>
    <mergeCell ref="U50:AA50"/>
    <mergeCell ref="AB50:AH50"/>
    <mergeCell ref="AI50:AO50"/>
    <mergeCell ref="AP50:AV50"/>
    <mergeCell ref="AW50:BC50"/>
    <mergeCell ref="BD50:BJ50"/>
    <mergeCell ref="G51:H51"/>
    <mergeCell ref="N51:T51"/>
    <mergeCell ref="U51:AA51"/>
    <mergeCell ref="AB51:AH51"/>
    <mergeCell ref="AI51:AO51"/>
    <mergeCell ref="AP51:AV51"/>
    <mergeCell ref="AW51:BC51"/>
    <mergeCell ref="BD51:BJ51"/>
    <mergeCell ref="G52:H52"/>
    <mergeCell ref="N52:T52"/>
    <mergeCell ref="U52:AA52"/>
    <mergeCell ref="AB52:AH52"/>
    <mergeCell ref="AI52:AO52"/>
    <mergeCell ref="AP52:AV52"/>
    <mergeCell ref="AW52:BC52"/>
    <mergeCell ref="BD52:BJ52"/>
    <mergeCell ref="G53:H53"/>
    <mergeCell ref="N53:T53"/>
    <mergeCell ref="U53:AA53"/>
    <mergeCell ref="AB53:AH53"/>
    <mergeCell ref="AI53:AO53"/>
    <mergeCell ref="AP53:AV53"/>
    <mergeCell ref="AW53:BC53"/>
    <mergeCell ref="BD53:BJ53"/>
    <mergeCell ref="G54:H54"/>
    <mergeCell ref="N54:T54"/>
    <mergeCell ref="U54:AA54"/>
    <mergeCell ref="AB54:AH54"/>
    <mergeCell ref="AI54:AO54"/>
    <mergeCell ref="AP54:AV54"/>
    <mergeCell ref="AW54:BC54"/>
    <mergeCell ref="BD54:BJ54"/>
    <mergeCell ref="B56:D56"/>
    <mergeCell ref="BC64:BJ64"/>
    <mergeCell ref="BC66:BJ66"/>
    <mergeCell ref="C65:T65"/>
    <mergeCell ref="V65:AD65"/>
    <mergeCell ref="AE65:AL65"/>
    <mergeCell ref="AM65:AT65"/>
    <mergeCell ref="AU65:BB65"/>
    <mergeCell ref="BC65:BJ65"/>
    <mergeCell ref="B58:BJ58"/>
    <mergeCell ref="B60:U61"/>
    <mergeCell ref="V60:AD61"/>
    <mergeCell ref="AE60:BJ60"/>
    <mergeCell ref="AE61:AL61"/>
    <mergeCell ref="AM61:AT61"/>
    <mergeCell ref="AU61:BB61"/>
    <mergeCell ref="BC61:BJ61"/>
    <mergeCell ref="C63:T63"/>
    <mergeCell ref="V63:AD63"/>
    <mergeCell ref="AE63:AL63"/>
    <mergeCell ref="AM63:AT63"/>
    <mergeCell ref="AU63:BB63"/>
    <mergeCell ref="BC63:BJ63"/>
    <mergeCell ref="B68:D68"/>
    <mergeCell ref="C66:T66"/>
    <mergeCell ref="V66:AD66"/>
    <mergeCell ref="AE66:AL66"/>
    <mergeCell ref="AM66:AT66"/>
    <mergeCell ref="AU66:BB66"/>
    <mergeCell ref="C64:T64"/>
    <mergeCell ref="V64:AD64"/>
    <mergeCell ref="AE64:AL64"/>
    <mergeCell ref="AM64:AT64"/>
    <mergeCell ref="AU64:BB64"/>
    <mergeCell ref="Z18:AF18"/>
    <mergeCell ref="Z19:AF19"/>
    <mergeCell ref="Z20:AF20"/>
    <mergeCell ref="Z21:AF21"/>
    <mergeCell ref="Z22:AF22"/>
    <mergeCell ref="Z23:AF23"/>
    <mergeCell ref="AG9:AL9"/>
    <mergeCell ref="AM9:AR9"/>
    <mergeCell ref="AS9:AX9"/>
    <mergeCell ref="AG15:AL15"/>
    <mergeCell ref="AG16:AL16"/>
    <mergeCell ref="AG17:AL17"/>
    <mergeCell ref="AG18:AL18"/>
    <mergeCell ref="AG19:AL19"/>
    <mergeCell ref="AG20:AL20"/>
    <mergeCell ref="AG21:AL21"/>
    <mergeCell ref="AG22:AL22"/>
    <mergeCell ref="AG23:AL23"/>
    <mergeCell ref="AM15:AR15"/>
    <mergeCell ref="AM16:AR16"/>
    <mergeCell ref="AM17:AR17"/>
    <mergeCell ref="AM18:AR18"/>
    <mergeCell ref="AM19:AR19"/>
    <mergeCell ref="AM20:AR20"/>
    <mergeCell ref="AY9:BD9"/>
    <mergeCell ref="BE9:BJ9"/>
    <mergeCell ref="AG11:AL11"/>
    <mergeCell ref="AM11:AR11"/>
    <mergeCell ref="AS11:AX11"/>
    <mergeCell ref="AY11:BD11"/>
    <mergeCell ref="BE11:BJ11"/>
    <mergeCell ref="AG13:AL13"/>
    <mergeCell ref="AG14:AL14"/>
    <mergeCell ref="AM13:AR13"/>
    <mergeCell ref="AM14:AR14"/>
    <mergeCell ref="AM21:AR21"/>
    <mergeCell ref="AM22:AR22"/>
    <mergeCell ref="AM23:AR23"/>
    <mergeCell ref="AS13:AX13"/>
    <mergeCell ref="AY13:BD13"/>
    <mergeCell ref="BE13:BJ13"/>
    <mergeCell ref="AS14:AX14"/>
    <mergeCell ref="AY14:BD14"/>
    <mergeCell ref="BE14:BJ14"/>
    <mergeCell ref="AS15:AX15"/>
    <mergeCell ref="AY15:BD15"/>
    <mergeCell ref="BE15:BJ15"/>
    <mergeCell ref="AS16:AX16"/>
    <mergeCell ref="AY16:BD16"/>
    <mergeCell ref="BE16:BJ16"/>
    <mergeCell ref="AS17:AX17"/>
    <mergeCell ref="AY17:BD17"/>
    <mergeCell ref="BE17:BJ17"/>
    <mergeCell ref="AS18:AX18"/>
    <mergeCell ref="AY18:BD18"/>
    <mergeCell ref="BE18:BJ18"/>
    <mergeCell ref="AS19:AX19"/>
    <mergeCell ref="AY19:BD19"/>
    <mergeCell ref="BE19:BJ19"/>
    <mergeCell ref="AS23:AX23"/>
    <mergeCell ref="AY23:BD23"/>
    <mergeCell ref="BE23:BJ23"/>
    <mergeCell ref="AS20:AX20"/>
    <mergeCell ref="AY20:BD20"/>
    <mergeCell ref="BE20:BJ20"/>
    <mergeCell ref="AS21:AX21"/>
    <mergeCell ref="AY21:BD21"/>
    <mergeCell ref="BE21:BJ21"/>
    <mergeCell ref="AS22:AX22"/>
    <mergeCell ref="AY22:BD22"/>
    <mergeCell ref="BE22:BJ22"/>
  </mergeCells>
  <phoneticPr fontId="19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75"/>
  <sheetViews>
    <sheetView view="pageBreakPreview" zoomScaleNormal="100" zoomScaleSheetLayoutView="100" workbookViewId="0"/>
  </sheetViews>
  <sheetFormatPr defaultRowHeight="13.5"/>
  <cols>
    <col min="1" max="1" width="1" customWidth="1"/>
    <col min="2" max="63" width="1.625" customWidth="1"/>
  </cols>
  <sheetData>
    <row r="1" spans="2:63" ht="11.1" customHeight="1">
      <c r="BA1" s="192">
        <f>'160'!A1+1</f>
        <v>161</v>
      </c>
      <c r="BB1" s="192"/>
      <c r="BC1" s="192"/>
      <c r="BD1" s="192"/>
      <c r="BE1" s="192"/>
      <c r="BF1" s="192"/>
      <c r="BG1" s="192"/>
      <c r="BH1" s="192"/>
      <c r="BI1" s="192"/>
      <c r="BJ1" s="192"/>
      <c r="BK1" s="192"/>
    </row>
    <row r="2" spans="2:63" ht="11.1" customHeight="1"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</row>
    <row r="3" spans="2:63"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</row>
    <row r="4" spans="2:63"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</row>
    <row r="5" spans="2:63" ht="15" customHeight="1">
      <c r="B5" s="227" t="s">
        <v>811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</row>
    <row r="6" spans="2:63" ht="9.9499999999999993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</row>
    <row r="7" spans="2:63" ht="15" customHeight="1">
      <c r="B7" s="371" t="s">
        <v>714</v>
      </c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267" t="s">
        <v>738</v>
      </c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 t="s">
        <v>739</v>
      </c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7"/>
      <c r="BF7" s="267"/>
      <c r="BG7" s="267"/>
      <c r="BH7" s="267"/>
      <c r="BI7" s="267"/>
      <c r="BJ7" s="219"/>
    </row>
    <row r="8" spans="2:63" ht="15" customHeight="1">
      <c r="B8" s="398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 t="s">
        <v>740</v>
      </c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 t="s">
        <v>741</v>
      </c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3"/>
    </row>
    <row r="9" spans="2:63" ht="8.1" customHeight="1">
      <c r="L9" s="47"/>
    </row>
    <row r="10" spans="2:63" ht="12" customHeight="1">
      <c r="C10" s="273" t="s">
        <v>5</v>
      </c>
      <c r="D10" s="273"/>
      <c r="E10" s="273"/>
      <c r="F10" s="236">
        <v>20</v>
      </c>
      <c r="G10" s="414"/>
      <c r="H10" s="414"/>
      <c r="I10" s="273" t="s">
        <v>4</v>
      </c>
      <c r="J10" s="273"/>
      <c r="K10" s="273"/>
      <c r="L10" s="48"/>
      <c r="M10" s="416">
        <v>10554</v>
      </c>
      <c r="N10" s="416"/>
      <c r="O10" s="416"/>
      <c r="P10" s="416"/>
      <c r="Q10" s="416"/>
      <c r="R10" s="416"/>
      <c r="S10" s="416"/>
      <c r="T10" s="416"/>
      <c r="U10" s="416"/>
      <c r="V10" s="416"/>
      <c r="W10" s="416"/>
      <c r="X10" s="416"/>
      <c r="Y10" s="416"/>
      <c r="Z10" s="416"/>
      <c r="AA10" s="416"/>
      <c r="AB10" s="416"/>
      <c r="AC10" s="416"/>
      <c r="AD10" s="416"/>
      <c r="AE10" s="416">
        <v>107</v>
      </c>
      <c r="AF10" s="416"/>
      <c r="AG10" s="416"/>
      <c r="AH10" s="416"/>
      <c r="AI10" s="416"/>
      <c r="AJ10" s="416"/>
      <c r="AK10" s="416"/>
      <c r="AL10" s="416"/>
      <c r="AM10" s="416"/>
      <c r="AN10" s="416"/>
      <c r="AO10" s="416"/>
      <c r="AP10" s="416"/>
      <c r="AQ10" s="416"/>
      <c r="AR10" s="416"/>
      <c r="AS10" s="416"/>
      <c r="AT10" s="416"/>
      <c r="AU10" s="416">
        <v>121</v>
      </c>
      <c r="AV10" s="416"/>
      <c r="AW10" s="416"/>
      <c r="AX10" s="416"/>
      <c r="AY10" s="416"/>
      <c r="AZ10" s="416"/>
      <c r="BA10" s="416"/>
      <c r="BB10" s="416"/>
      <c r="BC10" s="416"/>
      <c r="BD10" s="416"/>
      <c r="BE10" s="416"/>
      <c r="BF10" s="416"/>
      <c r="BG10" s="416"/>
      <c r="BH10" s="416"/>
      <c r="BI10" s="416"/>
      <c r="BJ10" s="416"/>
    </row>
    <row r="11" spans="2:63" ht="12" customHeight="1">
      <c r="F11" s="236">
        <v>21</v>
      </c>
      <c r="G11" s="414"/>
      <c r="H11" s="414"/>
      <c r="L11" s="48"/>
      <c r="M11" s="415">
        <v>10319</v>
      </c>
      <c r="N11" s="415"/>
      <c r="O11" s="415"/>
      <c r="P11" s="415"/>
      <c r="Q11" s="415"/>
      <c r="R11" s="415"/>
      <c r="S11" s="415"/>
      <c r="T11" s="415"/>
      <c r="U11" s="415"/>
      <c r="V11" s="415"/>
      <c r="W11" s="415"/>
      <c r="X11" s="415"/>
      <c r="Y11" s="415"/>
      <c r="Z11" s="415"/>
      <c r="AA11" s="415"/>
      <c r="AB11" s="415"/>
      <c r="AC11" s="415"/>
      <c r="AD11" s="415"/>
      <c r="AE11" s="415">
        <v>81</v>
      </c>
      <c r="AF11" s="415"/>
      <c r="AG11" s="415"/>
      <c r="AH11" s="415"/>
      <c r="AI11" s="415"/>
      <c r="AJ11" s="415"/>
      <c r="AK11" s="415"/>
      <c r="AL11" s="415"/>
      <c r="AM11" s="415"/>
      <c r="AN11" s="415"/>
      <c r="AO11" s="415"/>
      <c r="AP11" s="415"/>
      <c r="AQ11" s="415"/>
      <c r="AR11" s="415"/>
      <c r="AS11" s="415"/>
      <c r="AT11" s="415"/>
      <c r="AU11" s="415">
        <v>161</v>
      </c>
      <c r="AV11" s="415"/>
      <c r="AW11" s="415"/>
      <c r="AX11" s="415"/>
      <c r="AY11" s="415"/>
      <c r="AZ11" s="415"/>
      <c r="BA11" s="415"/>
      <c r="BB11" s="415"/>
      <c r="BC11" s="415"/>
      <c r="BD11" s="415"/>
      <c r="BE11" s="415"/>
      <c r="BF11" s="415"/>
      <c r="BG11" s="415"/>
      <c r="BH11" s="415"/>
      <c r="BI11" s="415"/>
      <c r="BJ11" s="415"/>
    </row>
    <row r="12" spans="2:63" ht="12" customHeight="1">
      <c r="F12" s="236">
        <v>22</v>
      </c>
      <c r="G12" s="414"/>
      <c r="H12" s="414"/>
      <c r="L12" s="48"/>
      <c r="M12" s="415">
        <v>10381</v>
      </c>
      <c r="N12" s="415"/>
      <c r="O12" s="415"/>
      <c r="P12" s="415"/>
      <c r="Q12" s="415"/>
      <c r="R12" s="415"/>
      <c r="S12" s="415"/>
      <c r="T12" s="415"/>
      <c r="U12" s="415"/>
      <c r="V12" s="415"/>
      <c r="W12" s="415"/>
      <c r="X12" s="415"/>
      <c r="Y12" s="415"/>
      <c r="Z12" s="415"/>
      <c r="AA12" s="415"/>
      <c r="AB12" s="415"/>
      <c r="AC12" s="415"/>
      <c r="AD12" s="415"/>
      <c r="AE12" s="415">
        <v>96</v>
      </c>
      <c r="AF12" s="415"/>
      <c r="AG12" s="415"/>
      <c r="AH12" s="415"/>
      <c r="AI12" s="415"/>
      <c r="AJ12" s="415"/>
      <c r="AK12" s="415"/>
      <c r="AL12" s="415"/>
      <c r="AM12" s="415"/>
      <c r="AN12" s="415"/>
      <c r="AO12" s="415"/>
      <c r="AP12" s="415"/>
      <c r="AQ12" s="415"/>
      <c r="AR12" s="415"/>
      <c r="AS12" s="415"/>
      <c r="AT12" s="415"/>
      <c r="AU12" s="415">
        <v>164</v>
      </c>
      <c r="AV12" s="415"/>
      <c r="AW12" s="415"/>
      <c r="AX12" s="415"/>
      <c r="AY12" s="415"/>
      <c r="AZ12" s="415"/>
      <c r="BA12" s="415"/>
      <c r="BB12" s="415"/>
      <c r="BC12" s="415"/>
      <c r="BD12" s="415"/>
      <c r="BE12" s="415"/>
      <c r="BF12" s="415"/>
      <c r="BG12" s="415"/>
      <c r="BH12" s="415"/>
      <c r="BI12" s="415"/>
      <c r="BJ12" s="415"/>
    </row>
    <row r="13" spans="2:63" ht="12" customHeight="1">
      <c r="F13" s="236">
        <v>23</v>
      </c>
      <c r="G13" s="414"/>
      <c r="H13" s="414"/>
      <c r="L13" s="48"/>
      <c r="M13" s="415">
        <v>11595</v>
      </c>
      <c r="N13" s="415"/>
      <c r="O13" s="415"/>
      <c r="P13" s="415"/>
      <c r="Q13" s="415"/>
      <c r="R13" s="415"/>
      <c r="S13" s="415"/>
      <c r="T13" s="415"/>
      <c r="U13" s="415"/>
      <c r="V13" s="415"/>
      <c r="W13" s="415"/>
      <c r="X13" s="415"/>
      <c r="Y13" s="415"/>
      <c r="Z13" s="415"/>
      <c r="AA13" s="415"/>
      <c r="AB13" s="415"/>
      <c r="AC13" s="415"/>
      <c r="AD13" s="415"/>
      <c r="AE13" s="415">
        <v>75</v>
      </c>
      <c r="AF13" s="415"/>
      <c r="AG13" s="415"/>
      <c r="AH13" s="415"/>
      <c r="AI13" s="415"/>
      <c r="AJ13" s="415"/>
      <c r="AK13" s="415"/>
      <c r="AL13" s="415"/>
      <c r="AM13" s="415"/>
      <c r="AN13" s="415"/>
      <c r="AO13" s="415"/>
      <c r="AP13" s="415"/>
      <c r="AQ13" s="415"/>
      <c r="AR13" s="415"/>
      <c r="AS13" s="415"/>
      <c r="AT13" s="415"/>
      <c r="AU13" s="415">
        <v>122</v>
      </c>
      <c r="AV13" s="415"/>
      <c r="AW13" s="415"/>
      <c r="AX13" s="415"/>
      <c r="AY13" s="415"/>
      <c r="AZ13" s="415"/>
      <c r="BA13" s="415"/>
      <c r="BB13" s="415"/>
      <c r="BC13" s="415"/>
      <c r="BD13" s="415"/>
      <c r="BE13" s="415"/>
      <c r="BF13" s="415"/>
      <c r="BG13" s="415"/>
      <c r="BH13" s="415"/>
      <c r="BI13" s="415"/>
      <c r="BJ13" s="415"/>
    </row>
    <row r="14" spans="2:63" ht="12" customHeight="1">
      <c r="F14" s="239">
        <v>24</v>
      </c>
      <c r="G14" s="354"/>
      <c r="H14" s="354"/>
      <c r="L14" s="48"/>
      <c r="M14" s="413">
        <v>15875</v>
      </c>
      <c r="N14" s="413"/>
      <c r="O14" s="413"/>
      <c r="P14" s="413"/>
      <c r="Q14" s="413"/>
      <c r="R14" s="413"/>
      <c r="S14" s="413"/>
      <c r="T14" s="413"/>
      <c r="U14" s="413"/>
      <c r="V14" s="413"/>
      <c r="W14" s="413"/>
      <c r="X14" s="413"/>
      <c r="Y14" s="413"/>
      <c r="Z14" s="413"/>
      <c r="AA14" s="413"/>
      <c r="AB14" s="413"/>
      <c r="AC14" s="413"/>
      <c r="AD14" s="413"/>
      <c r="AE14" s="413">
        <v>87</v>
      </c>
      <c r="AF14" s="413"/>
      <c r="AG14" s="413"/>
      <c r="AH14" s="413"/>
      <c r="AI14" s="413"/>
      <c r="AJ14" s="413"/>
      <c r="AK14" s="413"/>
      <c r="AL14" s="413"/>
      <c r="AM14" s="413"/>
      <c r="AN14" s="413"/>
      <c r="AO14" s="413"/>
      <c r="AP14" s="413"/>
      <c r="AQ14" s="413"/>
      <c r="AR14" s="413"/>
      <c r="AS14" s="413"/>
      <c r="AT14" s="413"/>
      <c r="AU14" s="413">
        <v>158</v>
      </c>
      <c r="AV14" s="413"/>
      <c r="AW14" s="413"/>
      <c r="AX14" s="413"/>
      <c r="AY14" s="413"/>
      <c r="AZ14" s="413"/>
      <c r="BA14" s="413"/>
      <c r="BB14" s="413"/>
      <c r="BC14" s="413"/>
      <c r="BD14" s="413"/>
      <c r="BE14" s="413"/>
      <c r="BF14" s="413"/>
      <c r="BG14" s="413"/>
      <c r="BH14" s="413"/>
      <c r="BI14" s="413"/>
      <c r="BJ14" s="413"/>
    </row>
    <row r="15" spans="2:63" ht="8.1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49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</row>
    <row r="16" spans="2:63" ht="12" customHeight="1">
      <c r="B16" s="271" t="s">
        <v>1</v>
      </c>
      <c r="C16" s="271"/>
      <c r="D16" s="271"/>
      <c r="E16" s="72" t="s">
        <v>721</v>
      </c>
      <c r="F16" s="5" t="s">
        <v>722</v>
      </c>
    </row>
    <row r="18" spans="2:62" ht="15" customHeight="1">
      <c r="B18" s="227" t="s">
        <v>812</v>
      </c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</row>
    <row r="19" spans="2:62" ht="12.95" customHeight="1">
      <c r="B19" s="234" t="s">
        <v>850</v>
      </c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</row>
    <row r="20" spans="2:62" ht="12" customHeight="1">
      <c r="BJ20" s="1" t="s">
        <v>742</v>
      </c>
    </row>
    <row r="21" spans="2:62" ht="15" customHeight="1">
      <c r="B21" s="371" t="s">
        <v>570</v>
      </c>
      <c r="C21" s="372"/>
      <c r="D21" s="372"/>
      <c r="E21" s="372"/>
      <c r="F21" s="372"/>
      <c r="G21" s="372"/>
      <c r="H21" s="372"/>
      <c r="I21" s="372"/>
      <c r="J21" s="372"/>
      <c r="K21" s="372"/>
      <c r="L21" s="372"/>
      <c r="M21" s="267" t="s">
        <v>743</v>
      </c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372" t="s">
        <v>744</v>
      </c>
      <c r="AR21" s="372"/>
      <c r="AS21" s="372"/>
      <c r="AT21" s="372"/>
      <c r="AU21" s="372"/>
      <c r="AV21" s="372"/>
      <c r="AW21" s="372"/>
      <c r="AX21" s="372"/>
      <c r="AY21" s="372"/>
      <c r="AZ21" s="372"/>
      <c r="BA21" s="372" t="s">
        <v>813</v>
      </c>
      <c r="BB21" s="372"/>
      <c r="BC21" s="372"/>
      <c r="BD21" s="372"/>
      <c r="BE21" s="372"/>
      <c r="BF21" s="372"/>
      <c r="BG21" s="372"/>
      <c r="BH21" s="372"/>
      <c r="BI21" s="372"/>
      <c r="BJ21" s="373"/>
    </row>
    <row r="22" spans="2:62" ht="15" customHeight="1">
      <c r="B22" s="398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 t="s">
        <v>28</v>
      </c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 t="s">
        <v>568</v>
      </c>
      <c r="Z22" s="221"/>
      <c r="AA22" s="221"/>
      <c r="AB22" s="221"/>
      <c r="AC22" s="221"/>
      <c r="AD22" s="221"/>
      <c r="AE22" s="221"/>
      <c r="AF22" s="221"/>
      <c r="AG22" s="221"/>
      <c r="AH22" s="221" t="s">
        <v>569</v>
      </c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346"/>
    </row>
    <row r="23" spans="2:62" ht="8.1" customHeight="1">
      <c r="L23" s="47"/>
    </row>
    <row r="24" spans="2:62" ht="12" customHeight="1">
      <c r="C24" s="273" t="s">
        <v>5</v>
      </c>
      <c r="D24" s="273"/>
      <c r="E24" s="273"/>
      <c r="F24" s="234">
        <v>16</v>
      </c>
      <c r="G24" s="234"/>
      <c r="H24" s="234"/>
      <c r="I24" s="273" t="s">
        <v>570</v>
      </c>
      <c r="J24" s="273"/>
      <c r="K24" s="273"/>
      <c r="L24" s="48"/>
      <c r="M24" s="226">
        <v>5395</v>
      </c>
      <c r="N24" s="226"/>
      <c r="O24" s="226"/>
      <c r="P24" s="226"/>
      <c r="Q24" s="226"/>
      <c r="R24" s="226"/>
      <c r="S24" s="226"/>
      <c r="T24" s="226"/>
      <c r="U24" s="359">
        <v>-4745</v>
      </c>
      <c r="V24" s="359"/>
      <c r="W24" s="359"/>
      <c r="X24" s="359"/>
      <c r="Y24" s="226">
        <v>2380</v>
      </c>
      <c r="Z24" s="226"/>
      <c r="AA24" s="226"/>
      <c r="AB24" s="226"/>
      <c r="AC24" s="226"/>
      <c r="AD24" s="359">
        <v>-2110</v>
      </c>
      <c r="AE24" s="359"/>
      <c r="AF24" s="359"/>
      <c r="AG24" s="359"/>
      <c r="AH24" s="226">
        <v>3015</v>
      </c>
      <c r="AI24" s="226"/>
      <c r="AJ24" s="226"/>
      <c r="AK24" s="226"/>
      <c r="AL24" s="226"/>
      <c r="AM24" s="359">
        <v>-2635</v>
      </c>
      <c r="AN24" s="359"/>
      <c r="AO24" s="359"/>
      <c r="AP24" s="359"/>
      <c r="AQ24" s="226">
        <v>667930</v>
      </c>
      <c r="AR24" s="226"/>
      <c r="AS24" s="226"/>
      <c r="AT24" s="226"/>
      <c r="AU24" s="226"/>
      <c r="AV24" s="226"/>
      <c r="AW24" s="226"/>
      <c r="AX24" s="226"/>
      <c r="AY24" s="226"/>
      <c r="AZ24" s="226"/>
      <c r="BA24" s="408">
        <v>123.8</v>
      </c>
      <c r="BB24" s="408"/>
      <c r="BC24" s="408"/>
      <c r="BD24" s="408"/>
      <c r="BE24" s="408"/>
      <c r="BF24" s="409">
        <v>-140.80000000000001</v>
      </c>
      <c r="BG24" s="409"/>
      <c r="BH24" s="409"/>
      <c r="BI24" s="409"/>
      <c r="BJ24" s="409"/>
    </row>
    <row r="25" spans="2:62" ht="12" customHeight="1">
      <c r="F25" s="234">
        <v>17</v>
      </c>
      <c r="G25" s="234"/>
      <c r="H25" s="234"/>
      <c r="L25" s="48"/>
      <c r="M25" s="226">
        <v>5293</v>
      </c>
      <c r="N25" s="226"/>
      <c r="O25" s="226"/>
      <c r="P25" s="226"/>
      <c r="Q25" s="226"/>
      <c r="R25" s="226"/>
      <c r="S25" s="226"/>
      <c r="T25" s="226"/>
      <c r="U25" s="359">
        <v>-4705</v>
      </c>
      <c r="V25" s="359"/>
      <c r="W25" s="359"/>
      <c r="X25" s="359"/>
      <c r="Y25" s="226">
        <v>2350</v>
      </c>
      <c r="Z25" s="226"/>
      <c r="AA25" s="226"/>
      <c r="AB25" s="226"/>
      <c r="AC25" s="226"/>
      <c r="AD25" s="359">
        <v>-2089</v>
      </c>
      <c r="AE25" s="359"/>
      <c r="AF25" s="359"/>
      <c r="AG25" s="359"/>
      <c r="AH25" s="226">
        <v>2943</v>
      </c>
      <c r="AI25" s="226"/>
      <c r="AJ25" s="226"/>
      <c r="AK25" s="226"/>
      <c r="AL25" s="226"/>
      <c r="AM25" s="359">
        <v>-2616</v>
      </c>
      <c r="AN25" s="359"/>
      <c r="AO25" s="359"/>
      <c r="AP25" s="359"/>
      <c r="AQ25" s="226">
        <v>671266</v>
      </c>
      <c r="AR25" s="226"/>
      <c r="AS25" s="226"/>
      <c r="AT25" s="226"/>
      <c r="AU25" s="226"/>
      <c r="AV25" s="226"/>
      <c r="AW25" s="226"/>
      <c r="AX25" s="226"/>
      <c r="AY25" s="226"/>
      <c r="AZ25" s="226"/>
      <c r="BA25" s="408">
        <v>126.8</v>
      </c>
      <c r="BB25" s="408"/>
      <c r="BC25" s="408"/>
      <c r="BD25" s="408"/>
      <c r="BE25" s="408"/>
      <c r="BF25" s="409">
        <v>-142.69999999999999</v>
      </c>
      <c r="BG25" s="409"/>
      <c r="BH25" s="409"/>
      <c r="BI25" s="409"/>
      <c r="BJ25" s="409"/>
    </row>
    <row r="26" spans="2:62" ht="12" customHeight="1">
      <c r="F26" s="234">
        <v>18</v>
      </c>
      <c r="G26" s="234"/>
      <c r="H26" s="234"/>
      <c r="L26" s="48"/>
      <c r="M26" s="226">
        <v>5201</v>
      </c>
      <c r="N26" s="226"/>
      <c r="O26" s="226"/>
      <c r="P26" s="226"/>
      <c r="Q26" s="226"/>
      <c r="R26" s="226"/>
      <c r="S26" s="226"/>
      <c r="T26" s="226"/>
      <c r="U26" s="359">
        <v>-4652</v>
      </c>
      <c r="V26" s="359"/>
      <c r="W26" s="359"/>
      <c r="X26" s="359"/>
      <c r="Y26" s="226">
        <v>2307</v>
      </c>
      <c r="Z26" s="226"/>
      <c r="AA26" s="226"/>
      <c r="AB26" s="226"/>
      <c r="AC26" s="226"/>
      <c r="AD26" s="359">
        <v>-2061</v>
      </c>
      <c r="AE26" s="359"/>
      <c r="AF26" s="359"/>
      <c r="AG26" s="359"/>
      <c r="AH26" s="226">
        <v>2894</v>
      </c>
      <c r="AI26" s="226"/>
      <c r="AJ26" s="226"/>
      <c r="AK26" s="226"/>
      <c r="AL26" s="226"/>
      <c r="AM26" s="359">
        <v>-2591</v>
      </c>
      <c r="AN26" s="359"/>
      <c r="AO26" s="359"/>
      <c r="AP26" s="359"/>
      <c r="AQ26" s="226">
        <v>675784</v>
      </c>
      <c r="AR26" s="226"/>
      <c r="AS26" s="226"/>
      <c r="AT26" s="226"/>
      <c r="AU26" s="226"/>
      <c r="AV26" s="226"/>
      <c r="AW26" s="226"/>
      <c r="AX26" s="226"/>
      <c r="AY26" s="226"/>
      <c r="AZ26" s="226"/>
      <c r="BA26" s="408">
        <v>129.9</v>
      </c>
      <c r="BB26" s="408"/>
      <c r="BC26" s="408"/>
      <c r="BD26" s="408"/>
      <c r="BE26" s="408"/>
      <c r="BF26" s="409">
        <v>-145.30000000000001</v>
      </c>
      <c r="BG26" s="409"/>
      <c r="BH26" s="409"/>
      <c r="BI26" s="409"/>
      <c r="BJ26" s="409"/>
    </row>
    <row r="27" spans="2:62" ht="12" customHeight="1">
      <c r="F27" s="234">
        <v>19</v>
      </c>
      <c r="G27" s="234"/>
      <c r="H27" s="234"/>
      <c r="L27" s="48"/>
      <c r="M27" s="226">
        <v>5081</v>
      </c>
      <c r="N27" s="226"/>
      <c r="O27" s="226"/>
      <c r="P27" s="226"/>
      <c r="Q27" s="226"/>
      <c r="R27" s="226"/>
      <c r="S27" s="226"/>
      <c r="T27" s="226"/>
      <c r="U27" s="359">
        <v>-4564</v>
      </c>
      <c r="V27" s="359"/>
      <c r="W27" s="359"/>
      <c r="X27" s="359"/>
      <c r="Y27" s="226">
        <v>2255</v>
      </c>
      <c r="Z27" s="226"/>
      <c r="AA27" s="226"/>
      <c r="AB27" s="226"/>
      <c r="AC27" s="226"/>
      <c r="AD27" s="359">
        <v>-2023</v>
      </c>
      <c r="AE27" s="359"/>
      <c r="AF27" s="359"/>
      <c r="AG27" s="359"/>
      <c r="AH27" s="226">
        <v>2826</v>
      </c>
      <c r="AI27" s="226"/>
      <c r="AJ27" s="226"/>
      <c r="AK27" s="226"/>
      <c r="AL27" s="226"/>
      <c r="AM27" s="359">
        <v>-2541</v>
      </c>
      <c r="AN27" s="359"/>
      <c r="AO27" s="359"/>
      <c r="AP27" s="359"/>
      <c r="AQ27" s="226">
        <v>680362</v>
      </c>
      <c r="AR27" s="226"/>
      <c r="AS27" s="226"/>
      <c r="AT27" s="226"/>
      <c r="AU27" s="226"/>
      <c r="AV27" s="226"/>
      <c r="AW27" s="226"/>
      <c r="AX27" s="226"/>
      <c r="AY27" s="226"/>
      <c r="AZ27" s="226"/>
      <c r="BA27" s="408">
        <v>133.9</v>
      </c>
      <c r="BB27" s="408"/>
      <c r="BC27" s="408"/>
      <c r="BD27" s="408"/>
      <c r="BE27" s="408"/>
      <c r="BF27" s="409">
        <v>-149.1</v>
      </c>
      <c r="BG27" s="409"/>
      <c r="BH27" s="409"/>
      <c r="BI27" s="409"/>
      <c r="BJ27" s="409"/>
    </row>
    <row r="28" spans="2:62" ht="12" customHeight="1">
      <c r="F28" s="234">
        <v>20</v>
      </c>
      <c r="G28" s="234"/>
      <c r="H28" s="234"/>
      <c r="L28" s="48"/>
      <c r="M28" s="226">
        <v>4929</v>
      </c>
      <c r="N28" s="226"/>
      <c r="O28" s="226"/>
      <c r="P28" s="226"/>
      <c r="Q28" s="226"/>
      <c r="R28" s="226"/>
      <c r="S28" s="226"/>
      <c r="T28" s="226"/>
      <c r="U28" s="359">
        <v>-4439</v>
      </c>
      <c r="V28" s="359"/>
      <c r="W28" s="359"/>
      <c r="X28" s="359"/>
      <c r="Y28" s="226">
        <v>2177</v>
      </c>
      <c r="Z28" s="226"/>
      <c r="AA28" s="226"/>
      <c r="AB28" s="226"/>
      <c r="AC28" s="226"/>
      <c r="AD28" s="359">
        <v>-1956</v>
      </c>
      <c r="AE28" s="359"/>
      <c r="AF28" s="359"/>
      <c r="AG28" s="359"/>
      <c r="AH28" s="226">
        <v>2752</v>
      </c>
      <c r="AI28" s="226"/>
      <c r="AJ28" s="226"/>
      <c r="AK28" s="226"/>
      <c r="AL28" s="226"/>
      <c r="AM28" s="359">
        <v>-2483</v>
      </c>
      <c r="AN28" s="359"/>
      <c r="AO28" s="359"/>
      <c r="AP28" s="359"/>
      <c r="AQ28" s="226">
        <v>686208</v>
      </c>
      <c r="AR28" s="226"/>
      <c r="AS28" s="226"/>
      <c r="AT28" s="226"/>
      <c r="AU28" s="226"/>
      <c r="AV28" s="226"/>
      <c r="AW28" s="226"/>
      <c r="AX28" s="226"/>
      <c r="AY28" s="226"/>
      <c r="AZ28" s="226"/>
      <c r="BA28" s="408">
        <v>139.19999999999999</v>
      </c>
      <c r="BB28" s="408"/>
      <c r="BC28" s="408"/>
      <c r="BD28" s="408"/>
      <c r="BE28" s="408"/>
      <c r="BF28" s="409">
        <v>-154.6</v>
      </c>
      <c r="BG28" s="409"/>
      <c r="BH28" s="409"/>
      <c r="BI28" s="409"/>
      <c r="BJ28" s="409"/>
    </row>
    <row r="29" spans="2:62" ht="9.9499999999999993" customHeight="1">
      <c r="L29" s="48"/>
      <c r="BA29" s="89"/>
      <c r="BB29" s="89"/>
      <c r="BC29" s="89"/>
      <c r="BD29" s="89"/>
      <c r="BE29" s="89"/>
      <c r="BF29" s="90"/>
      <c r="BG29" s="90"/>
      <c r="BH29" s="90"/>
      <c r="BI29" s="90"/>
      <c r="BJ29" s="90"/>
    </row>
    <row r="30" spans="2:62" ht="12" customHeight="1">
      <c r="F30" s="234">
        <v>21</v>
      </c>
      <c r="G30" s="234"/>
      <c r="H30" s="234"/>
      <c r="L30" s="48"/>
      <c r="M30" s="226">
        <v>4814</v>
      </c>
      <c r="N30" s="226"/>
      <c r="O30" s="226"/>
      <c r="P30" s="226"/>
      <c r="Q30" s="226"/>
      <c r="R30" s="226"/>
      <c r="S30" s="226"/>
      <c r="T30" s="226"/>
      <c r="U30" s="359">
        <v>-4366</v>
      </c>
      <c r="V30" s="359"/>
      <c r="W30" s="359"/>
      <c r="X30" s="359"/>
      <c r="Y30" s="226">
        <v>2118</v>
      </c>
      <c r="Z30" s="226"/>
      <c r="AA30" s="226"/>
      <c r="AB30" s="226"/>
      <c r="AC30" s="226"/>
      <c r="AD30" s="359">
        <v>-1912</v>
      </c>
      <c r="AE30" s="359"/>
      <c r="AF30" s="359"/>
      <c r="AG30" s="359"/>
      <c r="AH30" s="226">
        <v>2696</v>
      </c>
      <c r="AI30" s="226"/>
      <c r="AJ30" s="226"/>
      <c r="AK30" s="226"/>
      <c r="AL30" s="226"/>
      <c r="AM30" s="359">
        <v>-2454</v>
      </c>
      <c r="AN30" s="359"/>
      <c r="AO30" s="359"/>
      <c r="AP30" s="359"/>
      <c r="AQ30" s="226">
        <v>690783</v>
      </c>
      <c r="AR30" s="226"/>
      <c r="AS30" s="226"/>
      <c r="AT30" s="226"/>
      <c r="AU30" s="226"/>
      <c r="AV30" s="226"/>
      <c r="AW30" s="226"/>
      <c r="AX30" s="226"/>
      <c r="AY30" s="226"/>
      <c r="AZ30" s="226"/>
      <c r="BA30" s="408">
        <v>143.5</v>
      </c>
      <c r="BB30" s="408"/>
      <c r="BC30" s="408"/>
      <c r="BD30" s="408"/>
      <c r="BE30" s="408"/>
      <c r="BF30" s="409">
        <v>-158.19999999999999</v>
      </c>
      <c r="BG30" s="409"/>
      <c r="BH30" s="409"/>
      <c r="BI30" s="409"/>
      <c r="BJ30" s="409"/>
    </row>
    <row r="31" spans="2:62" ht="12" customHeight="1">
      <c r="F31" s="234">
        <v>22</v>
      </c>
      <c r="G31" s="234"/>
      <c r="H31" s="234"/>
      <c r="L31" s="48"/>
      <c r="M31" s="226">
        <v>4714</v>
      </c>
      <c r="N31" s="226"/>
      <c r="O31" s="226"/>
      <c r="P31" s="226"/>
      <c r="Q31" s="226"/>
      <c r="R31" s="226"/>
      <c r="S31" s="226"/>
      <c r="T31" s="226"/>
      <c r="U31" s="359">
        <v>-4309</v>
      </c>
      <c r="V31" s="359"/>
      <c r="W31" s="359"/>
      <c r="X31" s="359"/>
      <c r="Y31" s="226">
        <v>2057</v>
      </c>
      <c r="Z31" s="226"/>
      <c r="AA31" s="226"/>
      <c r="AB31" s="226"/>
      <c r="AC31" s="226"/>
      <c r="AD31" s="359">
        <v>-1871</v>
      </c>
      <c r="AE31" s="359"/>
      <c r="AF31" s="359"/>
      <c r="AG31" s="359"/>
      <c r="AH31" s="226">
        <v>2657</v>
      </c>
      <c r="AI31" s="226"/>
      <c r="AJ31" s="226"/>
      <c r="AK31" s="226"/>
      <c r="AL31" s="226"/>
      <c r="AM31" s="359">
        <v>-2438</v>
      </c>
      <c r="AN31" s="359"/>
      <c r="AO31" s="359"/>
      <c r="AP31" s="359"/>
      <c r="AQ31" s="226">
        <v>693276</v>
      </c>
      <c r="AR31" s="226"/>
      <c r="AS31" s="226"/>
      <c r="AT31" s="226"/>
      <c r="AU31" s="226"/>
      <c r="AV31" s="226"/>
      <c r="AW31" s="226"/>
      <c r="AX31" s="226"/>
      <c r="AY31" s="226"/>
      <c r="AZ31" s="226"/>
      <c r="BA31" s="408">
        <v>147.1</v>
      </c>
      <c r="BB31" s="408"/>
      <c r="BC31" s="408"/>
      <c r="BD31" s="408"/>
      <c r="BE31" s="408"/>
      <c r="BF31" s="409">
        <v>-160.9</v>
      </c>
      <c r="BG31" s="409"/>
      <c r="BH31" s="409"/>
      <c r="BI31" s="409"/>
      <c r="BJ31" s="409"/>
    </row>
    <row r="32" spans="2:62" ht="12" customHeight="1">
      <c r="F32" s="234">
        <v>23</v>
      </c>
      <c r="G32" s="234"/>
      <c r="H32" s="234"/>
      <c r="L32" s="48"/>
      <c r="M32" s="226">
        <v>4539</v>
      </c>
      <c r="N32" s="226"/>
      <c r="O32" s="226"/>
      <c r="P32" s="226"/>
      <c r="Q32" s="226"/>
      <c r="R32" s="226"/>
      <c r="S32" s="226"/>
      <c r="T32" s="226"/>
      <c r="U32" s="359">
        <v>-4160</v>
      </c>
      <c r="V32" s="359"/>
      <c r="W32" s="359"/>
      <c r="X32" s="359"/>
      <c r="Y32" s="226">
        <v>1965</v>
      </c>
      <c r="Z32" s="226"/>
      <c r="AA32" s="226"/>
      <c r="AB32" s="226"/>
      <c r="AC32" s="226"/>
      <c r="AD32" s="359">
        <v>-1791</v>
      </c>
      <c r="AE32" s="359"/>
      <c r="AF32" s="359"/>
      <c r="AG32" s="359"/>
      <c r="AH32" s="226">
        <v>2574</v>
      </c>
      <c r="AI32" s="226"/>
      <c r="AJ32" s="226"/>
      <c r="AK32" s="226"/>
      <c r="AL32" s="226"/>
      <c r="AM32" s="359">
        <v>-2369</v>
      </c>
      <c r="AN32" s="359"/>
      <c r="AO32" s="359"/>
      <c r="AP32" s="359"/>
      <c r="AQ32" s="226">
        <v>694666</v>
      </c>
      <c r="AR32" s="226"/>
      <c r="AS32" s="226"/>
      <c r="AT32" s="226"/>
      <c r="AU32" s="226"/>
      <c r="AV32" s="226"/>
      <c r="AW32" s="226"/>
      <c r="AX32" s="226"/>
      <c r="AY32" s="226"/>
      <c r="AZ32" s="226"/>
      <c r="BA32" s="408">
        <v>153</v>
      </c>
      <c r="BB32" s="408"/>
      <c r="BC32" s="408"/>
      <c r="BD32" s="408"/>
      <c r="BE32" s="408"/>
      <c r="BF32" s="409">
        <v>-167</v>
      </c>
      <c r="BG32" s="409"/>
      <c r="BH32" s="409"/>
      <c r="BI32" s="409"/>
      <c r="BJ32" s="409"/>
    </row>
    <row r="33" spans="2:62" ht="12" customHeight="1">
      <c r="F33" s="234">
        <v>24</v>
      </c>
      <c r="G33" s="234"/>
      <c r="H33" s="234"/>
      <c r="L33" s="48"/>
      <c r="M33" s="226">
        <v>4404</v>
      </c>
      <c r="N33" s="226"/>
      <c r="O33" s="226"/>
      <c r="P33" s="226"/>
      <c r="Q33" s="226"/>
      <c r="R33" s="226"/>
      <c r="S33" s="226"/>
      <c r="T33" s="226"/>
      <c r="U33" s="359">
        <v>-4069</v>
      </c>
      <c r="V33" s="359"/>
      <c r="W33" s="359"/>
      <c r="X33" s="359"/>
      <c r="Y33" s="226">
        <v>1918</v>
      </c>
      <c r="Z33" s="226"/>
      <c r="AA33" s="226"/>
      <c r="AB33" s="226"/>
      <c r="AC33" s="226"/>
      <c r="AD33" s="359">
        <v>-1760</v>
      </c>
      <c r="AE33" s="359"/>
      <c r="AF33" s="359"/>
      <c r="AG33" s="359"/>
      <c r="AH33" s="226">
        <v>2486</v>
      </c>
      <c r="AI33" s="226"/>
      <c r="AJ33" s="226"/>
      <c r="AK33" s="226"/>
      <c r="AL33" s="226"/>
      <c r="AM33" s="359">
        <v>-2309</v>
      </c>
      <c r="AN33" s="359"/>
      <c r="AO33" s="359"/>
      <c r="AP33" s="359"/>
      <c r="AQ33" s="226">
        <v>695432</v>
      </c>
      <c r="AR33" s="226"/>
      <c r="AS33" s="226"/>
      <c r="AT33" s="226"/>
      <c r="AU33" s="226"/>
      <c r="AV33" s="226"/>
      <c r="AW33" s="226"/>
      <c r="AX33" s="226"/>
      <c r="AY33" s="226"/>
      <c r="AZ33" s="226"/>
      <c r="BA33" s="408">
        <v>157.9</v>
      </c>
      <c r="BB33" s="408"/>
      <c r="BC33" s="408"/>
      <c r="BD33" s="408"/>
      <c r="BE33" s="408"/>
      <c r="BF33" s="409">
        <v>-170.9</v>
      </c>
      <c r="BG33" s="409"/>
      <c r="BH33" s="409"/>
      <c r="BI33" s="409"/>
      <c r="BJ33" s="409"/>
    </row>
    <row r="34" spans="2:62" ht="12" customHeight="1">
      <c r="F34" s="241">
        <v>25</v>
      </c>
      <c r="G34" s="241"/>
      <c r="H34" s="241"/>
      <c r="L34" s="48"/>
      <c r="M34" s="410">
        <v>4332</v>
      </c>
      <c r="N34" s="410"/>
      <c r="O34" s="410"/>
      <c r="P34" s="410"/>
      <c r="Q34" s="410"/>
      <c r="R34" s="410"/>
      <c r="S34" s="410"/>
      <c r="T34" s="410"/>
      <c r="U34" s="410">
        <v>-4012</v>
      </c>
      <c r="V34" s="410"/>
      <c r="W34" s="410"/>
      <c r="X34" s="410"/>
      <c r="Y34" s="404">
        <v>1898</v>
      </c>
      <c r="Z34" s="404"/>
      <c r="AA34" s="404"/>
      <c r="AB34" s="404"/>
      <c r="AC34" s="404"/>
      <c r="AD34" s="403">
        <v>-1748</v>
      </c>
      <c r="AE34" s="403"/>
      <c r="AF34" s="403"/>
      <c r="AG34" s="403"/>
      <c r="AH34" s="404">
        <v>2434</v>
      </c>
      <c r="AI34" s="404"/>
      <c r="AJ34" s="404"/>
      <c r="AK34" s="404"/>
      <c r="AL34" s="404"/>
      <c r="AM34" s="403">
        <v>-2264</v>
      </c>
      <c r="AN34" s="403"/>
      <c r="AO34" s="403"/>
      <c r="AP34" s="403"/>
      <c r="AQ34" s="404">
        <v>709609</v>
      </c>
      <c r="AR34" s="404"/>
      <c r="AS34" s="404"/>
      <c r="AT34" s="404"/>
      <c r="AU34" s="404"/>
      <c r="AV34" s="404"/>
      <c r="AW34" s="404"/>
      <c r="AX34" s="404"/>
      <c r="AY34" s="404"/>
      <c r="AZ34" s="404"/>
      <c r="BA34" s="411">
        <v>163.80632502308401</v>
      </c>
      <c r="BB34" s="411"/>
      <c r="BC34" s="411"/>
      <c r="BD34" s="411"/>
      <c r="BE34" s="411"/>
      <c r="BF34" s="412">
        <v>-176.87163509471586</v>
      </c>
      <c r="BG34" s="412"/>
      <c r="BH34" s="412"/>
      <c r="BI34" s="412"/>
      <c r="BJ34" s="412"/>
    </row>
    <row r="35" spans="2:62" ht="8.1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49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</row>
    <row r="36" spans="2:62" ht="12" customHeight="1">
      <c r="C36" s="230" t="s">
        <v>19</v>
      </c>
      <c r="D36" s="230"/>
      <c r="E36" s="72" t="s">
        <v>599</v>
      </c>
      <c r="F36" s="231">
        <v>-1</v>
      </c>
      <c r="G36" s="231"/>
      <c r="H36" s="92" t="s">
        <v>814</v>
      </c>
    </row>
    <row r="37" spans="2:62" ht="12" customHeight="1">
      <c r="F37" s="399">
        <v>-2</v>
      </c>
      <c r="G37" s="399"/>
      <c r="H37" s="5" t="s">
        <v>745</v>
      </c>
    </row>
    <row r="38" spans="2:62" ht="12" customHeight="1">
      <c r="B38" s="238" t="s">
        <v>1</v>
      </c>
      <c r="C38" s="238"/>
      <c r="D38" s="238"/>
      <c r="E38" s="72" t="s">
        <v>599</v>
      </c>
      <c r="F38" s="5" t="s">
        <v>746</v>
      </c>
    </row>
    <row r="39" spans="2:62" ht="9.9499999999999993" customHeight="1"/>
    <row r="40" spans="2:62" ht="12.95" customHeight="1">
      <c r="B40" s="234" t="s">
        <v>747</v>
      </c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  <c r="AX40" s="234"/>
      <c r="AY40" s="234"/>
      <c r="AZ40" s="234"/>
      <c r="BA40" s="234"/>
      <c r="BB40" s="234"/>
      <c r="BC40" s="234"/>
      <c r="BD40" s="234"/>
      <c r="BE40" s="234"/>
      <c r="BF40" s="234"/>
      <c r="BG40" s="234"/>
      <c r="BH40" s="234"/>
      <c r="BI40" s="234"/>
      <c r="BJ40" s="234"/>
    </row>
    <row r="41" spans="2:62" ht="12.95" customHeight="1">
      <c r="B41" s="234" t="s">
        <v>748</v>
      </c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  <c r="BB41" s="234"/>
      <c r="BC41" s="234"/>
      <c r="BD41" s="234"/>
      <c r="BE41" s="234"/>
      <c r="BF41" s="234"/>
      <c r="BG41" s="234"/>
      <c r="BH41" s="234"/>
      <c r="BI41" s="234"/>
      <c r="BJ41" s="234"/>
    </row>
    <row r="42" spans="2:62" ht="12" customHeight="1">
      <c r="BJ42" s="1" t="s">
        <v>626</v>
      </c>
    </row>
    <row r="43" spans="2:62" ht="15" customHeight="1">
      <c r="B43" s="405" t="s">
        <v>749</v>
      </c>
      <c r="C43" s="406"/>
      <c r="D43" s="406"/>
      <c r="E43" s="406"/>
      <c r="F43" s="406"/>
      <c r="G43" s="406"/>
      <c r="H43" s="406"/>
      <c r="I43" s="406"/>
      <c r="J43" s="406"/>
      <c r="K43" s="406"/>
      <c r="L43" s="406"/>
      <c r="M43" s="406"/>
      <c r="N43" s="406"/>
      <c r="O43" s="406"/>
      <c r="P43" s="406"/>
      <c r="Q43" s="406"/>
      <c r="R43" s="406"/>
      <c r="S43" s="406"/>
      <c r="T43" s="406"/>
      <c r="U43" s="406"/>
      <c r="V43" s="406"/>
      <c r="W43" s="406" t="s">
        <v>28</v>
      </c>
      <c r="X43" s="406"/>
      <c r="Y43" s="406"/>
      <c r="Z43" s="406"/>
      <c r="AA43" s="406" t="s">
        <v>568</v>
      </c>
      <c r="AB43" s="406"/>
      <c r="AC43" s="406"/>
      <c r="AD43" s="406"/>
      <c r="AE43" s="406" t="s">
        <v>569</v>
      </c>
      <c r="AF43" s="406"/>
      <c r="AG43" s="406"/>
      <c r="AH43" s="406"/>
      <c r="AI43" s="206" t="s">
        <v>750</v>
      </c>
      <c r="AJ43" s="206"/>
      <c r="AK43" s="206"/>
      <c r="AL43" s="206"/>
      <c r="AM43" s="206" t="s">
        <v>751</v>
      </c>
      <c r="AN43" s="206"/>
      <c r="AO43" s="206"/>
      <c r="AP43" s="206"/>
      <c r="AQ43" s="363" t="s">
        <v>752</v>
      </c>
      <c r="AR43" s="206"/>
      <c r="AS43" s="206"/>
      <c r="AT43" s="206"/>
      <c r="AU43" s="363" t="s">
        <v>753</v>
      </c>
      <c r="AV43" s="206"/>
      <c r="AW43" s="206"/>
      <c r="AX43" s="206"/>
      <c r="AY43" s="363" t="s">
        <v>754</v>
      </c>
      <c r="AZ43" s="206"/>
      <c r="BA43" s="206"/>
      <c r="BB43" s="206"/>
      <c r="BC43" s="363" t="s">
        <v>755</v>
      </c>
      <c r="BD43" s="206"/>
      <c r="BE43" s="206"/>
      <c r="BF43" s="206"/>
      <c r="BG43" s="406" t="s">
        <v>756</v>
      </c>
      <c r="BH43" s="406"/>
      <c r="BI43" s="406"/>
      <c r="BJ43" s="407"/>
    </row>
    <row r="44" spans="2:62" ht="15" customHeight="1">
      <c r="B44" s="263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48"/>
      <c r="BH44" s="248"/>
      <c r="BI44" s="248"/>
      <c r="BJ44" s="249"/>
    </row>
    <row r="45" spans="2:62" ht="8.1" customHeight="1">
      <c r="V45" s="47"/>
    </row>
    <row r="46" spans="2:62" ht="12" customHeight="1">
      <c r="C46" s="303" t="s">
        <v>651</v>
      </c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303"/>
      <c r="O46" s="303"/>
      <c r="P46" s="303"/>
      <c r="Q46" s="303"/>
      <c r="R46" s="303"/>
      <c r="S46" s="303"/>
      <c r="T46" s="303"/>
      <c r="U46" s="303"/>
      <c r="V46" s="48"/>
      <c r="W46" s="233">
        <f>SUM(W48:Z73)</f>
        <v>4347</v>
      </c>
      <c r="X46" s="233"/>
      <c r="Y46" s="233"/>
      <c r="Z46" s="233"/>
      <c r="AA46" s="233">
        <f>SUM(AA48:AD73)</f>
        <v>1889</v>
      </c>
      <c r="AB46" s="233"/>
      <c r="AC46" s="233"/>
      <c r="AD46" s="233"/>
      <c r="AE46" s="233">
        <f>SUM(AE48:AH73)</f>
        <v>2458</v>
      </c>
      <c r="AF46" s="233"/>
      <c r="AG46" s="233"/>
      <c r="AH46" s="233"/>
      <c r="AI46" s="233">
        <f>SUM(AI48:AL73)</f>
        <v>1643</v>
      </c>
      <c r="AJ46" s="233"/>
      <c r="AK46" s="233"/>
      <c r="AL46" s="233"/>
      <c r="AM46" s="233">
        <f>SUM(AM48:AP73)</f>
        <v>1355</v>
      </c>
      <c r="AN46" s="233"/>
      <c r="AO46" s="233"/>
      <c r="AP46" s="233"/>
      <c r="AQ46" s="233">
        <f>SUM(AQ48:AT73)</f>
        <v>318</v>
      </c>
      <c r="AR46" s="233"/>
      <c r="AS46" s="233"/>
      <c r="AT46" s="233"/>
      <c r="AU46" s="233">
        <f>SUM(AU48:AX73)</f>
        <v>201</v>
      </c>
      <c r="AV46" s="233"/>
      <c r="AW46" s="233"/>
      <c r="AX46" s="233"/>
      <c r="AY46" s="233">
        <f>SUM(AY48:BB73)</f>
        <v>797</v>
      </c>
      <c r="AZ46" s="233"/>
      <c r="BA46" s="233"/>
      <c r="BB46" s="233"/>
      <c r="BC46" s="233">
        <f>SUM(BC48:BF73)</f>
        <v>32</v>
      </c>
      <c r="BD46" s="233"/>
      <c r="BE46" s="233"/>
      <c r="BF46" s="233"/>
      <c r="BG46" s="233">
        <f>SUM(BG48:BJ73)</f>
        <v>1</v>
      </c>
      <c r="BH46" s="233"/>
      <c r="BI46" s="233"/>
      <c r="BJ46" s="233"/>
    </row>
    <row r="47" spans="2:62" ht="9.9499999999999993" customHeight="1">
      <c r="V47" s="48"/>
    </row>
    <row r="48" spans="2:62" ht="12" customHeight="1">
      <c r="C48" s="273" t="s">
        <v>757</v>
      </c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48"/>
      <c r="W48" s="226">
        <f>SUM(AA48:AH48)</f>
        <v>1</v>
      </c>
      <c r="X48" s="226"/>
      <c r="Y48" s="226"/>
      <c r="Z48" s="226"/>
      <c r="AA48" s="304">
        <v>1</v>
      </c>
      <c r="AB48" s="304"/>
      <c r="AC48" s="304"/>
      <c r="AD48" s="304"/>
      <c r="AE48" s="395">
        <v>0</v>
      </c>
      <c r="AF48" s="395"/>
      <c r="AG48" s="395"/>
      <c r="AH48" s="395"/>
      <c r="AI48" s="395">
        <v>0</v>
      </c>
      <c r="AJ48" s="395"/>
      <c r="AK48" s="395"/>
      <c r="AL48" s="395"/>
      <c r="AM48" s="395">
        <v>0</v>
      </c>
      <c r="AN48" s="395"/>
      <c r="AO48" s="395"/>
      <c r="AP48" s="395"/>
      <c r="AQ48" s="395">
        <v>1</v>
      </c>
      <c r="AR48" s="395"/>
      <c r="AS48" s="395"/>
      <c r="AT48" s="395"/>
      <c r="AU48" s="395">
        <v>0</v>
      </c>
      <c r="AV48" s="395"/>
      <c r="AW48" s="395"/>
      <c r="AX48" s="395"/>
      <c r="AY48" s="395">
        <v>0</v>
      </c>
      <c r="AZ48" s="395"/>
      <c r="BA48" s="395"/>
      <c r="BB48" s="395"/>
      <c r="BC48" s="395">
        <v>0</v>
      </c>
      <c r="BD48" s="395"/>
      <c r="BE48" s="395"/>
      <c r="BF48" s="395"/>
      <c r="BG48" s="395">
        <v>0</v>
      </c>
      <c r="BH48" s="395"/>
      <c r="BI48" s="395"/>
      <c r="BJ48" s="395"/>
    </row>
    <row r="49" spans="3:62" ht="12" customHeight="1">
      <c r="C49" s="273" t="s">
        <v>758</v>
      </c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56"/>
      <c r="W49" s="226">
        <f t="shared" ref="W49:W73" si="0">SUM(AA49:AH49)</f>
        <v>28</v>
      </c>
      <c r="X49" s="226"/>
      <c r="Y49" s="226"/>
      <c r="Z49" s="226"/>
      <c r="AA49" s="304">
        <v>16</v>
      </c>
      <c r="AB49" s="304"/>
      <c r="AC49" s="304"/>
      <c r="AD49" s="304"/>
      <c r="AE49" s="395">
        <v>12</v>
      </c>
      <c r="AF49" s="395"/>
      <c r="AG49" s="395"/>
      <c r="AH49" s="395"/>
      <c r="AI49" s="395">
        <v>28</v>
      </c>
      <c r="AJ49" s="395"/>
      <c r="AK49" s="395"/>
      <c r="AL49" s="395"/>
      <c r="AM49" s="395">
        <v>0</v>
      </c>
      <c r="AN49" s="395"/>
      <c r="AO49" s="395"/>
      <c r="AP49" s="395"/>
      <c r="AQ49" s="395">
        <v>0</v>
      </c>
      <c r="AR49" s="395"/>
      <c r="AS49" s="395"/>
      <c r="AT49" s="395"/>
      <c r="AU49" s="395">
        <v>0</v>
      </c>
      <c r="AV49" s="395"/>
      <c r="AW49" s="395"/>
      <c r="AX49" s="395"/>
      <c r="AY49" s="395">
        <v>0</v>
      </c>
      <c r="AZ49" s="395"/>
      <c r="BA49" s="395"/>
      <c r="BB49" s="395"/>
      <c r="BC49" s="395">
        <v>0</v>
      </c>
      <c r="BD49" s="395"/>
      <c r="BE49" s="395"/>
      <c r="BF49" s="395"/>
      <c r="BG49" s="395">
        <v>0</v>
      </c>
      <c r="BH49" s="395"/>
      <c r="BI49" s="395"/>
      <c r="BJ49" s="395"/>
    </row>
    <row r="50" spans="3:62" ht="12" customHeight="1">
      <c r="C50" s="273" t="s">
        <v>759</v>
      </c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56"/>
      <c r="W50" s="226">
        <f t="shared" si="0"/>
        <v>44</v>
      </c>
      <c r="X50" s="226"/>
      <c r="Y50" s="226"/>
      <c r="Z50" s="226"/>
      <c r="AA50" s="304">
        <v>36</v>
      </c>
      <c r="AB50" s="304"/>
      <c r="AC50" s="304"/>
      <c r="AD50" s="304"/>
      <c r="AE50" s="395">
        <v>8</v>
      </c>
      <c r="AF50" s="395"/>
      <c r="AG50" s="395"/>
      <c r="AH50" s="395"/>
      <c r="AI50" s="395">
        <v>44</v>
      </c>
      <c r="AJ50" s="395"/>
      <c r="AK50" s="395"/>
      <c r="AL50" s="395"/>
      <c r="AM50" s="395">
        <v>0</v>
      </c>
      <c r="AN50" s="395"/>
      <c r="AO50" s="395"/>
      <c r="AP50" s="395"/>
      <c r="AQ50" s="395">
        <v>0</v>
      </c>
      <c r="AR50" s="395"/>
      <c r="AS50" s="395"/>
      <c r="AT50" s="395"/>
      <c r="AU50" s="395">
        <v>0</v>
      </c>
      <c r="AV50" s="395"/>
      <c r="AW50" s="395"/>
      <c r="AX50" s="395"/>
      <c r="AY50" s="395">
        <v>0</v>
      </c>
      <c r="AZ50" s="395"/>
      <c r="BA50" s="395"/>
      <c r="BB50" s="395"/>
      <c r="BC50" s="395">
        <v>0</v>
      </c>
      <c r="BD50" s="395"/>
      <c r="BE50" s="395"/>
      <c r="BF50" s="395"/>
      <c r="BG50" s="395">
        <v>0</v>
      </c>
      <c r="BH50" s="395"/>
      <c r="BI50" s="395"/>
      <c r="BJ50" s="395"/>
    </row>
    <row r="51" spans="3:62" ht="12" customHeight="1">
      <c r="C51" s="273" t="s">
        <v>760</v>
      </c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73"/>
      <c r="V51" s="56"/>
      <c r="W51" s="226">
        <f t="shared" si="0"/>
        <v>32</v>
      </c>
      <c r="X51" s="226"/>
      <c r="Y51" s="226"/>
      <c r="Z51" s="226"/>
      <c r="AA51" s="304">
        <v>28</v>
      </c>
      <c r="AB51" s="304"/>
      <c r="AC51" s="304"/>
      <c r="AD51" s="304"/>
      <c r="AE51" s="395">
        <v>4</v>
      </c>
      <c r="AF51" s="395"/>
      <c r="AG51" s="395"/>
      <c r="AH51" s="395"/>
      <c r="AI51" s="395">
        <v>31</v>
      </c>
      <c r="AJ51" s="395"/>
      <c r="AK51" s="395"/>
      <c r="AL51" s="395"/>
      <c r="AM51" s="395">
        <v>0</v>
      </c>
      <c r="AN51" s="395"/>
      <c r="AO51" s="395"/>
      <c r="AP51" s="395"/>
      <c r="AQ51" s="395">
        <v>0</v>
      </c>
      <c r="AR51" s="395"/>
      <c r="AS51" s="395"/>
      <c r="AT51" s="395"/>
      <c r="AU51" s="395">
        <v>0</v>
      </c>
      <c r="AV51" s="395"/>
      <c r="AW51" s="395"/>
      <c r="AX51" s="395"/>
      <c r="AY51" s="395">
        <v>1</v>
      </c>
      <c r="AZ51" s="395"/>
      <c r="BA51" s="395"/>
      <c r="BB51" s="395"/>
      <c r="BC51" s="395">
        <v>0</v>
      </c>
      <c r="BD51" s="395"/>
      <c r="BE51" s="395"/>
      <c r="BF51" s="395"/>
      <c r="BG51" s="395">
        <v>0</v>
      </c>
      <c r="BH51" s="395"/>
      <c r="BI51" s="395"/>
      <c r="BJ51" s="395"/>
    </row>
    <row r="52" spans="3:62" ht="12" customHeight="1">
      <c r="C52" s="273" t="s">
        <v>761</v>
      </c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56"/>
      <c r="W52" s="226">
        <f t="shared" si="0"/>
        <v>180</v>
      </c>
      <c r="X52" s="226"/>
      <c r="Y52" s="226"/>
      <c r="Z52" s="226"/>
      <c r="AA52" s="304">
        <v>133</v>
      </c>
      <c r="AB52" s="304"/>
      <c r="AC52" s="304"/>
      <c r="AD52" s="304"/>
      <c r="AE52" s="395">
        <v>47</v>
      </c>
      <c r="AF52" s="395"/>
      <c r="AG52" s="395"/>
      <c r="AH52" s="395"/>
      <c r="AI52" s="395">
        <v>109</v>
      </c>
      <c r="AJ52" s="395"/>
      <c r="AK52" s="395"/>
      <c r="AL52" s="395"/>
      <c r="AM52" s="395">
        <v>1</v>
      </c>
      <c r="AN52" s="395"/>
      <c r="AO52" s="395"/>
      <c r="AP52" s="395"/>
      <c r="AQ52" s="395">
        <v>55</v>
      </c>
      <c r="AR52" s="395"/>
      <c r="AS52" s="395"/>
      <c r="AT52" s="395"/>
      <c r="AU52" s="395">
        <v>5</v>
      </c>
      <c r="AV52" s="395"/>
      <c r="AW52" s="395"/>
      <c r="AX52" s="395"/>
      <c r="AY52" s="395">
        <v>10</v>
      </c>
      <c r="AZ52" s="395"/>
      <c r="BA52" s="395"/>
      <c r="BB52" s="395"/>
      <c r="BC52" s="395">
        <v>0</v>
      </c>
      <c r="BD52" s="395"/>
      <c r="BE52" s="395"/>
      <c r="BF52" s="395"/>
      <c r="BG52" s="395">
        <v>0</v>
      </c>
      <c r="BH52" s="395"/>
      <c r="BI52" s="395"/>
      <c r="BJ52" s="395"/>
    </row>
    <row r="53" spans="3:62" ht="12" customHeight="1">
      <c r="C53" s="273" t="s">
        <v>762</v>
      </c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56"/>
      <c r="W53" s="226">
        <f t="shared" si="0"/>
        <v>1</v>
      </c>
      <c r="X53" s="226"/>
      <c r="Y53" s="226"/>
      <c r="Z53" s="226"/>
      <c r="AA53" s="304">
        <v>1</v>
      </c>
      <c r="AB53" s="304"/>
      <c r="AC53" s="304"/>
      <c r="AD53" s="304"/>
      <c r="AE53" s="304">
        <v>0</v>
      </c>
      <c r="AF53" s="304"/>
      <c r="AG53" s="304"/>
      <c r="AH53" s="304"/>
      <c r="AI53" s="395">
        <v>1</v>
      </c>
      <c r="AJ53" s="395"/>
      <c r="AK53" s="395"/>
      <c r="AL53" s="395"/>
      <c r="AM53" s="395">
        <v>0</v>
      </c>
      <c r="AN53" s="395"/>
      <c r="AO53" s="395"/>
      <c r="AP53" s="395"/>
      <c r="AQ53" s="395">
        <v>0</v>
      </c>
      <c r="AR53" s="395"/>
      <c r="AS53" s="395"/>
      <c r="AT53" s="395"/>
      <c r="AU53" s="395">
        <v>0</v>
      </c>
      <c r="AV53" s="395"/>
      <c r="AW53" s="395"/>
      <c r="AX53" s="395"/>
      <c r="AY53" s="395">
        <v>0</v>
      </c>
      <c r="AZ53" s="395"/>
      <c r="BA53" s="395"/>
      <c r="BB53" s="395"/>
      <c r="BC53" s="395">
        <v>0</v>
      </c>
      <c r="BD53" s="395"/>
      <c r="BE53" s="395"/>
      <c r="BF53" s="395"/>
      <c r="BG53" s="395">
        <v>0</v>
      </c>
      <c r="BH53" s="395"/>
      <c r="BI53" s="395"/>
      <c r="BJ53" s="395"/>
    </row>
    <row r="54" spans="3:62" ht="12" customHeight="1">
      <c r="D54" s="273" t="s">
        <v>763</v>
      </c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48"/>
      <c r="W54" s="226">
        <f t="shared" si="0"/>
        <v>434</v>
      </c>
      <c r="X54" s="226"/>
      <c r="Y54" s="226"/>
      <c r="Z54" s="226"/>
      <c r="AA54" s="304">
        <v>225</v>
      </c>
      <c r="AB54" s="304"/>
      <c r="AC54" s="304"/>
      <c r="AD54" s="304"/>
      <c r="AE54" s="304">
        <v>209</v>
      </c>
      <c r="AF54" s="304"/>
      <c r="AG54" s="304"/>
      <c r="AH54" s="304"/>
      <c r="AI54" s="395">
        <v>407</v>
      </c>
      <c r="AJ54" s="395"/>
      <c r="AK54" s="395"/>
      <c r="AL54" s="395"/>
      <c r="AM54" s="395">
        <v>0</v>
      </c>
      <c r="AN54" s="395"/>
      <c r="AO54" s="395"/>
      <c r="AP54" s="395"/>
      <c r="AQ54" s="395">
        <v>2</v>
      </c>
      <c r="AR54" s="395"/>
      <c r="AS54" s="395"/>
      <c r="AT54" s="395"/>
      <c r="AU54" s="395">
        <v>0</v>
      </c>
      <c r="AV54" s="395"/>
      <c r="AW54" s="395"/>
      <c r="AX54" s="395"/>
      <c r="AY54" s="395">
        <v>25</v>
      </c>
      <c r="AZ54" s="395"/>
      <c r="BA54" s="395"/>
      <c r="BB54" s="395"/>
      <c r="BC54" s="395">
        <v>0</v>
      </c>
      <c r="BD54" s="395"/>
      <c r="BE54" s="395"/>
      <c r="BF54" s="395"/>
      <c r="BG54" s="395">
        <v>0</v>
      </c>
      <c r="BH54" s="395"/>
      <c r="BI54" s="395"/>
      <c r="BJ54" s="395"/>
    </row>
    <row r="55" spans="3:62" ht="12" customHeight="1">
      <c r="D55" s="273" t="s">
        <v>764</v>
      </c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48"/>
      <c r="W55" s="226">
        <f t="shared" si="0"/>
        <v>49</v>
      </c>
      <c r="X55" s="226"/>
      <c r="Y55" s="226"/>
      <c r="Z55" s="226"/>
      <c r="AA55" s="304">
        <v>34</v>
      </c>
      <c r="AB55" s="304"/>
      <c r="AC55" s="304"/>
      <c r="AD55" s="304"/>
      <c r="AE55" s="304">
        <v>15</v>
      </c>
      <c r="AF55" s="304"/>
      <c r="AG55" s="304"/>
      <c r="AH55" s="304"/>
      <c r="AI55" s="395">
        <v>48</v>
      </c>
      <c r="AJ55" s="395"/>
      <c r="AK55" s="395"/>
      <c r="AL55" s="395"/>
      <c r="AM55" s="395">
        <v>0</v>
      </c>
      <c r="AN55" s="395"/>
      <c r="AO55" s="395"/>
      <c r="AP55" s="395"/>
      <c r="AQ55" s="395">
        <v>1</v>
      </c>
      <c r="AR55" s="395"/>
      <c r="AS55" s="395"/>
      <c r="AT55" s="395"/>
      <c r="AU55" s="395">
        <v>0</v>
      </c>
      <c r="AV55" s="395"/>
      <c r="AW55" s="395"/>
      <c r="AX55" s="395"/>
      <c r="AY55" s="395">
        <v>0</v>
      </c>
      <c r="AZ55" s="395"/>
      <c r="BA55" s="395"/>
      <c r="BB55" s="395"/>
      <c r="BC55" s="395">
        <v>0</v>
      </c>
      <c r="BD55" s="395"/>
      <c r="BE55" s="395"/>
      <c r="BF55" s="395"/>
      <c r="BG55" s="395">
        <v>0</v>
      </c>
      <c r="BH55" s="395"/>
      <c r="BI55" s="395"/>
      <c r="BJ55" s="395"/>
    </row>
    <row r="56" spans="3:62" ht="12" customHeight="1">
      <c r="D56" s="273" t="s">
        <v>765</v>
      </c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48"/>
      <c r="W56" s="226">
        <f t="shared" si="0"/>
        <v>152</v>
      </c>
      <c r="X56" s="226"/>
      <c r="Y56" s="226"/>
      <c r="Z56" s="226"/>
      <c r="AA56" s="304">
        <v>88</v>
      </c>
      <c r="AB56" s="304"/>
      <c r="AC56" s="304"/>
      <c r="AD56" s="304"/>
      <c r="AE56" s="304">
        <v>64</v>
      </c>
      <c r="AF56" s="304"/>
      <c r="AG56" s="304"/>
      <c r="AH56" s="304"/>
      <c r="AI56" s="395">
        <v>115</v>
      </c>
      <c r="AJ56" s="395"/>
      <c r="AK56" s="395"/>
      <c r="AL56" s="395"/>
      <c r="AM56" s="395">
        <v>22</v>
      </c>
      <c r="AN56" s="395"/>
      <c r="AO56" s="395"/>
      <c r="AP56" s="395"/>
      <c r="AQ56" s="395">
        <v>5</v>
      </c>
      <c r="AR56" s="395"/>
      <c r="AS56" s="395"/>
      <c r="AT56" s="395"/>
      <c r="AU56" s="395">
        <v>0</v>
      </c>
      <c r="AV56" s="395"/>
      <c r="AW56" s="395"/>
      <c r="AX56" s="395"/>
      <c r="AY56" s="395">
        <v>10</v>
      </c>
      <c r="AZ56" s="395"/>
      <c r="BA56" s="395"/>
      <c r="BB56" s="395"/>
      <c r="BC56" s="395">
        <v>0</v>
      </c>
      <c r="BD56" s="395"/>
      <c r="BE56" s="395"/>
      <c r="BF56" s="395"/>
      <c r="BG56" s="395">
        <v>0</v>
      </c>
      <c r="BH56" s="395"/>
      <c r="BI56" s="395"/>
      <c r="BJ56" s="395"/>
    </row>
    <row r="57" spans="3:62" ht="12" customHeight="1">
      <c r="C57" s="273" t="s">
        <v>766</v>
      </c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273"/>
      <c r="Q57" s="273"/>
      <c r="R57" s="273"/>
      <c r="S57" s="273"/>
      <c r="T57" s="273"/>
      <c r="U57" s="273"/>
      <c r="V57" s="48"/>
      <c r="W57" s="226">
        <f t="shared" si="0"/>
        <v>1</v>
      </c>
      <c r="X57" s="226"/>
      <c r="Y57" s="226"/>
      <c r="Z57" s="226"/>
      <c r="AA57" s="304">
        <v>1</v>
      </c>
      <c r="AB57" s="304"/>
      <c r="AC57" s="304"/>
      <c r="AD57" s="304"/>
      <c r="AE57" s="304">
        <v>0</v>
      </c>
      <c r="AF57" s="304"/>
      <c r="AG57" s="304"/>
      <c r="AH57" s="304"/>
      <c r="AI57" s="395">
        <v>1</v>
      </c>
      <c r="AJ57" s="395"/>
      <c r="AK57" s="395"/>
      <c r="AL57" s="395"/>
      <c r="AM57" s="395">
        <v>0</v>
      </c>
      <c r="AN57" s="395"/>
      <c r="AO57" s="395"/>
      <c r="AP57" s="395"/>
      <c r="AQ57" s="395">
        <v>0</v>
      </c>
      <c r="AR57" s="395"/>
      <c r="AS57" s="395"/>
      <c r="AT57" s="395"/>
      <c r="AU57" s="395">
        <v>0</v>
      </c>
      <c r="AV57" s="395"/>
      <c r="AW57" s="395"/>
      <c r="AX57" s="395"/>
      <c r="AY57" s="395">
        <v>0</v>
      </c>
      <c r="AZ57" s="395"/>
      <c r="BA57" s="395"/>
      <c r="BB57" s="395"/>
      <c r="BC57" s="395">
        <v>0</v>
      </c>
      <c r="BD57" s="395"/>
      <c r="BE57" s="395"/>
      <c r="BF57" s="395"/>
      <c r="BG57" s="395">
        <v>0</v>
      </c>
      <c r="BH57" s="395"/>
      <c r="BI57" s="395"/>
      <c r="BJ57" s="395"/>
    </row>
    <row r="58" spans="3:62" ht="12" customHeight="1">
      <c r="D58" s="273" t="s">
        <v>767</v>
      </c>
      <c r="E58" s="273"/>
      <c r="F58" s="273"/>
      <c r="G58" s="273"/>
      <c r="H58" s="273"/>
      <c r="I58" s="273"/>
      <c r="J58" s="273"/>
      <c r="K58" s="273"/>
      <c r="L58" s="273"/>
      <c r="M58" s="273"/>
      <c r="N58" s="273"/>
      <c r="O58" s="273"/>
      <c r="P58" s="273"/>
      <c r="Q58" s="273"/>
      <c r="R58" s="273"/>
      <c r="S58" s="273"/>
      <c r="T58" s="273"/>
      <c r="U58" s="273"/>
      <c r="V58" s="48"/>
      <c r="W58" s="226">
        <f t="shared" si="0"/>
        <v>550</v>
      </c>
      <c r="X58" s="226"/>
      <c r="Y58" s="226"/>
      <c r="Z58" s="226"/>
      <c r="AA58" s="304">
        <v>262</v>
      </c>
      <c r="AB58" s="304"/>
      <c r="AC58" s="304"/>
      <c r="AD58" s="304"/>
      <c r="AE58" s="304">
        <v>288</v>
      </c>
      <c r="AF58" s="304"/>
      <c r="AG58" s="304"/>
      <c r="AH58" s="304"/>
      <c r="AI58" s="395">
        <v>294</v>
      </c>
      <c r="AJ58" s="395"/>
      <c r="AK58" s="395"/>
      <c r="AL58" s="395"/>
      <c r="AM58" s="395">
        <v>194</v>
      </c>
      <c r="AN58" s="395"/>
      <c r="AO58" s="395"/>
      <c r="AP58" s="395"/>
      <c r="AQ58" s="395">
        <v>0</v>
      </c>
      <c r="AR58" s="395"/>
      <c r="AS58" s="395"/>
      <c r="AT58" s="395"/>
      <c r="AU58" s="395">
        <v>31</v>
      </c>
      <c r="AV58" s="395"/>
      <c r="AW58" s="395"/>
      <c r="AX58" s="395"/>
      <c r="AY58" s="395">
        <v>31</v>
      </c>
      <c r="AZ58" s="395"/>
      <c r="BA58" s="395"/>
      <c r="BB58" s="395"/>
      <c r="BC58" s="395">
        <v>0</v>
      </c>
      <c r="BD58" s="395"/>
      <c r="BE58" s="395"/>
      <c r="BF58" s="395"/>
      <c r="BG58" s="395">
        <v>0</v>
      </c>
      <c r="BH58" s="395"/>
      <c r="BI58" s="395"/>
      <c r="BJ58" s="395"/>
    </row>
    <row r="59" spans="3:62" ht="12" customHeight="1">
      <c r="D59" s="273" t="s">
        <v>768</v>
      </c>
      <c r="E59" s="273"/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3"/>
      <c r="Q59" s="273"/>
      <c r="R59" s="273"/>
      <c r="S59" s="273"/>
      <c r="T59" s="273"/>
      <c r="U59" s="273"/>
      <c r="V59" s="48"/>
      <c r="W59" s="226">
        <f t="shared" si="0"/>
        <v>207</v>
      </c>
      <c r="X59" s="226"/>
      <c r="Y59" s="226"/>
      <c r="Z59" s="226"/>
      <c r="AA59" s="304">
        <v>69</v>
      </c>
      <c r="AB59" s="304"/>
      <c r="AC59" s="304"/>
      <c r="AD59" s="304"/>
      <c r="AE59" s="304">
        <v>138</v>
      </c>
      <c r="AF59" s="304"/>
      <c r="AG59" s="304"/>
      <c r="AH59" s="304"/>
      <c r="AI59" s="395">
        <v>75</v>
      </c>
      <c r="AJ59" s="395"/>
      <c r="AK59" s="395"/>
      <c r="AL59" s="395"/>
      <c r="AM59" s="395">
        <v>0</v>
      </c>
      <c r="AN59" s="395"/>
      <c r="AO59" s="395"/>
      <c r="AP59" s="395"/>
      <c r="AQ59" s="395">
        <v>30</v>
      </c>
      <c r="AR59" s="395"/>
      <c r="AS59" s="395"/>
      <c r="AT59" s="395"/>
      <c r="AU59" s="395">
        <v>96</v>
      </c>
      <c r="AV59" s="395"/>
      <c r="AW59" s="395"/>
      <c r="AX59" s="395"/>
      <c r="AY59" s="395">
        <v>6</v>
      </c>
      <c r="AZ59" s="395"/>
      <c r="BA59" s="395"/>
      <c r="BB59" s="395"/>
      <c r="BC59" s="395">
        <v>0</v>
      </c>
      <c r="BD59" s="395"/>
      <c r="BE59" s="395"/>
      <c r="BF59" s="395"/>
      <c r="BG59" s="395">
        <v>0</v>
      </c>
      <c r="BH59" s="395"/>
      <c r="BI59" s="395"/>
      <c r="BJ59" s="395"/>
    </row>
    <row r="60" spans="3:62" ht="12" customHeight="1">
      <c r="C60" s="273" t="s">
        <v>769</v>
      </c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273"/>
      <c r="R60" s="273"/>
      <c r="S60" s="273"/>
      <c r="T60" s="273"/>
      <c r="U60" s="273"/>
      <c r="V60" s="48"/>
      <c r="W60" s="226">
        <f t="shared" si="0"/>
        <v>0</v>
      </c>
      <c r="X60" s="226"/>
      <c r="Y60" s="226"/>
      <c r="Z60" s="226"/>
      <c r="AA60" s="304">
        <v>0</v>
      </c>
      <c r="AB60" s="304"/>
      <c r="AC60" s="304"/>
      <c r="AD60" s="304"/>
      <c r="AE60" s="304">
        <v>0</v>
      </c>
      <c r="AF60" s="304"/>
      <c r="AG60" s="304"/>
      <c r="AH60" s="304"/>
      <c r="AI60" s="395">
        <v>0</v>
      </c>
      <c r="AJ60" s="395"/>
      <c r="AK60" s="395"/>
      <c r="AL60" s="395"/>
      <c r="AM60" s="395">
        <v>0</v>
      </c>
      <c r="AN60" s="395"/>
      <c r="AO60" s="395"/>
      <c r="AP60" s="395"/>
      <c r="AQ60" s="395">
        <v>0</v>
      </c>
      <c r="AR60" s="395"/>
      <c r="AS60" s="395"/>
      <c r="AT60" s="395"/>
      <c r="AU60" s="395">
        <v>0</v>
      </c>
      <c r="AV60" s="395"/>
      <c r="AW60" s="395"/>
      <c r="AX60" s="395"/>
      <c r="AY60" s="395">
        <v>0</v>
      </c>
      <c r="AZ60" s="395"/>
      <c r="BA60" s="395"/>
      <c r="BB60" s="395"/>
      <c r="BC60" s="395">
        <v>0</v>
      </c>
      <c r="BD60" s="395"/>
      <c r="BE60" s="395"/>
      <c r="BF60" s="395"/>
      <c r="BG60" s="395">
        <v>0</v>
      </c>
      <c r="BH60" s="395"/>
      <c r="BI60" s="395"/>
      <c r="BJ60" s="395"/>
    </row>
    <row r="61" spans="3:62" ht="12" customHeight="1">
      <c r="D61" s="273" t="s">
        <v>770</v>
      </c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273"/>
      <c r="Q61" s="273"/>
      <c r="R61" s="273"/>
      <c r="S61" s="273"/>
      <c r="T61" s="273"/>
      <c r="U61" s="273"/>
      <c r="V61" s="48"/>
      <c r="W61" s="226">
        <f t="shared" si="0"/>
        <v>319</v>
      </c>
      <c r="X61" s="226"/>
      <c r="Y61" s="226"/>
      <c r="Z61" s="226"/>
      <c r="AA61" s="304">
        <v>280</v>
      </c>
      <c r="AB61" s="304"/>
      <c r="AC61" s="304"/>
      <c r="AD61" s="304"/>
      <c r="AE61" s="395">
        <v>39</v>
      </c>
      <c r="AF61" s="395"/>
      <c r="AG61" s="395"/>
      <c r="AH61" s="395"/>
      <c r="AI61" s="395">
        <v>72</v>
      </c>
      <c r="AJ61" s="395"/>
      <c r="AK61" s="395"/>
      <c r="AL61" s="395"/>
      <c r="AM61" s="395">
        <v>1</v>
      </c>
      <c r="AN61" s="395"/>
      <c r="AO61" s="395"/>
      <c r="AP61" s="395"/>
      <c r="AQ61" s="395">
        <v>20</v>
      </c>
      <c r="AR61" s="395"/>
      <c r="AS61" s="395"/>
      <c r="AT61" s="395"/>
      <c r="AU61" s="395">
        <v>0</v>
      </c>
      <c r="AV61" s="395"/>
      <c r="AW61" s="395"/>
      <c r="AX61" s="395"/>
      <c r="AY61" s="395">
        <v>226</v>
      </c>
      <c r="AZ61" s="395"/>
      <c r="BA61" s="395"/>
      <c r="BB61" s="395"/>
      <c r="BC61" s="395">
        <v>0</v>
      </c>
      <c r="BD61" s="395"/>
      <c r="BE61" s="395"/>
      <c r="BF61" s="395"/>
      <c r="BG61" s="395">
        <v>0</v>
      </c>
      <c r="BH61" s="395"/>
      <c r="BI61" s="395"/>
      <c r="BJ61" s="395"/>
    </row>
    <row r="62" spans="3:62" ht="12" customHeight="1">
      <c r="D62" s="273" t="s">
        <v>771</v>
      </c>
      <c r="E62" s="273"/>
      <c r="F62" s="273"/>
      <c r="G62" s="273"/>
      <c r="H62" s="273"/>
      <c r="I62" s="273"/>
      <c r="J62" s="273"/>
      <c r="K62" s="273"/>
      <c r="L62" s="273"/>
      <c r="M62" s="273"/>
      <c r="N62" s="273"/>
      <c r="O62" s="273"/>
      <c r="P62" s="273"/>
      <c r="Q62" s="273"/>
      <c r="R62" s="273"/>
      <c r="S62" s="273"/>
      <c r="T62" s="273"/>
      <c r="U62" s="273"/>
      <c r="V62" s="48"/>
      <c r="W62" s="226">
        <f t="shared" si="0"/>
        <v>141</v>
      </c>
      <c r="X62" s="226"/>
      <c r="Y62" s="226"/>
      <c r="Z62" s="226"/>
      <c r="AA62" s="304">
        <v>110</v>
      </c>
      <c r="AB62" s="304"/>
      <c r="AC62" s="304"/>
      <c r="AD62" s="304"/>
      <c r="AE62" s="395">
        <v>31</v>
      </c>
      <c r="AF62" s="395"/>
      <c r="AG62" s="395"/>
      <c r="AH62" s="395"/>
      <c r="AI62" s="395">
        <v>48</v>
      </c>
      <c r="AJ62" s="395"/>
      <c r="AK62" s="395"/>
      <c r="AL62" s="395"/>
      <c r="AM62" s="395">
        <v>2</v>
      </c>
      <c r="AN62" s="395"/>
      <c r="AO62" s="395"/>
      <c r="AP62" s="395"/>
      <c r="AQ62" s="395">
        <v>90</v>
      </c>
      <c r="AR62" s="395"/>
      <c r="AS62" s="395"/>
      <c r="AT62" s="395"/>
      <c r="AU62" s="395">
        <v>0</v>
      </c>
      <c r="AV62" s="395"/>
      <c r="AW62" s="395"/>
      <c r="AX62" s="395"/>
      <c r="AY62" s="395">
        <v>1</v>
      </c>
      <c r="AZ62" s="395"/>
      <c r="BA62" s="395"/>
      <c r="BB62" s="395"/>
      <c r="BC62" s="395">
        <v>0</v>
      </c>
      <c r="BD62" s="395"/>
      <c r="BE62" s="395"/>
      <c r="BF62" s="395"/>
      <c r="BG62" s="395">
        <v>0</v>
      </c>
      <c r="BH62" s="395"/>
      <c r="BI62" s="395"/>
      <c r="BJ62" s="395"/>
    </row>
    <row r="63" spans="3:62" ht="12" customHeight="1">
      <c r="D63" s="273" t="s">
        <v>772</v>
      </c>
      <c r="E63" s="273"/>
      <c r="F63" s="273"/>
      <c r="G63" s="273"/>
      <c r="H63" s="273"/>
      <c r="I63" s="273"/>
      <c r="J63" s="273"/>
      <c r="K63" s="273"/>
      <c r="L63" s="273"/>
      <c r="M63" s="273"/>
      <c r="N63" s="273"/>
      <c r="O63" s="273"/>
      <c r="P63" s="273"/>
      <c r="Q63" s="273"/>
      <c r="R63" s="273"/>
      <c r="S63" s="273"/>
      <c r="T63" s="273"/>
      <c r="U63" s="273"/>
      <c r="V63" s="48"/>
      <c r="W63" s="226">
        <f t="shared" si="0"/>
        <v>181</v>
      </c>
      <c r="X63" s="226"/>
      <c r="Y63" s="226"/>
      <c r="Z63" s="226"/>
      <c r="AA63" s="304">
        <v>156</v>
      </c>
      <c r="AB63" s="304"/>
      <c r="AC63" s="304"/>
      <c r="AD63" s="304"/>
      <c r="AE63" s="395">
        <v>25</v>
      </c>
      <c r="AF63" s="395"/>
      <c r="AG63" s="395"/>
      <c r="AH63" s="395"/>
      <c r="AI63" s="395">
        <v>58</v>
      </c>
      <c r="AJ63" s="395"/>
      <c r="AK63" s="395"/>
      <c r="AL63" s="395"/>
      <c r="AM63" s="395">
        <v>0</v>
      </c>
      <c r="AN63" s="395"/>
      <c r="AO63" s="395"/>
      <c r="AP63" s="395"/>
      <c r="AQ63" s="395">
        <v>112</v>
      </c>
      <c r="AR63" s="395"/>
      <c r="AS63" s="395"/>
      <c r="AT63" s="395"/>
      <c r="AU63" s="395">
        <v>0</v>
      </c>
      <c r="AV63" s="395"/>
      <c r="AW63" s="395"/>
      <c r="AX63" s="395"/>
      <c r="AY63" s="395">
        <v>11</v>
      </c>
      <c r="AZ63" s="395"/>
      <c r="BA63" s="395"/>
      <c r="BB63" s="395"/>
      <c r="BC63" s="395">
        <v>0</v>
      </c>
      <c r="BD63" s="395"/>
      <c r="BE63" s="395"/>
      <c r="BF63" s="395"/>
      <c r="BG63" s="395">
        <v>0</v>
      </c>
      <c r="BH63" s="395"/>
      <c r="BI63" s="395"/>
      <c r="BJ63" s="395"/>
    </row>
    <row r="64" spans="3:62" ht="12" customHeight="1">
      <c r="C64" s="273" t="s">
        <v>351</v>
      </c>
      <c r="D64" s="273"/>
      <c r="E64" s="273"/>
      <c r="F64" s="273"/>
      <c r="G64" s="273"/>
      <c r="H64" s="273"/>
      <c r="I64" s="273"/>
      <c r="J64" s="273"/>
      <c r="K64" s="273"/>
      <c r="L64" s="273"/>
      <c r="M64" s="273"/>
      <c r="N64" s="273"/>
      <c r="O64" s="273"/>
      <c r="P64" s="273"/>
      <c r="Q64" s="273"/>
      <c r="R64" s="273"/>
      <c r="S64" s="273"/>
      <c r="T64" s="273"/>
      <c r="U64" s="273"/>
      <c r="V64" s="48"/>
      <c r="W64" s="226">
        <f t="shared" si="0"/>
        <v>17</v>
      </c>
      <c r="X64" s="226"/>
      <c r="Y64" s="226"/>
      <c r="Z64" s="226"/>
      <c r="AA64" s="304">
        <v>8</v>
      </c>
      <c r="AB64" s="304"/>
      <c r="AC64" s="304"/>
      <c r="AD64" s="304"/>
      <c r="AE64" s="395">
        <v>9</v>
      </c>
      <c r="AF64" s="395"/>
      <c r="AG64" s="395"/>
      <c r="AH64" s="395"/>
      <c r="AI64" s="395">
        <v>17</v>
      </c>
      <c r="AJ64" s="395"/>
      <c r="AK64" s="395"/>
      <c r="AL64" s="395"/>
      <c r="AM64" s="395">
        <v>0</v>
      </c>
      <c r="AN64" s="395"/>
      <c r="AO64" s="395"/>
      <c r="AP64" s="395"/>
      <c r="AQ64" s="395">
        <v>0</v>
      </c>
      <c r="AR64" s="395"/>
      <c r="AS64" s="395"/>
      <c r="AT64" s="395"/>
      <c r="AU64" s="395">
        <v>0</v>
      </c>
      <c r="AV64" s="395"/>
      <c r="AW64" s="395"/>
      <c r="AX64" s="395"/>
      <c r="AY64" s="395">
        <v>0</v>
      </c>
      <c r="AZ64" s="395"/>
      <c r="BA64" s="395"/>
      <c r="BB64" s="395"/>
      <c r="BC64" s="395">
        <v>0</v>
      </c>
      <c r="BD64" s="395"/>
      <c r="BE64" s="395"/>
      <c r="BF64" s="395"/>
      <c r="BG64" s="395">
        <v>0</v>
      </c>
      <c r="BH64" s="395"/>
      <c r="BI64" s="395"/>
      <c r="BJ64" s="395"/>
    </row>
    <row r="65" spans="2:62" ht="12" customHeight="1">
      <c r="C65" s="273" t="s">
        <v>773</v>
      </c>
      <c r="D65" s="273"/>
      <c r="E65" s="273"/>
      <c r="F65" s="273"/>
      <c r="G65" s="273"/>
      <c r="H65" s="273"/>
      <c r="I65" s="273"/>
      <c r="J65" s="273"/>
      <c r="K65" s="273"/>
      <c r="L65" s="273"/>
      <c r="M65" s="273"/>
      <c r="N65" s="273"/>
      <c r="O65" s="273"/>
      <c r="P65" s="273"/>
      <c r="Q65" s="273"/>
      <c r="R65" s="273"/>
      <c r="S65" s="273"/>
      <c r="T65" s="273"/>
      <c r="U65" s="273"/>
      <c r="V65" s="48"/>
      <c r="W65" s="226">
        <f t="shared" si="0"/>
        <v>171</v>
      </c>
      <c r="X65" s="226"/>
      <c r="Y65" s="226"/>
      <c r="Z65" s="226"/>
      <c r="AA65" s="304">
        <v>102</v>
      </c>
      <c r="AB65" s="304"/>
      <c r="AC65" s="304"/>
      <c r="AD65" s="304"/>
      <c r="AE65" s="395">
        <v>69</v>
      </c>
      <c r="AF65" s="395"/>
      <c r="AG65" s="395"/>
      <c r="AH65" s="395"/>
      <c r="AI65" s="395">
        <v>159</v>
      </c>
      <c r="AJ65" s="395"/>
      <c r="AK65" s="395"/>
      <c r="AL65" s="395"/>
      <c r="AM65" s="395">
        <v>0</v>
      </c>
      <c r="AN65" s="395"/>
      <c r="AO65" s="395"/>
      <c r="AP65" s="395"/>
      <c r="AQ65" s="395">
        <v>0</v>
      </c>
      <c r="AR65" s="395"/>
      <c r="AS65" s="395"/>
      <c r="AT65" s="395"/>
      <c r="AU65" s="395">
        <v>3</v>
      </c>
      <c r="AV65" s="395"/>
      <c r="AW65" s="395"/>
      <c r="AX65" s="395"/>
      <c r="AY65" s="395">
        <v>9</v>
      </c>
      <c r="AZ65" s="395"/>
      <c r="BA65" s="395"/>
      <c r="BB65" s="395"/>
      <c r="BC65" s="395">
        <v>0</v>
      </c>
      <c r="BD65" s="395"/>
      <c r="BE65" s="395"/>
      <c r="BF65" s="395"/>
      <c r="BG65" s="395">
        <v>0</v>
      </c>
      <c r="BH65" s="395"/>
      <c r="BI65" s="395"/>
      <c r="BJ65" s="395"/>
    </row>
    <row r="66" spans="2:62" ht="12" customHeight="1">
      <c r="C66" s="273" t="s">
        <v>774</v>
      </c>
      <c r="D66" s="273"/>
      <c r="E66" s="273"/>
      <c r="F66" s="273"/>
      <c r="G66" s="273"/>
      <c r="H66" s="273"/>
      <c r="I66" s="273"/>
      <c r="J66" s="273"/>
      <c r="K66" s="273"/>
      <c r="L66" s="273"/>
      <c r="M66" s="273"/>
      <c r="N66" s="273"/>
      <c r="O66" s="273"/>
      <c r="P66" s="273"/>
      <c r="Q66" s="273"/>
      <c r="R66" s="273"/>
      <c r="S66" s="273"/>
      <c r="T66" s="273"/>
      <c r="U66" s="273"/>
      <c r="V66" s="48"/>
      <c r="W66" s="226">
        <f t="shared" si="0"/>
        <v>1481</v>
      </c>
      <c r="X66" s="226"/>
      <c r="Y66" s="226"/>
      <c r="Z66" s="226"/>
      <c r="AA66" s="304">
        <v>163</v>
      </c>
      <c r="AB66" s="304"/>
      <c r="AC66" s="304"/>
      <c r="AD66" s="304"/>
      <c r="AE66" s="395">
        <v>1318</v>
      </c>
      <c r="AF66" s="395"/>
      <c r="AG66" s="395"/>
      <c r="AH66" s="395"/>
      <c r="AI66" s="395">
        <v>100</v>
      </c>
      <c r="AJ66" s="395"/>
      <c r="AK66" s="395"/>
      <c r="AL66" s="395"/>
      <c r="AM66" s="395">
        <v>1135</v>
      </c>
      <c r="AN66" s="395"/>
      <c r="AO66" s="395"/>
      <c r="AP66" s="395"/>
      <c r="AQ66" s="395">
        <v>0</v>
      </c>
      <c r="AR66" s="395"/>
      <c r="AS66" s="395"/>
      <c r="AT66" s="395"/>
      <c r="AU66" s="395">
        <v>66</v>
      </c>
      <c r="AV66" s="395"/>
      <c r="AW66" s="395"/>
      <c r="AX66" s="395"/>
      <c r="AY66" s="395">
        <v>180</v>
      </c>
      <c r="AZ66" s="395"/>
      <c r="BA66" s="395"/>
      <c r="BB66" s="395"/>
      <c r="BC66" s="395">
        <v>0</v>
      </c>
      <c r="BD66" s="395"/>
      <c r="BE66" s="395"/>
      <c r="BF66" s="395"/>
      <c r="BG66" s="395">
        <v>0</v>
      </c>
      <c r="BH66" s="395"/>
      <c r="BI66" s="395"/>
      <c r="BJ66" s="395"/>
    </row>
    <row r="67" spans="2:62" ht="12" customHeight="1">
      <c r="D67" s="273" t="s">
        <v>775</v>
      </c>
      <c r="E67" s="273"/>
      <c r="F67" s="273"/>
      <c r="G67" s="273"/>
      <c r="H67" s="273"/>
      <c r="I67" s="273"/>
      <c r="J67" s="273"/>
      <c r="K67" s="273"/>
      <c r="L67" s="273"/>
      <c r="M67" s="273"/>
      <c r="N67" s="273"/>
      <c r="O67" s="273"/>
      <c r="P67" s="273"/>
      <c r="Q67" s="273"/>
      <c r="R67" s="273"/>
      <c r="S67" s="273"/>
      <c r="T67" s="273"/>
      <c r="U67" s="273"/>
      <c r="V67" s="48"/>
      <c r="W67" s="226">
        <f t="shared" si="0"/>
        <v>265</v>
      </c>
      <c r="X67" s="226"/>
      <c r="Y67" s="226"/>
      <c r="Z67" s="226"/>
      <c r="AA67" s="304">
        <v>138</v>
      </c>
      <c r="AB67" s="304"/>
      <c r="AC67" s="304"/>
      <c r="AD67" s="304"/>
      <c r="AE67" s="395">
        <v>127</v>
      </c>
      <c r="AF67" s="395"/>
      <c r="AG67" s="395"/>
      <c r="AH67" s="395"/>
      <c r="AI67" s="395">
        <v>0</v>
      </c>
      <c r="AJ67" s="395"/>
      <c r="AK67" s="395"/>
      <c r="AL67" s="395"/>
      <c r="AM67" s="395">
        <v>0</v>
      </c>
      <c r="AN67" s="395"/>
      <c r="AO67" s="395"/>
      <c r="AP67" s="395"/>
      <c r="AQ67" s="395">
        <v>0</v>
      </c>
      <c r="AR67" s="395"/>
      <c r="AS67" s="395"/>
      <c r="AT67" s="395"/>
      <c r="AU67" s="395">
        <v>0</v>
      </c>
      <c r="AV67" s="395"/>
      <c r="AW67" s="395"/>
      <c r="AX67" s="395"/>
      <c r="AY67" s="395">
        <v>264</v>
      </c>
      <c r="AZ67" s="395"/>
      <c r="BA67" s="395"/>
      <c r="BB67" s="395"/>
      <c r="BC67" s="395">
        <v>0</v>
      </c>
      <c r="BD67" s="395"/>
      <c r="BE67" s="395"/>
      <c r="BF67" s="395"/>
      <c r="BG67" s="395">
        <v>1</v>
      </c>
      <c r="BH67" s="395"/>
      <c r="BI67" s="395"/>
      <c r="BJ67" s="395"/>
    </row>
    <row r="68" spans="2:62" ht="12" customHeight="1">
      <c r="D68" s="273" t="s">
        <v>776</v>
      </c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S68" s="273"/>
      <c r="T68" s="273"/>
      <c r="U68" s="273"/>
      <c r="V68" s="48"/>
      <c r="W68" s="226">
        <f t="shared" si="0"/>
        <v>23</v>
      </c>
      <c r="X68" s="226"/>
      <c r="Y68" s="226"/>
      <c r="Z68" s="226"/>
      <c r="AA68" s="304">
        <v>11</v>
      </c>
      <c r="AB68" s="304"/>
      <c r="AC68" s="304"/>
      <c r="AD68" s="304"/>
      <c r="AE68" s="395">
        <v>12</v>
      </c>
      <c r="AF68" s="395"/>
      <c r="AG68" s="395"/>
      <c r="AH68" s="395"/>
      <c r="AI68" s="395">
        <v>0</v>
      </c>
      <c r="AJ68" s="395"/>
      <c r="AK68" s="395"/>
      <c r="AL68" s="395"/>
      <c r="AM68" s="395">
        <v>0</v>
      </c>
      <c r="AN68" s="395"/>
      <c r="AO68" s="395"/>
      <c r="AP68" s="395"/>
      <c r="AQ68" s="395">
        <v>0</v>
      </c>
      <c r="AR68" s="395"/>
      <c r="AS68" s="395"/>
      <c r="AT68" s="395"/>
      <c r="AU68" s="395">
        <v>0</v>
      </c>
      <c r="AV68" s="395"/>
      <c r="AW68" s="395"/>
      <c r="AX68" s="395"/>
      <c r="AY68" s="395">
        <v>23</v>
      </c>
      <c r="AZ68" s="395"/>
      <c r="BA68" s="395"/>
      <c r="BB68" s="395"/>
      <c r="BC68" s="395">
        <v>0</v>
      </c>
      <c r="BD68" s="395"/>
      <c r="BE68" s="395"/>
      <c r="BF68" s="395"/>
      <c r="BG68" s="395">
        <v>0</v>
      </c>
      <c r="BH68" s="395"/>
      <c r="BI68" s="395"/>
      <c r="BJ68" s="395"/>
    </row>
    <row r="69" spans="2:62" ht="12" customHeight="1">
      <c r="D69" s="273" t="s">
        <v>777</v>
      </c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3"/>
      <c r="Q69" s="273"/>
      <c r="R69" s="273"/>
      <c r="S69" s="273"/>
      <c r="T69" s="273"/>
      <c r="U69" s="273"/>
      <c r="V69" s="48"/>
      <c r="W69" s="226">
        <f t="shared" si="0"/>
        <v>32</v>
      </c>
      <c r="X69" s="226"/>
      <c r="Y69" s="226"/>
      <c r="Z69" s="226"/>
      <c r="AA69" s="304">
        <v>0</v>
      </c>
      <c r="AB69" s="304"/>
      <c r="AC69" s="304"/>
      <c r="AD69" s="304"/>
      <c r="AE69" s="395">
        <v>32</v>
      </c>
      <c r="AF69" s="395"/>
      <c r="AG69" s="395"/>
      <c r="AH69" s="395"/>
      <c r="AI69" s="395">
        <v>0</v>
      </c>
      <c r="AJ69" s="395"/>
      <c r="AK69" s="395"/>
      <c r="AL69" s="395"/>
      <c r="AM69" s="395">
        <v>0</v>
      </c>
      <c r="AN69" s="395"/>
      <c r="AO69" s="395"/>
      <c r="AP69" s="395"/>
      <c r="AQ69" s="395">
        <v>0</v>
      </c>
      <c r="AR69" s="395"/>
      <c r="AS69" s="395"/>
      <c r="AT69" s="395"/>
      <c r="AU69" s="395">
        <v>0</v>
      </c>
      <c r="AV69" s="395"/>
      <c r="AW69" s="395"/>
      <c r="AX69" s="395"/>
      <c r="AY69" s="395">
        <v>0</v>
      </c>
      <c r="AZ69" s="395"/>
      <c r="BA69" s="395"/>
      <c r="BB69" s="395"/>
      <c r="BC69" s="395">
        <v>32</v>
      </c>
      <c r="BD69" s="395"/>
      <c r="BE69" s="395"/>
      <c r="BF69" s="395"/>
      <c r="BG69" s="395">
        <v>0</v>
      </c>
      <c r="BH69" s="395"/>
      <c r="BI69" s="395"/>
      <c r="BJ69" s="395"/>
    </row>
    <row r="70" spans="2:62" ht="12" customHeight="1">
      <c r="C70" s="273" t="s">
        <v>571</v>
      </c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48"/>
      <c r="W70" s="226">
        <f t="shared" si="0"/>
        <v>15</v>
      </c>
      <c r="X70" s="226"/>
      <c r="Y70" s="226"/>
      <c r="Z70" s="226"/>
      <c r="AA70" s="304">
        <v>11</v>
      </c>
      <c r="AB70" s="304"/>
      <c r="AC70" s="304"/>
      <c r="AD70" s="304"/>
      <c r="AE70" s="395">
        <v>4</v>
      </c>
      <c r="AF70" s="395"/>
      <c r="AG70" s="395"/>
      <c r="AH70" s="395"/>
      <c r="AI70" s="395">
        <v>14</v>
      </c>
      <c r="AJ70" s="395"/>
      <c r="AK70" s="395"/>
      <c r="AL70" s="395"/>
      <c r="AM70" s="395">
        <v>0</v>
      </c>
      <c r="AN70" s="395"/>
      <c r="AO70" s="395"/>
      <c r="AP70" s="395"/>
      <c r="AQ70" s="395">
        <v>1</v>
      </c>
      <c r="AR70" s="395"/>
      <c r="AS70" s="395"/>
      <c r="AT70" s="395"/>
      <c r="AU70" s="395">
        <v>0</v>
      </c>
      <c r="AV70" s="395"/>
      <c r="AW70" s="395"/>
      <c r="AX70" s="395"/>
      <c r="AY70" s="395">
        <v>0</v>
      </c>
      <c r="AZ70" s="395"/>
      <c r="BA70" s="395"/>
      <c r="BB70" s="395"/>
      <c r="BC70" s="395">
        <v>0</v>
      </c>
      <c r="BD70" s="395"/>
      <c r="BE70" s="395"/>
      <c r="BF70" s="395"/>
      <c r="BG70" s="395">
        <v>0</v>
      </c>
      <c r="BH70" s="395"/>
      <c r="BI70" s="395"/>
      <c r="BJ70" s="395"/>
    </row>
    <row r="71" spans="2:62" ht="12" customHeight="1">
      <c r="C71" s="273" t="s">
        <v>778</v>
      </c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73"/>
      <c r="T71" s="273"/>
      <c r="U71" s="273"/>
      <c r="V71" s="48"/>
      <c r="W71" s="226">
        <f t="shared" si="0"/>
        <v>6</v>
      </c>
      <c r="X71" s="226"/>
      <c r="Y71" s="226"/>
      <c r="Z71" s="226"/>
      <c r="AA71" s="304">
        <v>5</v>
      </c>
      <c r="AB71" s="304"/>
      <c r="AC71" s="304"/>
      <c r="AD71" s="304"/>
      <c r="AE71" s="395">
        <v>1</v>
      </c>
      <c r="AF71" s="395"/>
      <c r="AG71" s="395"/>
      <c r="AH71" s="395"/>
      <c r="AI71" s="395">
        <v>6</v>
      </c>
      <c r="AJ71" s="395"/>
      <c r="AK71" s="395"/>
      <c r="AL71" s="395"/>
      <c r="AM71" s="395">
        <v>0</v>
      </c>
      <c r="AN71" s="395"/>
      <c r="AO71" s="395"/>
      <c r="AP71" s="395"/>
      <c r="AQ71" s="395">
        <v>0</v>
      </c>
      <c r="AR71" s="395"/>
      <c r="AS71" s="395"/>
      <c r="AT71" s="395"/>
      <c r="AU71" s="395">
        <v>0</v>
      </c>
      <c r="AV71" s="395"/>
      <c r="AW71" s="395"/>
      <c r="AX71" s="395"/>
      <c r="AY71" s="395">
        <v>0</v>
      </c>
      <c r="AZ71" s="395"/>
      <c r="BA71" s="395"/>
      <c r="BB71" s="395"/>
      <c r="BC71" s="395">
        <v>0</v>
      </c>
      <c r="BD71" s="395"/>
      <c r="BE71" s="395"/>
      <c r="BF71" s="395"/>
      <c r="BG71" s="395">
        <v>0</v>
      </c>
      <c r="BH71" s="395"/>
      <c r="BI71" s="395"/>
      <c r="BJ71" s="395"/>
    </row>
    <row r="72" spans="2:62" ht="12" customHeight="1">
      <c r="C72" s="273" t="s">
        <v>779</v>
      </c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3"/>
      <c r="T72" s="273"/>
      <c r="U72" s="273"/>
      <c r="V72" s="48"/>
      <c r="W72" s="226">
        <f t="shared" si="0"/>
        <v>0</v>
      </c>
      <c r="X72" s="226"/>
      <c r="Y72" s="226"/>
      <c r="Z72" s="226"/>
      <c r="AA72" s="304">
        <v>0</v>
      </c>
      <c r="AB72" s="304"/>
      <c r="AC72" s="304"/>
      <c r="AD72" s="304"/>
      <c r="AE72" s="304">
        <v>0</v>
      </c>
      <c r="AF72" s="304"/>
      <c r="AG72" s="304"/>
      <c r="AH72" s="304"/>
      <c r="AI72" s="395">
        <v>0</v>
      </c>
      <c r="AJ72" s="395"/>
      <c r="AK72" s="395"/>
      <c r="AL72" s="395"/>
      <c r="AM72" s="395">
        <v>0</v>
      </c>
      <c r="AN72" s="395"/>
      <c r="AO72" s="395"/>
      <c r="AP72" s="395"/>
      <c r="AQ72" s="395">
        <v>0</v>
      </c>
      <c r="AR72" s="395"/>
      <c r="AS72" s="395"/>
      <c r="AT72" s="395"/>
      <c r="AU72" s="395">
        <v>0</v>
      </c>
      <c r="AV72" s="395"/>
      <c r="AW72" s="395"/>
      <c r="AX72" s="395"/>
      <c r="AY72" s="395">
        <v>0</v>
      </c>
      <c r="AZ72" s="395"/>
      <c r="BA72" s="395"/>
      <c r="BB72" s="395"/>
      <c r="BC72" s="395">
        <v>0</v>
      </c>
      <c r="BD72" s="395"/>
      <c r="BE72" s="395"/>
      <c r="BF72" s="395"/>
      <c r="BG72" s="395">
        <v>0</v>
      </c>
      <c r="BH72" s="395"/>
      <c r="BI72" s="395"/>
      <c r="BJ72" s="395"/>
    </row>
    <row r="73" spans="2:62" ht="12" customHeight="1">
      <c r="C73" s="273" t="s">
        <v>644</v>
      </c>
      <c r="D73" s="273"/>
      <c r="E73" s="273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273"/>
      <c r="T73" s="273"/>
      <c r="U73" s="273"/>
      <c r="V73" s="48"/>
      <c r="W73" s="226">
        <f t="shared" si="0"/>
        <v>17</v>
      </c>
      <c r="X73" s="226"/>
      <c r="Y73" s="226"/>
      <c r="Z73" s="226"/>
      <c r="AA73" s="304">
        <v>11</v>
      </c>
      <c r="AB73" s="304"/>
      <c r="AC73" s="304"/>
      <c r="AD73" s="304"/>
      <c r="AE73" s="395">
        <v>6</v>
      </c>
      <c r="AF73" s="395"/>
      <c r="AG73" s="395"/>
      <c r="AH73" s="395"/>
      <c r="AI73" s="395">
        <v>16</v>
      </c>
      <c r="AJ73" s="395"/>
      <c r="AK73" s="395"/>
      <c r="AL73" s="395"/>
      <c r="AM73" s="395">
        <v>0</v>
      </c>
      <c r="AN73" s="395"/>
      <c r="AO73" s="395"/>
      <c r="AP73" s="395"/>
      <c r="AQ73" s="395">
        <v>1</v>
      </c>
      <c r="AR73" s="395"/>
      <c r="AS73" s="395"/>
      <c r="AT73" s="395"/>
      <c r="AU73" s="395">
        <v>0</v>
      </c>
      <c r="AV73" s="395"/>
      <c r="AW73" s="395"/>
      <c r="AX73" s="395"/>
      <c r="AY73" s="395">
        <v>0</v>
      </c>
      <c r="AZ73" s="395"/>
      <c r="BA73" s="395"/>
      <c r="BB73" s="395"/>
      <c r="BC73" s="395">
        <v>0</v>
      </c>
      <c r="BD73" s="395"/>
      <c r="BE73" s="395"/>
      <c r="BF73" s="395"/>
      <c r="BG73" s="395">
        <v>0</v>
      </c>
      <c r="BH73" s="395"/>
      <c r="BI73" s="395"/>
      <c r="BJ73" s="395"/>
    </row>
    <row r="74" spans="2:62" ht="8.1" customHeight="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49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</row>
    <row r="75" spans="2:62" ht="12" customHeight="1">
      <c r="B75" s="271" t="s">
        <v>1</v>
      </c>
      <c r="C75" s="271"/>
      <c r="D75" s="271"/>
      <c r="E75" s="72" t="s">
        <v>780</v>
      </c>
      <c r="F75" s="5" t="s">
        <v>746</v>
      </c>
    </row>
  </sheetData>
  <mergeCells count="456">
    <mergeCell ref="BA1:BK2"/>
    <mergeCell ref="B5:BJ5"/>
    <mergeCell ref="B7:L8"/>
    <mergeCell ref="M7:AD8"/>
    <mergeCell ref="AE7:BJ7"/>
    <mergeCell ref="AE8:AT8"/>
    <mergeCell ref="AU8:BJ8"/>
    <mergeCell ref="C10:E10"/>
    <mergeCell ref="F10:H10"/>
    <mergeCell ref="I10:K10"/>
    <mergeCell ref="M10:AD10"/>
    <mergeCell ref="AE10:AT10"/>
    <mergeCell ref="AU10:BJ10"/>
    <mergeCell ref="F11:H11"/>
    <mergeCell ref="M11:AD11"/>
    <mergeCell ref="AE11:AT11"/>
    <mergeCell ref="AU11:BJ11"/>
    <mergeCell ref="F12:H12"/>
    <mergeCell ref="M12:AD12"/>
    <mergeCell ref="AE12:AT12"/>
    <mergeCell ref="AU12:BJ12"/>
    <mergeCell ref="F13:H13"/>
    <mergeCell ref="M13:AD13"/>
    <mergeCell ref="AE13:AT13"/>
    <mergeCell ref="AU13:BJ13"/>
    <mergeCell ref="F14:H14"/>
    <mergeCell ref="M14:AD14"/>
    <mergeCell ref="AE14:AT14"/>
    <mergeCell ref="AU14:BJ14"/>
    <mergeCell ref="B16:D16"/>
    <mergeCell ref="B18:BJ18"/>
    <mergeCell ref="B19:BJ19"/>
    <mergeCell ref="B21:L22"/>
    <mergeCell ref="M21:AP21"/>
    <mergeCell ref="AQ21:AZ22"/>
    <mergeCell ref="BA21:BJ22"/>
    <mergeCell ref="M22:X22"/>
    <mergeCell ref="Y22:AG22"/>
    <mergeCell ref="AH22:AP22"/>
    <mergeCell ref="C24:E24"/>
    <mergeCell ref="F24:H24"/>
    <mergeCell ref="I24:K24"/>
    <mergeCell ref="M24:T24"/>
    <mergeCell ref="U24:X24"/>
    <mergeCell ref="Y24:AC24"/>
    <mergeCell ref="AD24:AG24"/>
    <mergeCell ref="AH24:AL24"/>
    <mergeCell ref="AM24:AP24"/>
    <mergeCell ref="AQ24:AZ24"/>
    <mergeCell ref="BA24:BE24"/>
    <mergeCell ref="BF24:BJ24"/>
    <mergeCell ref="F25:H25"/>
    <mergeCell ref="M25:T25"/>
    <mergeCell ref="U25:X25"/>
    <mergeCell ref="Y25:AC25"/>
    <mergeCell ref="AD25:AG25"/>
    <mergeCell ref="AH25:AL25"/>
    <mergeCell ref="AM25:AP25"/>
    <mergeCell ref="AQ25:AZ25"/>
    <mergeCell ref="BA25:BE25"/>
    <mergeCell ref="BF25:BJ25"/>
    <mergeCell ref="BF26:BJ26"/>
    <mergeCell ref="F27:H27"/>
    <mergeCell ref="M27:T27"/>
    <mergeCell ref="U27:X27"/>
    <mergeCell ref="Y27:AC27"/>
    <mergeCell ref="AD27:AG27"/>
    <mergeCell ref="AH27:AL27"/>
    <mergeCell ref="AM27:AP27"/>
    <mergeCell ref="AQ27:AZ27"/>
    <mergeCell ref="BA27:BE27"/>
    <mergeCell ref="BF27:BJ27"/>
    <mergeCell ref="F26:H26"/>
    <mergeCell ref="M26:T26"/>
    <mergeCell ref="U26:X26"/>
    <mergeCell ref="Y26:AC26"/>
    <mergeCell ref="AD26:AG26"/>
    <mergeCell ref="AH26:AL26"/>
    <mergeCell ref="AM26:AP26"/>
    <mergeCell ref="AQ26:AZ26"/>
    <mergeCell ref="BA26:BE26"/>
    <mergeCell ref="BF28:BJ28"/>
    <mergeCell ref="F30:H30"/>
    <mergeCell ref="M30:T30"/>
    <mergeCell ref="U30:X30"/>
    <mergeCell ref="Y30:AC30"/>
    <mergeCell ref="AD30:AG30"/>
    <mergeCell ref="AH30:AL30"/>
    <mergeCell ref="AM30:AP30"/>
    <mergeCell ref="AQ30:AZ30"/>
    <mergeCell ref="BA30:BE30"/>
    <mergeCell ref="BF30:BJ30"/>
    <mergeCell ref="F28:H28"/>
    <mergeCell ref="M28:T28"/>
    <mergeCell ref="U28:X28"/>
    <mergeCell ref="Y28:AC28"/>
    <mergeCell ref="AD28:AG28"/>
    <mergeCell ref="AH28:AL28"/>
    <mergeCell ref="AM28:AP28"/>
    <mergeCell ref="AQ28:AZ28"/>
    <mergeCell ref="BA28:BE28"/>
    <mergeCell ref="BF31:BJ31"/>
    <mergeCell ref="F32:H32"/>
    <mergeCell ref="M32:T32"/>
    <mergeCell ref="U32:X32"/>
    <mergeCell ref="Y32:AC32"/>
    <mergeCell ref="AD32:AG32"/>
    <mergeCell ref="AH32:AL32"/>
    <mergeCell ref="AM32:AP32"/>
    <mergeCell ref="AQ32:AZ32"/>
    <mergeCell ref="BA32:BE32"/>
    <mergeCell ref="BF32:BJ32"/>
    <mergeCell ref="F31:H31"/>
    <mergeCell ref="M31:T31"/>
    <mergeCell ref="U31:X31"/>
    <mergeCell ref="Y31:AC31"/>
    <mergeCell ref="AD31:AG31"/>
    <mergeCell ref="AH31:AL31"/>
    <mergeCell ref="AM31:AP31"/>
    <mergeCell ref="AQ31:AZ31"/>
    <mergeCell ref="BA31:BE31"/>
    <mergeCell ref="AQ33:AZ33"/>
    <mergeCell ref="BA33:BE33"/>
    <mergeCell ref="BF33:BJ33"/>
    <mergeCell ref="F34:H34"/>
    <mergeCell ref="M34:T34"/>
    <mergeCell ref="U34:X34"/>
    <mergeCell ref="Y34:AC34"/>
    <mergeCell ref="AM34:AP34"/>
    <mergeCell ref="AQ34:AZ34"/>
    <mergeCell ref="BA34:BE34"/>
    <mergeCell ref="BF34:BJ34"/>
    <mergeCell ref="F33:H33"/>
    <mergeCell ref="M33:T33"/>
    <mergeCell ref="U33:X33"/>
    <mergeCell ref="Y33:AC33"/>
    <mergeCell ref="AD33:AG33"/>
    <mergeCell ref="AH33:AL33"/>
    <mergeCell ref="AM33:AP33"/>
    <mergeCell ref="C36:D36"/>
    <mergeCell ref="F36:G36"/>
    <mergeCell ref="AD34:AG34"/>
    <mergeCell ref="AH34:AL34"/>
    <mergeCell ref="B38:D38"/>
    <mergeCell ref="B40:BJ40"/>
    <mergeCell ref="B41:BJ41"/>
    <mergeCell ref="B43:V44"/>
    <mergeCell ref="W43:Z44"/>
    <mergeCell ref="AA43:AD44"/>
    <mergeCell ref="AE43:AH44"/>
    <mergeCell ref="AI43:AL44"/>
    <mergeCell ref="BG43:BJ44"/>
    <mergeCell ref="F37:G37"/>
    <mergeCell ref="AM43:AP44"/>
    <mergeCell ref="AQ43:AT44"/>
    <mergeCell ref="AU43:AX44"/>
    <mergeCell ref="AY43:BB44"/>
    <mergeCell ref="BC43:BF44"/>
    <mergeCell ref="C48:U48"/>
    <mergeCell ref="W48:Z48"/>
    <mergeCell ref="AA48:AD48"/>
    <mergeCell ref="AE48:AH48"/>
    <mergeCell ref="AI48:AL48"/>
    <mergeCell ref="C46:U46"/>
    <mergeCell ref="W46:Z46"/>
    <mergeCell ref="AA46:AD46"/>
    <mergeCell ref="AE46:AH46"/>
    <mergeCell ref="AI46:AL46"/>
    <mergeCell ref="BG48:BJ48"/>
    <mergeCell ref="AQ46:AT46"/>
    <mergeCell ref="AU46:AX46"/>
    <mergeCell ref="AY46:BB46"/>
    <mergeCell ref="BC46:BF46"/>
    <mergeCell ref="BG46:BJ46"/>
    <mergeCell ref="AM49:AP49"/>
    <mergeCell ref="AM48:AP48"/>
    <mergeCell ref="AQ48:AT48"/>
    <mergeCell ref="AU48:AX48"/>
    <mergeCell ref="AY48:BB48"/>
    <mergeCell ref="BC48:BF48"/>
    <mergeCell ref="AM46:AP46"/>
    <mergeCell ref="C50:U50"/>
    <mergeCell ref="W50:Z50"/>
    <mergeCell ref="AA50:AD50"/>
    <mergeCell ref="AE50:AH50"/>
    <mergeCell ref="AI50:AL50"/>
    <mergeCell ref="C49:U49"/>
    <mergeCell ref="W49:Z49"/>
    <mergeCell ref="AA49:AD49"/>
    <mergeCell ref="AE49:AH49"/>
    <mergeCell ref="AI49:AL49"/>
    <mergeCell ref="BG50:BJ50"/>
    <mergeCell ref="AQ49:AT49"/>
    <mergeCell ref="AU49:AX49"/>
    <mergeCell ref="AY49:BB49"/>
    <mergeCell ref="BC49:BF49"/>
    <mergeCell ref="BG49:BJ49"/>
    <mergeCell ref="AM51:AP51"/>
    <mergeCell ref="AM50:AP50"/>
    <mergeCell ref="AQ50:AT50"/>
    <mergeCell ref="AU50:AX50"/>
    <mergeCell ref="AY50:BB50"/>
    <mergeCell ref="BC50:BF50"/>
    <mergeCell ref="C52:U52"/>
    <mergeCell ref="W52:Z52"/>
    <mergeCell ref="AA52:AD52"/>
    <mergeCell ref="AE52:AH52"/>
    <mergeCell ref="AI52:AL52"/>
    <mergeCell ref="C51:U51"/>
    <mergeCell ref="W51:Z51"/>
    <mergeCell ref="AA51:AD51"/>
    <mergeCell ref="AE51:AH51"/>
    <mergeCell ref="AI51:AL51"/>
    <mergeCell ref="BG52:BJ52"/>
    <mergeCell ref="AQ51:AT51"/>
    <mergeCell ref="AU51:AX51"/>
    <mergeCell ref="AY51:BB51"/>
    <mergeCell ref="BC51:BF51"/>
    <mergeCell ref="BG51:BJ51"/>
    <mergeCell ref="AM53:AP53"/>
    <mergeCell ref="AM52:AP52"/>
    <mergeCell ref="AQ52:AT52"/>
    <mergeCell ref="AU52:AX52"/>
    <mergeCell ref="AY52:BB52"/>
    <mergeCell ref="BC52:BF52"/>
    <mergeCell ref="D54:U54"/>
    <mergeCell ref="W54:Z54"/>
    <mergeCell ref="AA54:AD54"/>
    <mergeCell ref="AE54:AH54"/>
    <mergeCell ref="AI54:AL54"/>
    <mergeCell ref="C53:U53"/>
    <mergeCell ref="W53:Z53"/>
    <mergeCell ref="AA53:AD53"/>
    <mergeCell ref="AE53:AH53"/>
    <mergeCell ref="AI53:AL53"/>
    <mergeCell ref="BG54:BJ54"/>
    <mergeCell ref="AQ53:AT53"/>
    <mergeCell ref="AU53:AX53"/>
    <mergeCell ref="AY53:BB53"/>
    <mergeCell ref="BC53:BF53"/>
    <mergeCell ref="BG53:BJ53"/>
    <mergeCell ref="AM55:AP55"/>
    <mergeCell ref="AM54:AP54"/>
    <mergeCell ref="AQ54:AT54"/>
    <mergeCell ref="AU54:AX54"/>
    <mergeCell ref="AY54:BB54"/>
    <mergeCell ref="BC54:BF54"/>
    <mergeCell ref="D56:U56"/>
    <mergeCell ref="W56:Z56"/>
    <mergeCell ref="AA56:AD56"/>
    <mergeCell ref="AE56:AH56"/>
    <mergeCell ref="AI56:AL56"/>
    <mergeCell ref="D55:U55"/>
    <mergeCell ref="W55:Z55"/>
    <mergeCell ref="AA55:AD55"/>
    <mergeCell ref="AE55:AH55"/>
    <mergeCell ref="AI55:AL55"/>
    <mergeCell ref="BG56:BJ56"/>
    <mergeCell ref="AQ55:AT55"/>
    <mergeCell ref="AU55:AX55"/>
    <mergeCell ref="AY55:BB55"/>
    <mergeCell ref="BC55:BF55"/>
    <mergeCell ref="BG55:BJ55"/>
    <mergeCell ref="AM57:AP57"/>
    <mergeCell ref="AM56:AP56"/>
    <mergeCell ref="AQ56:AT56"/>
    <mergeCell ref="AU56:AX56"/>
    <mergeCell ref="AY56:BB56"/>
    <mergeCell ref="BC56:BF56"/>
    <mergeCell ref="D58:U58"/>
    <mergeCell ref="W58:Z58"/>
    <mergeCell ref="AA58:AD58"/>
    <mergeCell ref="AE58:AH58"/>
    <mergeCell ref="AI58:AL58"/>
    <mergeCell ref="C57:U57"/>
    <mergeCell ref="W57:Z57"/>
    <mergeCell ref="AA57:AD57"/>
    <mergeCell ref="AE57:AH57"/>
    <mergeCell ref="AI57:AL57"/>
    <mergeCell ref="BG58:BJ58"/>
    <mergeCell ref="AQ57:AT57"/>
    <mergeCell ref="AU57:AX57"/>
    <mergeCell ref="AY57:BB57"/>
    <mergeCell ref="BC57:BF57"/>
    <mergeCell ref="BG57:BJ57"/>
    <mergeCell ref="AM59:AP59"/>
    <mergeCell ref="AM58:AP58"/>
    <mergeCell ref="AQ58:AT58"/>
    <mergeCell ref="AU58:AX58"/>
    <mergeCell ref="AY58:BB58"/>
    <mergeCell ref="BC58:BF58"/>
    <mergeCell ref="C60:U60"/>
    <mergeCell ref="W60:Z60"/>
    <mergeCell ref="AA60:AD60"/>
    <mergeCell ref="AE60:AH60"/>
    <mergeCell ref="AI60:AL60"/>
    <mergeCell ref="D59:U59"/>
    <mergeCell ref="W59:Z59"/>
    <mergeCell ref="AA59:AD59"/>
    <mergeCell ref="AE59:AH59"/>
    <mergeCell ref="AI59:AL59"/>
    <mergeCell ref="BG60:BJ60"/>
    <mergeCell ref="AQ59:AT59"/>
    <mergeCell ref="AU59:AX59"/>
    <mergeCell ref="AY59:BB59"/>
    <mergeCell ref="BC59:BF59"/>
    <mergeCell ref="BG59:BJ59"/>
    <mergeCell ref="AM61:AP61"/>
    <mergeCell ref="AM60:AP60"/>
    <mergeCell ref="AQ60:AT60"/>
    <mergeCell ref="AU60:AX60"/>
    <mergeCell ref="AY60:BB60"/>
    <mergeCell ref="BC60:BF60"/>
    <mergeCell ref="D62:U62"/>
    <mergeCell ref="W62:Z62"/>
    <mergeCell ref="AA62:AD62"/>
    <mergeCell ref="AE62:AH62"/>
    <mergeCell ref="AI62:AL62"/>
    <mergeCell ref="D61:U61"/>
    <mergeCell ref="W61:Z61"/>
    <mergeCell ref="AA61:AD61"/>
    <mergeCell ref="AE61:AH61"/>
    <mergeCell ref="AI61:AL61"/>
    <mergeCell ref="BG62:BJ62"/>
    <mergeCell ref="AQ61:AT61"/>
    <mergeCell ref="AU61:AX61"/>
    <mergeCell ref="AY61:BB61"/>
    <mergeCell ref="BC61:BF61"/>
    <mergeCell ref="BG61:BJ61"/>
    <mergeCell ref="AM63:AP63"/>
    <mergeCell ref="AM62:AP62"/>
    <mergeCell ref="AQ62:AT62"/>
    <mergeCell ref="AU62:AX62"/>
    <mergeCell ref="AY62:BB62"/>
    <mergeCell ref="BC62:BF62"/>
    <mergeCell ref="C64:U64"/>
    <mergeCell ref="W64:Z64"/>
    <mergeCell ref="AA64:AD64"/>
    <mergeCell ref="AE64:AH64"/>
    <mergeCell ref="AI64:AL64"/>
    <mergeCell ref="D63:U63"/>
    <mergeCell ref="W63:Z63"/>
    <mergeCell ref="AA63:AD63"/>
    <mergeCell ref="AE63:AH63"/>
    <mergeCell ref="AI63:AL63"/>
    <mergeCell ref="BG64:BJ64"/>
    <mergeCell ref="AQ63:AT63"/>
    <mergeCell ref="AU63:AX63"/>
    <mergeCell ref="AY63:BB63"/>
    <mergeCell ref="BC63:BF63"/>
    <mergeCell ref="BG63:BJ63"/>
    <mergeCell ref="AM65:AP65"/>
    <mergeCell ref="AM64:AP64"/>
    <mergeCell ref="AQ64:AT64"/>
    <mergeCell ref="AU64:AX64"/>
    <mergeCell ref="AY64:BB64"/>
    <mergeCell ref="BC64:BF64"/>
    <mergeCell ref="C66:U66"/>
    <mergeCell ref="W66:Z66"/>
    <mergeCell ref="AA66:AD66"/>
    <mergeCell ref="AE66:AH66"/>
    <mergeCell ref="AI66:AL66"/>
    <mergeCell ref="C65:U65"/>
    <mergeCell ref="W65:Z65"/>
    <mergeCell ref="AA65:AD65"/>
    <mergeCell ref="AE65:AH65"/>
    <mergeCell ref="AI65:AL65"/>
    <mergeCell ref="BG66:BJ66"/>
    <mergeCell ref="AQ65:AT65"/>
    <mergeCell ref="AU65:AX65"/>
    <mergeCell ref="AY65:BB65"/>
    <mergeCell ref="BC65:BF65"/>
    <mergeCell ref="BG65:BJ65"/>
    <mergeCell ref="AM67:AP67"/>
    <mergeCell ref="AM66:AP66"/>
    <mergeCell ref="AQ66:AT66"/>
    <mergeCell ref="AU66:AX66"/>
    <mergeCell ref="AY66:BB66"/>
    <mergeCell ref="BC66:BF66"/>
    <mergeCell ref="D68:U68"/>
    <mergeCell ref="W68:Z68"/>
    <mergeCell ref="AA68:AD68"/>
    <mergeCell ref="AE68:AH68"/>
    <mergeCell ref="AI68:AL68"/>
    <mergeCell ref="D67:U67"/>
    <mergeCell ref="W67:Z67"/>
    <mergeCell ref="AA67:AD67"/>
    <mergeCell ref="AE67:AH67"/>
    <mergeCell ref="AI67:AL67"/>
    <mergeCell ref="BG68:BJ68"/>
    <mergeCell ref="AQ67:AT67"/>
    <mergeCell ref="AU67:AX67"/>
    <mergeCell ref="AY67:BB67"/>
    <mergeCell ref="BC67:BF67"/>
    <mergeCell ref="BG67:BJ67"/>
    <mergeCell ref="AM69:AP69"/>
    <mergeCell ref="AM68:AP68"/>
    <mergeCell ref="AQ68:AT68"/>
    <mergeCell ref="AU68:AX68"/>
    <mergeCell ref="AY68:BB68"/>
    <mergeCell ref="BC68:BF68"/>
    <mergeCell ref="C70:U70"/>
    <mergeCell ref="W70:Z70"/>
    <mergeCell ref="AA70:AD70"/>
    <mergeCell ref="AE70:AH70"/>
    <mergeCell ref="AI70:AL70"/>
    <mergeCell ref="D69:U69"/>
    <mergeCell ref="W69:Z69"/>
    <mergeCell ref="AA69:AD69"/>
    <mergeCell ref="AE69:AH69"/>
    <mergeCell ref="AI69:AL69"/>
    <mergeCell ref="BG70:BJ70"/>
    <mergeCell ref="AQ69:AT69"/>
    <mergeCell ref="AU69:AX69"/>
    <mergeCell ref="AY69:BB69"/>
    <mergeCell ref="BC69:BF69"/>
    <mergeCell ref="BG69:BJ69"/>
    <mergeCell ref="AM71:AP71"/>
    <mergeCell ref="AM70:AP70"/>
    <mergeCell ref="AQ70:AT70"/>
    <mergeCell ref="AU70:AX70"/>
    <mergeCell ref="AY70:BB70"/>
    <mergeCell ref="BC70:BF70"/>
    <mergeCell ref="C72:U72"/>
    <mergeCell ref="W72:Z72"/>
    <mergeCell ref="AA72:AD72"/>
    <mergeCell ref="AE72:AH72"/>
    <mergeCell ref="AI72:AL72"/>
    <mergeCell ref="C71:U71"/>
    <mergeCell ref="W71:Z71"/>
    <mergeCell ref="AA71:AD71"/>
    <mergeCell ref="AE71:AH71"/>
    <mergeCell ref="AI71:AL71"/>
    <mergeCell ref="BC72:BF72"/>
    <mergeCell ref="BG72:BJ72"/>
    <mergeCell ref="AQ71:AT71"/>
    <mergeCell ref="AU71:AX71"/>
    <mergeCell ref="AY71:BB71"/>
    <mergeCell ref="BC71:BF71"/>
    <mergeCell ref="BG71:BJ71"/>
    <mergeCell ref="AM72:AP72"/>
    <mergeCell ref="AQ72:AT72"/>
    <mergeCell ref="AU72:AX72"/>
    <mergeCell ref="AY72:BB72"/>
    <mergeCell ref="AQ73:AT73"/>
    <mergeCell ref="AU73:AX73"/>
    <mergeCell ref="AY73:BB73"/>
    <mergeCell ref="BC73:BF73"/>
    <mergeCell ref="BG73:BJ73"/>
    <mergeCell ref="B75:D75"/>
    <mergeCell ref="C73:U73"/>
    <mergeCell ref="W73:Z73"/>
    <mergeCell ref="AA73:AD73"/>
    <mergeCell ref="AE73:AH73"/>
    <mergeCell ref="AI73:AL73"/>
    <mergeCell ref="AM73:AP73"/>
  </mergeCells>
  <phoneticPr fontId="19"/>
  <dataValidations count="1">
    <dataValidation imeMode="off" allowBlank="1" showInputMessage="1" showErrorMessage="1" sqref="AR66:AT67 AJ66:AL67 AF66:AH67 AB66:AD67 AZ70:BB70 AV70:AX70 BD66:BF68 AN66:AP67 AN70:AP70 AN63:AP63 AV66:AX67 AR70:AT70 AY53 BD70:BF70 BC68:BC73 BH66:BJ70 AZ66:BC67 BG66:BG73 AU53 AQ49:AQ50 AU49:BB52 AQ53:AQ54 AQ51:AT52 AZ60:BB60 AQ59 AN60:AT60 AV60:AX60 AQ61:AQ73 BC49:BJ65 AU54:BB58 AQ55:AT58 AI59:AI73 AJ50:AL51 AY59:AY73 AU59:AU73 AM59:AM73 AE59:AE73 AA59:AA73 AA48:AH58 AI49:AI58 AM49:AP58 AI48 AM48 AQ48 AU48 AY48 BC48 BG48"/>
  </dataValidations>
  <printOptions horizontalCentered="1"/>
  <pageMargins left="0.39370078740157483" right="0.47244094488188981" top="0.31496062992125984" bottom="0.39370078740157483" header="0" footer="0"/>
  <pageSetup paperSize="9" scale="93" orientation="portrait" r:id="rId1"/>
  <ignoredErrors>
    <ignoredError sqref="W48:Z73" formulaRange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2"/>
  <sheetViews>
    <sheetView view="pageBreakPreview" zoomScaleNormal="100" zoomScaleSheetLayoutView="100" workbookViewId="0">
      <selection sqref="A1:N2"/>
    </sheetView>
  </sheetViews>
  <sheetFormatPr defaultRowHeight="13.5"/>
  <cols>
    <col min="1" max="63" width="1.625" customWidth="1"/>
  </cols>
  <sheetData>
    <row r="1" spans="1:63" ht="11.1" customHeight="1">
      <c r="A1" s="199">
        <f>'161'!BA1+1</f>
        <v>162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</row>
    <row r="2" spans="1:63" ht="11.1" customHeight="1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</row>
    <row r="3" spans="1:63"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</row>
    <row r="4" spans="1:63"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</row>
    <row r="5" spans="1:63" ht="18" customHeight="1"/>
    <row r="6" spans="1:63" ht="13.5" customHeight="1">
      <c r="B6" s="234" t="s">
        <v>781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234"/>
    </row>
    <row r="7" spans="1:63" ht="13.5" customHeight="1">
      <c r="BJ7" s="1" t="s">
        <v>626</v>
      </c>
    </row>
    <row r="8" spans="1:63" ht="15.95" customHeight="1">
      <c r="B8" s="371" t="s">
        <v>749</v>
      </c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  <c r="U8" s="372"/>
      <c r="V8" s="372"/>
      <c r="W8" s="267" t="s">
        <v>782</v>
      </c>
      <c r="X8" s="267"/>
      <c r="Y8" s="267"/>
      <c r="Z8" s="267"/>
      <c r="AA8" s="267"/>
      <c r="AB8" s="267"/>
      <c r="AC8" s="267"/>
      <c r="AD8" s="267"/>
      <c r="AE8" s="267" t="s">
        <v>783</v>
      </c>
      <c r="AF8" s="267"/>
      <c r="AG8" s="267"/>
      <c r="AH8" s="267"/>
      <c r="AI8" s="267"/>
      <c r="AJ8" s="267"/>
      <c r="AK8" s="267"/>
      <c r="AL8" s="267"/>
      <c r="AM8" s="267" t="s">
        <v>784</v>
      </c>
      <c r="AN8" s="267"/>
      <c r="AO8" s="267"/>
      <c r="AP8" s="267"/>
      <c r="AQ8" s="267"/>
      <c r="AR8" s="267"/>
      <c r="AS8" s="267"/>
      <c r="AT8" s="267"/>
      <c r="AU8" s="267"/>
      <c r="AV8" s="267"/>
      <c r="AW8" s="267"/>
      <c r="AX8" s="267"/>
      <c r="AY8" s="267"/>
      <c r="AZ8" s="267"/>
      <c r="BA8" s="267"/>
      <c r="BB8" s="267"/>
      <c r="BC8" s="267" t="s">
        <v>756</v>
      </c>
      <c r="BD8" s="267"/>
      <c r="BE8" s="267"/>
      <c r="BF8" s="267"/>
      <c r="BG8" s="267"/>
      <c r="BH8" s="267"/>
      <c r="BI8" s="267"/>
      <c r="BJ8" s="219"/>
    </row>
    <row r="9" spans="1:63" ht="15.95" customHeight="1">
      <c r="B9" s="398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 t="s">
        <v>785</v>
      </c>
      <c r="AN9" s="222"/>
      <c r="AO9" s="222"/>
      <c r="AP9" s="222"/>
      <c r="AQ9" s="222"/>
      <c r="AR9" s="222"/>
      <c r="AS9" s="222"/>
      <c r="AT9" s="222"/>
      <c r="AU9" s="222" t="s">
        <v>786</v>
      </c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3"/>
    </row>
    <row r="10" spans="1:63">
      <c r="V10" s="47"/>
    </row>
    <row r="11" spans="1:63">
      <c r="C11" s="303" t="s">
        <v>651</v>
      </c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48"/>
      <c r="W11" s="233">
        <f>SUM(W13:AD38)</f>
        <v>33</v>
      </c>
      <c r="X11" s="233"/>
      <c r="Y11" s="233"/>
      <c r="Z11" s="233"/>
      <c r="AA11" s="233"/>
      <c r="AB11" s="233"/>
      <c r="AC11" s="233"/>
      <c r="AD11" s="233"/>
      <c r="AE11" s="233">
        <f>SUM(AE13:AL38)</f>
        <v>79</v>
      </c>
      <c r="AF11" s="233"/>
      <c r="AG11" s="233"/>
      <c r="AH11" s="233"/>
      <c r="AI11" s="233"/>
      <c r="AJ11" s="233"/>
      <c r="AK11" s="233"/>
      <c r="AL11" s="233"/>
      <c r="AM11" s="233">
        <f>SUM(AM13:AT38)</f>
        <v>857</v>
      </c>
      <c r="AN11" s="233"/>
      <c r="AO11" s="233"/>
      <c r="AP11" s="233"/>
      <c r="AQ11" s="233"/>
      <c r="AR11" s="233"/>
      <c r="AS11" s="233"/>
      <c r="AT11" s="233"/>
      <c r="AU11" s="233">
        <f>SUM(AU13:BB38)</f>
        <v>3377</v>
      </c>
      <c r="AV11" s="233"/>
      <c r="AW11" s="233"/>
      <c r="AX11" s="233"/>
      <c r="AY11" s="233"/>
      <c r="AZ11" s="233"/>
      <c r="BA11" s="233"/>
      <c r="BB11" s="233"/>
      <c r="BC11" s="233">
        <f>SUM(BC13:BJ38)</f>
        <v>1</v>
      </c>
      <c r="BD11" s="233"/>
      <c r="BE11" s="233"/>
      <c r="BF11" s="233"/>
      <c r="BG11" s="233"/>
      <c r="BH11" s="233"/>
      <c r="BI11" s="233"/>
      <c r="BJ11" s="233"/>
    </row>
    <row r="12" spans="1:63">
      <c r="V12" s="48"/>
    </row>
    <row r="13" spans="1:63">
      <c r="C13" s="273" t="s">
        <v>757</v>
      </c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56"/>
      <c r="W13" s="417">
        <v>1</v>
      </c>
      <c r="X13" s="304"/>
      <c r="Y13" s="304"/>
      <c r="Z13" s="304"/>
      <c r="AA13" s="304"/>
      <c r="AB13" s="304"/>
      <c r="AC13" s="304"/>
      <c r="AD13" s="304"/>
      <c r="AE13" s="304">
        <v>0</v>
      </c>
      <c r="AF13" s="304"/>
      <c r="AG13" s="304"/>
      <c r="AH13" s="304"/>
      <c r="AI13" s="304"/>
      <c r="AJ13" s="304"/>
      <c r="AK13" s="304"/>
      <c r="AL13" s="304"/>
      <c r="AM13" s="304">
        <v>0</v>
      </c>
      <c r="AN13" s="304"/>
      <c r="AO13" s="304"/>
      <c r="AP13" s="304"/>
      <c r="AQ13" s="304"/>
      <c r="AR13" s="304"/>
      <c r="AS13" s="304"/>
      <c r="AT13" s="304"/>
      <c r="AU13" s="304">
        <v>0</v>
      </c>
      <c r="AV13" s="304"/>
      <c r="AW13" s="304"/>
      <c r="AX13" s="304"/>
      <c r="AY13" s="304"/>
      <c r="AZ13" s="304"/>
      <c r="BA13" s="304"/>
      <c r="BB13" s="304"/>
      <c r="BC13" s="304">
        <v>0</v>
      </c>
      <c r="BD13" s="304"/>
      <c r="BE13" s="304"/>
      <c r="BF13" s="304"/>
      <c r="BG13" s="304"/>
      <c r="BH13" s="304"/>
      <c r="BI13" s="304"/>
      <c r="BJ13" s="304"/>
    </row>
    <row r="14" spans="1:63">
      <c r="C14" s="273" t="s">
        <v>758</v>
      </c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56"/>
      <c r="W14" s="417">
        <v>1</v>
      </c>
      <c r="X14" s="304"/>
      <c r="Y14" s="304"/>
      <c r="Z14" s="304"/>
      <c r="AA14" s="304"/>
      <c r="AB14" s="304"/>
      <c r="AC14" s="304"/>
      <c r="AD14" s="304"/>
      <c r="AE14" s="304">
        <v>1</v>
      </c>
      <c r="AF14" s="304"/>
      <c r="AG14" s="304"/>
      <c r="AH14" s="304"/>
      <c r="AI14" s="304"/>
      <c r="AJ14" s="304"/>
      <c r="AK14" s="304"/>
      <c r="AL14" s="304"/>
      <c r="AM14" s="304">
        <v>10</v>
      </c>
      <c r="AN14" s="304"/>
      <c r="AO14" s="304"/>
      <c r="AP14" s="304"/>
      <c r="AQ14" s="304"/>
      <c r="AR14" s="304"/>
      <c r="AS14" s="304"/>
      <c r="AT14" s="304"/>
      <c r="AU14" s="304">
        <v>16</v>
      </c>
      <c r="AV14" s="304"/>
      <c r="AW14" s="304"/>
      <c r="AX14" s="304"/>
      <c r="AY14" s="304"/>
      <c r="AZ14" s="304"/>
      <c r="BA14" s="304"/>
      <c r="BB14" s="304"/>
      <c r="BC14" s="304">
        <v>0</v>
      </c>
      <c r="BD14" s="304"/>
      <c r="BE14" s="304"/>
      <c r="BF14" s="304"/>
      <c r="BG14" s="304"/>
      <c r="BH14" s="304"/>
      <c r="BI14" s="304"/>
      <c r="BJ14" s="304"/>
    </row>
    <row r="15" spans="1:63">
      <c r="C15" s="273" t="s">
        <v>759</v>
      </c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56"/>
      <c r="W15" s="417">
        <v>1</v>
      </c>
      <c r="X15" s="304"/>
      <c r="Y15" s="304"/>
      <c r="Z15" s="304"/>
      <c r="AA15" s="304"/>
      <c r="AB15" s="304"/>
      <c r="AC15" s="304"/>
      <c r="AD15" s="304"/>
      <c r="AE15" s="304">
        <v>4</v>
      </c>
      <c r="AF15" s="304"/>
      <c r="AG15" s="304"/>
      <c r="AH15" s="304"/>
      <c r="AI15" s="304"/>
      <c r="AJ15" s="304"/>
      <c r="AK15" s="304"/>
      <c r="AL15" s="304"/>
      <c r="AM15" s="304">
        <v>18</v>
      </c>
      <c r="AN15" s="304"/>
      <c r="AO15" s="304"/>
      <c r="AP15" s="304"/>
      <c r="AQ15" s="304"/>
      <c r="AR15" s="304"/>
      <c r="AS15" s="304"/>
      <c r="AT15" s="304"/>
      <c r="AU15" s="304">
        <v>21</v>
      </c>
      <c r="AV15" s="304"/>
      <c r="AW15" s="304"/>
      <c r="AX15" s="304"/>
      <c r="AY15" s="304"/>
      <c r="AZ15" s="304"/>
      <c r="BA15" s="304"/>
      <c r="BB15" s="304"/>
      <c r="BC15" s="304">
        <v>0</v>
      </c>
      <c r="BD15" s="304"/>
      <c r="BE15" s="304"/>
      <c r="BF15" s="304"/>
      <c r="BG15" s="304"/>
      <c r="BH15" s="304"/>
      <c r="BI15" s="304"/>
      <c r="BJ15" s="304"/>
    </row>
    <row r="16" spans="1:63">
      <c r="C16" s="273" t="s">
        <v>760</v>
      </c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56"/>
      <c r="W16" s="417">
        <v>1</v>
      </c>
      <c r="X16" s="304"/>
      <c r="Y16" s="304"/>
      <c r="Z16" s="304"/>
      <c r="AA16" s="304"/>
      <c r="AB16" s="304"/>
      <c r="AC16" s="304"/>
      <c r="AD16" s="304"/>
      <c r="AE16" s="304">
        <v>2</v>
      </c>
      <c r="AF16" s="304"/>
      <c r="AG16" s="304"/>
      <c r="AH16" s="304"/>
      <c r="AI16" s="304"/>
      <c r="AJ16" s="304"/>
      <c r="AK16" s="304"/>
      <c r="AL16" s="304"/>
      <c r="AM16" s="304">
        <v>8</v>
      </c>
      <c r="AN16" s="304"/>
      <c r="AO16" s="304"/>
      <c r="AP16" s="304"/>
      <c r="AQ16" s="304"/>
      <c r="AR16" s="304"/>
      <c r="AS16" s="304"/>
      <c r="AT16" s="304"/>
      <c r="AU16" s="304">
        <v>21</v>
      </c>
      <c r="AV16" s="304"/>
      <c r="AW16" s="304"/>
      <c r="AX16" s="304"/>
      <c r="AY16" s="304"/>
      <c r="AZ16" s="304"/>
      <c r="BA16" s="304"/>
      <c r="BB16" s="304"/>
      <c r="BC16" s="304">
        <v>0</v>
      </c>
      <c r="BD16" s="304"/>
      <c r="BE16" s="304"/>
      <c r="BF16" s="304"/>
      <c r="BG16" s="304"/>
      <c r="BH16" s="304"/>
      <c r="BI16" s="304"/>
      <c r="BJ16" s="304"/>
    </row>
    <row r="17" spans="3:62">
      <c r="C17" s="273" t="s">
        <v>761</v>
      </c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56"/>
      <c r="W17" s="417">
        <v>3</v>
      </c>
      <c r="X17" s="304"/>
      <c r="Y17" s="304"/>
      <c r="Z17" s="304"/>
      <c r="AA17" s="304"/>
      <c r="AB17" s="304"/>
      <c r="AC17" s="304"/>
      <c r="AD17" s="304"/>
      <c r="AE17" s="304">
        <v>6</v>
      </c>
      <c r="AF17" s="304"/>
      <c r="AG17" s="304"/>
      <c r="AH17" s="304"/>
      <c r="AI17" s="304"/>
      <c r="AJ17" s="304"/>
      <c r="AK17" s="304"/>
      <c r="AL17" s="304"/>
      <c r="AM17" s="304">
        <v>50</v>
      </c>
      <c r="AN17" s="304"/>
      <c r="AO17" s="304"/>
      <c r="AP17" s="304"/>
      <c r="AQ17" s="304"/>
      <c r="AR17" s="304"/>
      <c r="AS17" s="304"/>
      <c r="AT17" s="304"/>
      <c r="AU17" s="304">
        <v>121</v>
      </c>
      <c r="AV17" s="304"/>
      <c r="AW17" s="304"/>
      <c r="AX17" s="304"/>
      <c r="AY17" s="304"/>
      <c r="AZ17" s="304"/>
      <c r="BA17" s="304"/>
      <c r="BB17" s="304"/>
      <c r="BC17" s="304">
        <v>0</v>
      </c>
      <c r="BD17" s="304"/>
      <c r="BE17" s="304"/>
      <c r="BF17" s="304"/>
      <c r="BG17" s="304"/>
      <c r="BH17" s="304"/>
      <c r="BI17" s="304"/>
      <c r="BJ17" s="304"/>
    </row>
    <row r="18" spans="3:62">
      <c r="C18" s="273" t="s">
        <v>762</v>
      </c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56"/>
      <c r="W18" s="417">
        <v>1</v>
      </c>
      <c r="X18" s="304"/>
      <c r="Y18" s="304"/>
      <c r="Z18" s="304"/>
      <c r="AA18" s="304"/>
      <c r="AB18" s="304"/>
      <c r="AC18" s="304"/>
      <c r="AD18" s="304"/>
      <c r="AE18" s="304">
        <v>0</v>
      </c>
      <c r="AF18" s="304"/>
      <c r="AG18" s="304"/>
      <c r="AH18" s="304"/>
      <c r="AI18" s="304"/>
      <c r="AJ18" s="304"/>
      <c r="AK18" s="304"/>
      <c r="AL18" s="304"/>
      <c r="AM18" s="304">
        <v>0</v>
      </c>
      <c r="AN18" s="304"/>
      <c r="AO18" s="304"/>
      <c r="AP18" s="304"/>
      <c r="AQ18" s="304"/>
      <c r="AR18" s="304"/>
      <c r="AS18" s="304"/>
      <c r="AT18" s="304"/>
      <c r="AU18" s="304">
        <v>0</v>
      </c>
      <c r="AV18" s="304"/>
      <c r="AW18" s="304"/>
      <c r="AX18" s="304"/>
      <c r="AY18" s="304"/>
      <c r="AZ18" s="304"/>
      <c r="BA18" s="304"/>
      <c r="BB18" s="304"/>
      <c r="BC18" s="304">
        <v>0</v>
      </c>
      <c r="BD18" s="304"/>
      <c r="BE18" s="304"/>
      <c r="BF18" s="304"/>
      <c r="BG18" s="304"/>
      <c r="BH18" s="304"/>
      <c r="BI18" s="304"/>
      <c r="BJ18" s="304"/>
    </row>
    <row r="19" spans="3:62">
      <c r="D19" s="273" t="s">
        <v>763</v>
      </c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48"/>
      <c r="W19" s="417">
        <v>2</v>
      </c>
      <c r="X19" s="304"/>
      <c r="Y19" s="304"/>
      <c r="Z19" s="304"/>
      <c r="AA19" s="304"/>
      <c r="AB19" s="304"/>
      <c r="AC19" s="304"/>
      <c r="AD19" s="304"/>
      <c r="AE19" s="304">
        <v>4</v>
      </c>
      <c r="AF19" s="304"/>
      <c r="AG19" s="304"/>
      <c r="AH19" s="304"/>
      <c r="AI19" s="304"/>
      <c r="AJ19" s="304"/>
      <c r="AK19" s="304"/>
      <c r="AL19" s="304"/>
      <c r="AM19" s="304">
        <v>90</v>
      </c>
      <c r="AN19" s="304"/>
      <c r="AO19" s="304"/>
      <c r="AP19" s="304"/>
      <c r="AQ19" s="304"/>
      <c r="AR19" s="304"/>
      <c r="AS19" s="304"/>
      <c r="AT19" s="304"/>
      <c r="AU19" s="304">
        <v>338</v>
      </c>
      <c r="AV19" s="304"/>
      <c r="AW19" s="304"/>
      <c r="AX19" s="304"/>
      <c r="AY19" s="304"/>
      <c r="AZ19" s="304"/>
      <c r="BA19" s="304"/>
      <c r="BB19" s="304"/>
      <c r="BC19" s="304">
        <v>0</v>
      </c>
      <c r="BD19" s="304"/>
      <c r="BE19" s="304"/>
      <c r="BF19" s="304"/>
      <c r="BG19" s="304"/>
      <c r="BH19" s="304"/>
      <c r="BI19" s="304"/>
      <c r="BJ19" s="304"/>
    </row>
    <row r="20" spans="3:62">
      <c r="D20" s="273" t="s">
        <v>764</v>
      </c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48"/>
      <c r="W20" s="417">
        <v>1</v>
      </c>
      <c r="X20" s="304"/>
      <c r="Y20" s="304"/>
      <c r="Z20" s="304"/>
      <c r="AA20" s="304"/>
      <c r="AB20" s="304"/>
      <c r="AC20" s="304"/>
      <c r="AD20" s="304"/>
      <c r="AE20" s="304">
        <v>3</v>
      </c>
      <c r="AF20" s="304"/>
      <c r="AG20" s="304"/>
      <c r="AH20" s="304"/>
      <c r="AI20" s="304"/>
      <c r="AJ20" s="304"/>
      <c r="AK20" s="304"/>
      <c r="AL20" s="304"/>
      <c r="AM20" s="304">
        <v>13</v>
      </c>
      <c r="AN20" s="304"/>
      <c r="AO20" s="304"/>
      <c r="AP20" s="304"/>
      <c r="AQ20" s="304"/>
      <c r="AR20" s="304"/>
      <c r="AS20" s="304"/>
      <c r="AT20" s="304"/>
      <c r="AU20" s="304">
        <v>32</v>
      </c>
      <c r="AV20" s="304"/>
      <c r="AW20" s="304"/>
      <c r="AX20" s="304"/>
      <c r="AY20" s="304"/>
      <c r="AZ20" s="304"/>
      <c r="BA20" s="304"/>
      <c r="BB20" s="304"/>
      <c r="BC20" s="304">
        <v>0</v>
      </c>
      <c r="BD20" s="304"/>
      <c r="BE20" s="304"/>
      <c r="BF20" s="304"/>
      <c r="BG20" s="304"/>
      <c r="BH20" s="304"/>
      <c r="BI20" s="304"/>
      <c r="BJ20" s="304"/>
    </row>
    <row r="21" spans="3:62">
      <c r="D21" s="273" t="s">
        <v>765</v>
      </c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48"/>
      <c r="W21" s="417">
        <v>1</v>
      </c>
      <c r="X21" s="304"/>
      <c r="Y21" s="304"/>
      <c r="Z21" s="304"/>
      <c r="AA21" s="304"/>
      <c r="AB21" s="304"/>
      <c r="AC21" s="304"/>
      <c r="AD21" s="304"/>
      <c r="AE21" s="304">
        <v>4</v>
      </c>
      <c r="AF21" s="304"/>
      <c r="AG21" s="304"/>
      <c r="AH21" s="304"/>
      <c r="AI21" s="304"/>
      <c r="AJ21" s="304"/>
      <c r="AK21" s="304"/>
      <c r="AL21" s="304"/>
      <c r="AM21" s="304">
        <v>55</v>
      </c>
      <c r="AN21" s="304"/>
      <c r="AO21" s="304"/>
      <c r="AP21" s="304"/>
      <c r="AQ21" s="304"/>
      <c r="AR21" s="304"/>
      <c r="AS21" s="304"/>
      <c r="AT21" s="304"/>
      <c r="AU21" s="304">
        <v>92</v>
      </c>
      <c r="AV21" s="304"/>
      <c r="AW21" s="304"/>
      <c r="AX21" s="304"/>
      <c r="AY21" s="304"/>
      <c r="AZ21" s="304"/>
      <c r="BA21" s="304"/>
      <c r="BB21" s="304"/>
      <c r="BC21" s="304">
        <v>0</v>
      </c>
      <c r="BD21" s="304"/>
      <c r="BE21" s="304"/>
      <c r="BF21" s="304"/>
      <c r="BG21" s="304"/>
      <c r="BH21" s="304"/>
      <c r="BI21" s="304"/>
      <c r="BJ21" s="304"/>
    </row>
    <row r="22" spans="3:62">
      <c r="C22" s="273" t="s">
        <v>766</v>
      </c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48"/>
      <c r="W22" s="417">
        <v>1</v>
      </c>
      <c r="X22" s="304"/>
      <c r="Y22" s="304"/>
      <c r="Z22" s="304"/>
      <c r="AA22" s="304"/>
      <c r="AB22" s="304"/>
      <c r="AC22" s="304"/>
      <c r="AD22" s="304"/>
      <c r="AE22" s="304">
        <v>0</v>
      </c>
      <c r="AF22" s="304"/>
      <c r="AG22" s="304"/>
      <c r="AH22" s="304"/>
      <c r="AI22" s="304"/>
      <c r="AJ22" s="304"/>
      <c r="AK22" s="304"/>
      <c r="AL22" s="304"/>
      <c r="AM22" s="304">
        <v>0</v>
      </c>
      <c r="AN22" s="304"/>
      <c r="AO22" s="304"/>
      <c r="AP22" s="304"/>
      <c r="AQ22" s="304"/>
      <c r="AR22" s="304"/>
      <c r="AS22" s="304"/>
      <c r="AT22" s="304"/>
      <c r="AU22" s="304">
        <v>0</v>
      </c>
      <c r="AV22" s="304"/>
      <c r="AW22" s="304"/>
      <c r="AX22" s="304"/>
      <c r="AY22" s="304"/>
      <c r="AZ22" s="304"/>
      <c r="BA22" s="304"/>
      <c r="BB22" s="304"/>
      <c r="BC22" s="304">
        <v>0</v>
      </c>
      <c r="BD22" s="304"/>
      <c r="BE22" s="304"/>
      <c r="BF22" s="304"/>
      <c r="BG22" s="304"/>
      <c r="BH22" s="304"/>
      <c r="BI22" s="304"/>
      <c r="BJ22" s="304"/>
    </row>
    <row r="23" spans="3:62">
      <c r="D23" s="273" t="s">
        <v>767</v>
      </c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48"/>
      <c r="W23" s="417">
        <v>3</v>
      </c>
      <c r="X23" s="304"/>
      <c r="Y23" s="304"/>
      <c r="Z23" s="304"/>
      <c r="AA23" s="304"/>
      <c r="AB23" s="304"/>
      <c r="AC23" s="304"/>
      <c r="AD23" s="304"/>
      <c r="AE23" s="304">
        <v>7</v>
      </c>
      <c r="AF23" s="304"/>
      <c r="AG23" s="304"/>
      <c r="AH23" s="304"/>
      <c r="AI23" s="304"/>
      <c r="AJ23" s="304"/>
      <c r="AK23" s="304"/>
      <c r="AL23" s="304"/>
      <c r="AM23" s="304">
        <v>117</v>
      </c>
      <c r="AN23" s="304"/>
      <c r="AO23" s="304"/>
      <c r="AP23" s="304"/>
      <c r="AQ23" s="304"/>
      <c r="AR23" s="304"/>
      <c r="AS23" s="304"/>
      <c r="AT23" s="304"/>
      <c r="AU23" s="304">
        <v>423</v>
      </c>
      <c r="AV23" s="304"/>
      <c r="AW23" s="304"/>
      <c r="AX23" s="304"/>
      <c r="AY23" s="304"/>
      <c r="AZ23" s="304"/>
      <c r="BA23" s="304"/>
      <c r="BB23" s="304"/>
      <c r="BC23" s="304">
        <v>0</v>
      </c>
      <c r="BD23" s="304"/>
      <c r="BE23" s="304"/>
      <c r="BF23" s="304"/>
      <c r="BG23" s="304"/>
      <c r="BH23" s="304"/>
      <c r="BI23" s="304"/>
      <c r="BJ23" s="304"/>
    </row>
    <row r="24" spans="3:62">
      <c r="D24" s="273" t="s">
        <v>768</v>
      </c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48"/>
      <c r="W24" s="417">
        <v>3</v>
      </c>
      <c r="X24" s="418"/>
      <c r="Y24" s="418"/>
      <c r="Z24" s="418"/>
      <c r="AA24" s="418"/>
      <c r="AB24" s="418"/>
      <c r="AC24" s="418"/>
      <c r="AD24" s="418"/>
      <c r="AE24" s="304">
        <v>9</v>
      </c>
      <c r="AF24" s="304"/>
      <c r="AG24" s="304"/>
      <c r="AH24" s="304"/>
      <c r="AI24" s="304"/>
      <c r="AJ24" s="304"/>
      <c r="AK24" s="304"/>
      <c r="AL24" s="304"/>
      <c r="AM24" s="304">
        <v>62</v>
      </c>
      <c r="AN24" s="304"/>
      <c r="AO24" s="304"/>
      <c r="AP24" s="304"/>
      <c r="AQ24" s="304"/>
      <c r="AR24" s="304"/>
      <c r="AS24" s="304"/>
      <c r="AT24" s="304"/>
      <c r="AU24" s="304">
        <v>133</v>
      </c>
      <c r="AV24" s="304"/>
      <c r="AW24" s="304"/>
      <c r="AX24" s="304"/>
      <c r="AY24" s="304"/>
      <c r="AZ24" s="304"/>
      <c r="BA24" s="304"/>
      <c r="BB24" s="304"/>
      <c r="BC24" s="304">
        <v>0</v>
      </c>
      <c r="BD24" s="304"/>
      <c r="BE24" s="304"/>
      <c r="BF24" s="304"/>
      <c r="BG24" s="304"/>
      <c r="BH24" s="304"/>
      <c r="BI24" s="304"/>
      <c r="BJ24" s="304"/>
    </row>
    <row r="25" spans="3:62">
      <c r="C25" s="273" t="s">
        <v>769</v>
      </c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48"/>
      <c r="W25" s="417">
        <v>0</v>
      </c>
      <c r="X25" s="304"/>
      <c r="Y25" s="304"/>
      <c r="Z25" s="304"/>
      <c r="AA25" s="304"/>
      <c r="AB25" s="304"/>
      <c r="AC25" s="304"/>
      <c r="AD25" s="304"/>
      <c r="AE25" s="304">
        <v>0</v>
      </c>
      <c r="AF25" s="304"/>
      <c r="AG25" s="304"/>
      <c r="AH25" s="304"/>
      <c r="AI25" s="304"/>
      <c r="AJ25" s="304"/>
      <c r="AK25" s="304"/>
      <c r="AL25" s="304"/>
      <c r="AM25" s="304">
        <v>0</v>
      </c>
      <c r="AN25" s="304"/>
      <c r="AO25" s="304"/>
      <c r="AP25" s="304"/>
      <c r="AQ25" s="304"/>
      <c r="AR25" s="304"/>
      <c r="AS25" s="304"/>
      <c r="AT25" s="304"/>
      <c r="AU25" s="304">
        <v>0</v>
      </c>
      <c r="AV25" s="304"/>
      <c r="AW25" s="304"/>
      <c r="AX25" s="304"/>
      <c r="AY25" s="304"/>
      <c r="AZ25" s="304"/>
      <c r="BA25" s="304"/>
      <c r="BB25" s="304"/>
      <c r="BC25" s="304">
        <v>0</v>
      </c>
      <c r="BD25" s="304"/>
      <c r="BE25" s="304"/>
      <c r="BF25" s="304"/>
      <c r="BG25" s="304"/>
      <c r="BH25" s="304"/>
      <c r="BI25" s="304"/>
      <c r="BJ25" s="304"/>
    </row>
    <row r="26" spans="3:62">
      <c r="D26" s="273" t="s">
        <v>770</v>
      </c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48"/>
      <c r="W26" s="417">
        <v>2</v>
      </c>
      <c r="X26" s="304"/>
      <c r="Y26" s="304"/>
      <c r="Z26" s="304"/>
      <c r="AA26" s="304"/>
      <c r="AB26" s="304"/>
      <c r="AC26" s="304"/>
      <c r="AD26" s="304"/>
      <c r="AE26" s="304">
        <v>5</v>
      </c>
      <c r="AF26" s="304"/>
      <c r="AG26" s="304"/>
      <c r="AH26" s="304"/>
      <c r="AI26" s="304"/>
      <c r="AJ26" s="304"/>
      <c r="AK26" s="304"/>
      <c r="AL26" s="304"/>
      <c r="AM26" s="304">
        <v>56</v>
      </c>
      <c r="AN26" s="304"/>
      <c r="AO26" s="304"/>
      <c r="AP26" s="304"/>
      <c r="AQ26" s="304"/>
      <c r="AR26" s="304"/>
      <c r="AS26" s="304"/>
      <c r="AT26" s="304"/>
      <c r="AU26" s="304">
        <v>256</v>
      </c>
      <c r="AV26" s="304"/>
      <c r="AW26" s="304"/>
      <c r="AX26" s="304"/>
      <c r="AY26" s="304"/>
      <c r="AZ26" s="304"/>
      <c r="BA26" s="304"/>
      <c r="BB26" s="304"/>
      <c r="BC26" s="304">
        <v>0</v>
      </c>
      <c r="BD26" s="304"/>
      <c r="BE26" s="304"/>
      <c r="BF26" s="304"/>
      <c r="BG26" s="304"/>
      <c r="BH26" s="304"/>
      <c r="BI26" s="304"/>
      <c r="BJ26" s="304"/>
    </row>
    <row r="27" spans="3:62">
      <c r="D27" s="273" t="s">
        <v>771</v>
      </c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48"/>
      <c r="W27" s="417">
        <v>2</v>
      </c>
      <c r="X27" s="304"/>
      <c r="Y27" s="304"/>
      <c r="Z27" s="304"/>
      <c r="AA27" s="304"/>
      <c r="AB27" s="304"/>
      <c r="AC27" s="304"/>
      <c r="AD27" s="304"/>
      <c r="AE27" s="304">
        <v>8</v>
      </c>
      <c r="AF27" s="304"/>
      <c r="AG27" s="304"/>
      <c r="AH27" s="304"/>
      <c r="AI27" s="304"/>
      <c r="AJ27" s="304"/>
      <c r="AK27" s="304"/>
      <c r="AL27" s="304"/>
      <c r="AM27" s="304">
        <v>44</v>
      </c>
      <c r="AN27" s="304"/>
      <c r="AO27" s="304"/>
      <c r="AP27" s="304"/>
      <c r="AQ27" s="304"/>
      <c r="AR27" s="304"/>
      <c r="AS27" s="304"/>
      <c r="AT27" s="304"/>
      <c r="AU27" s="304">
        <v>87</v>
      </c>
      <c r="AV27" s="304"/>
      <c r="AW27" s="304"/>
      <c r="AX27" s="304"/>
      <c r="AY27" s="304"/>
      <c r="AZ27" s="304"/>
      <c r="BA27" s="304"/>
      <c r="BB27" s="304"/>
      <c r="BC27" s="304">
        <v>0</v>
      </c>
      <c r="BD27" s="304"/>
      <c r="BE27" s="304"/>
      <c r="BF27" s="304"/>
      <c r="BG27" s="304"/>
      <c r="BH27" s="304"/>
      <c r="BI27" s="304"/>
      <c r="BJ27" s="304"/>
    </row>
    <row r="28" spans="3:62">
      <c r="D28" s="273" t="s">
        <v>772</v>
      </c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48"/>
      <c r="W28" s="417">
        <v>1</v>
      </c>
      <c r="X28" s="304"/>
      <c r="Y28" s="304"/>
      <c r="Z28" s="304"/>
      <c r="AA28" s="304"/>
      <c r="AB28" s="304"/>
      <c r="AC28" s="304"/>
      <c r="AD28" s="304"/>
      <c r="AE28" s="304">
        <v>7</v>
      </c>
      <c r="AF28" s="304"/>
      <c r="AG28" s="304"/>
      <c r="AH28" s="304"/>
      <c r="AI28" s="304"/>
      <c r="AJ28" s="304"/>
      <c r="AK28" s="304"/>
      <c r="AL28" s="304"/>
      <c r="AM28" s="304">
        <v>53</v>
      </c>
      <c r="AN28" s="304"/>
      <c r="AO28" s="304"/>
      <c r="AP28" s="304"/>
      <c r="AQ28" s="304"/>
      <c r="AR28" s="304"/>
      <c r="AS28" s="304"/>
      <c r="AT28" s="304"/>
      <c r="AU28" s="304">
        <v>120</v>
      </c>
      <c r="AV28" s="304"/>
      <c r="AW28" s="304"/>
      <c r="AX28" s="304"/>
      <c r="AY28" s="304"/>
      <c r="AZ28" s="304"/>
      <c r="BA28" s="304"/>
      <c r="BB28" s="304"/>
      <c r="BC28" s="304">
        <v>0</v>
      </c>
      <c r="BD28" s="304"/>
      <c r="BE28" s="304"/>
      <c r="BF28" s="304"/>
      <c r="BG28" s="304"/>
      <c r="BH28" s="304"/>
      <c r="BI28" s="304"/>
      <c r="BJ28" s="304"/>
    </row>
    <row r="29" spans="3:62">
      <c r="C29" s="273" t="s">
        <v>351</v>
      </c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48"/>
      <c r="W29" s="417">
        <v>1</v>
      </c>
      <c r="X29" s="304"/>
      <c r="Y29" s="304"/>
      <c r="Z29" s="304"/>
      <c r="AA29" s="304"/>
      <c r="AB29" s="304"/>
      <c r="AC29" s="304"/>
      <c r="AD29" s="304"/>
      <c r="AE29" s="304">
        <v>0</v>
      </c>
      <c r="AF29" s="304"/>
      <c r="AG29" s="304"/>
      <c r="AH29" s="304"/>
      <c r="AI29" s="304"/>
      <c r="AJ29" s="304"/>
      <c r="AK29" s="304"/>
      <c r="AL29" s="304"/>
      <c r="AM29" s="304">
        <v>4</v>
      </c>
      <c r="AN29" s="304"/>
      <c r="AO29" s="304"/>
      <c r="AP29" s="304"/>
      <c r="AQ29" s="304"/>
      <c r="AR29" s="304"/>
      <c r="AS29" s="304"/>
      <c r="AT29" s="304"/>
      <c r="AU29" s="304">
        <v>12</v>
      </c>
      <c r="AV29" s="304"/>
      <c r="AW29" s="304"/>
      <c r="AX29" s="304"/>
      <c r="AY29" s="304"/>
      <c r="AZ29" s="304"/>
      <c r="BA29" s="304"/>
      <c r="BB29" s="304"/>
      <c r="BC29" s="304">
        <v>0</v>
      </c>
      <c r="BD29" s="304"/>
      <c r="BE29" s="304"/>
      <c r="BF29" s="304"/>
      <c r="BG29" s="304"/>
      <c r="BH29" s="304"/>
      <c r="BI29" s="304"/>
      <c r="BJ29" s="304"/>
    </row>
    <row r="30" spans="3:62">
      <c r="C30" s="273" t="s">
        <v>773</v>
      </c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48"/>
      <c r="W30" s="417">
        <v>2</v>
      </c>
      <c r="X30" s="304"/>
      <c r="Y30" s="304"/>
      <c r="Z30" s="304"/>
      <c r="AA30" s="304"/>
      <c r="AB30" s="304"/>
      <c r="AC30" s="304"/>
      <c r="AD30" s="304"/>
      <c r="AE30" s="304">
        <v>6</v>
      </c>
      <c r="AF30" s="304"/>
      <c r="AG30" s="304"/>
      <c r="AH30" s="304"/>
      <c r="AI30" s="304"/>
      <c r="AJ30" s="304"/>
      <c r="AK30" s="304"/>
      <c r="AL30" s="304"/>
      <c r="AM30" s="304">
        <v>57</v>
      </c>
      <c r="AN30" s="304"/>
      <c r="AO30" s="304"/>
      <c r="AP30" s="304"/>
      <c r="AQ30" s="304"/>
      <c r="AR30" s="304"/>
      <c r="AS30" s="304"/>
      <c r="AT30" s="304"/>
      <c r="AU30" s="304">
        <v>106</v>
      </c>
      <c r="AV30" s="304"/>
      <c r="AW30" s="304"/>
      <c r="AX30" s="304"/>
      <c r="AY30" s="304"/>
      <c r="AZ30" s="304"/>
      <c r="BA30" s="304"/>
      <c r="BB30" s="304"/>
      <c r="BC30" s="304">
        <v>0</v>
      </c>
      <c r="BD30" s="304"/>
      <c r="BE30" s="304"/>
      <c r="BF30" s="304"/>
      <c r="BG30" s="304"/>
      <c r="BH30" s="304"/>
      <c r="BI30" s="304"/>
      <c r="BJ30" s="304"/>
    </row>
    <row r="31" spans="3:62">
      <c r="C31" s="273" t="s">
        <v>774</v>
      </c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48"/>
      <c r="W31" s="417">
        <v>3</v>
      </c>
      <c r="X31" s="304"/>
      <c r="Y31" s="304"/>
      <c r="Z31" s="304"/>
      <c r="AA31" s="304"/>
      <c r="AB31" s="304"/>
      <c r="AC31" s="304"/>
      <c r="AD31" s="304"/>
      <c r="AE31" s="304">
        <v>2</v>
      </c>
      <c r="AF31" s="304"/>
      <c r="AG31" s="304"/>
      <c r="AH31" s="304"/>
      <c r="AI31" s="304"/>
      <c r="AJ31" s="304"/>
      <c r="AK31" s="304"/>
      <c r="AL31" s="304"/>
      <c r="AM31" s="304">
        <v>194</v>
      </c>
      <c r="AN31" s="304"/>
      <c r="AO31" s="304"/>
      <c r="AP31" s="304"/>
      <c r="AQ31" s="304"/>
      <c r="AR31" s="304"/>
      <c r="AS31" s="304"/>
      <c r="AT31" s="304"/>
      <c r="AU31" s="304">
        <v>1282</v>
      </c>
      <c r="AV31" s="304"/>
      <c r="AW31" s="304"/>
      <c r="AX31" s="304"/>
      <c r="AY31" s="304"/>
      <c r="AZ31" s="304"/>
      <c r="BA31" s="304"/>
      <c r="BB31" s="304"/>
      <c r="BC31" s="304">
        <v>0</v>
      </c>
      <c r="BD31" s="304"/>
      <c r="BE31" s="304"/>
      <c r="BF31" s="304"/>
      <c r="BG31" s="304"/>
      <c r="BH31" s="304"/>
      <c r="BI31" s="304"/>
      <c r="BJ31" s="304"/>
    </row>
    <row r="32" spans="3:62">
      <c r="D32" s="273" t="s">
        <v>775</v>
      </c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48"/>
      <c r="W32" s="417">
        <v>0</v>
      </c>
      <c r="X32" s="304"/>
      <c r="Y32" s="304"/>
      <c r="Z32" s="304"/>
      <c r="AA32" s="304"/>
      <c r="AB32" s="304"/>
      <c r="AC32" s="304"/>
      <c r="AD32" s="304"/>
      <c r="AE32" s="304">
        <v>0</v>
      </c>
      <c r="AF32" s="304"/>
      <c r="AG32" s="304"/>
      <c r="AH32" s="304"/>
      <c r="AI32" s="304"/>
      <c r="AJ32" s="304"/>
      <c r="AK32" s="304"/>
      <c r="AL32" s="304"/>
      <c r="AM32" s="304">
        <v>9</v>
      </c>
      <c r="AN32" s="304"/>
      <c r="AO32" s="304"/>
      <c r="AP32" s="304"/>
      <c r="AQ32" s="304"/>
      <c r="AR32" s="304"/>
      <c r="AS32" s="304"/>
      <c r="AT32" s="304"/>
      <c r="AU32" s="304">
        <v>255</v>
      </c>
      <c r="AV32" s="304"/>
      <c r="AW32" s="304"/>
      <c r="AX32" s="304"/>
      <c r="AY32" s="304"/>
      <c r="AZ32" s="304"/>
      <c r="BA32" s="304"/>
      <c r="BB32" s="304"/>
      <c r="BC32" s="304">
        <v>1</v>
      </c>
      <c r="BD32" s="304"/>
      <c r="BE32" s="304"/>
      <c r="BF32" s="304"/>
      <c r="BG32" s="304"/>
      <c r="BH32" s="304"/>
      <c r="BI32" s="304"/>
      <c r="BJ32" s="304"/>
    </row>
    <row r="33" spans="2:62">
      <c r="D33" s="273" t="s">
        <v>776</v>
      </c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48"/>
      <c r="W33" s="417">
        <v>0</v>
      </c>
      <c r="X33" s="304"/>
      <c r="Y33" s="304"/>
      <c r="Z33" s="304"/>
      <c r="AA33" s="304"/>
      <c r="AB33" s="304"/>
      <c r="AC33" s="304"/>
      <c r="AD33" s="304"/>
      <c r="AE33" s="304">
        <v>0</v>
      </c>
      <c r="AF33" s="304"/>
      <c r="AG33" s="304"/>
      <c r="AH33" s="304"/>
      <c r="AI33" s="304"/>
      <c r="AJ33" s="304"/>
      <c r="AK33" s="304"/>
      <c r="AL33" s="304"/>
      <c r="AM33" s="304">
        <v>0</v>
      </c>
      <c r="AN33" s="304"/>
      <c r="AO33" s="304"/>
      <c r="AP33" s="304"/>
      <c r="AQ33" s="304"/>
      <c r="AR33" s="304"/>
      <c r="AS33" s="304"/>
      <c r="AT33" s="304"/>
      <c r="AU33" s="304">
        <v>23</v>
      </c>
      <c r="AV33" s="304"/>
      <c r="AW33" s="304"/>
      <c r="AX33" s="304"/>
      <c r="AY33" s="304"/>
      <c r="AZ33" s="304"/>
      <c r="BA33" s="304"/>
      <c r="BB33" s="304"/>
      <c r="BC33" s="304">
        <v>0</v>
      </c>
      <c r="BD33" s="304"/>
      <c r="BE33" s="304"/>
      <c r="BF33" s="304"/>
      <c r="BG33" s="304"/>
      <c r="BH33" s="304"/>
      <c r="BI33" s="304"/>
      <c r="BJ33" s="304"/>
    </row>
    <row r="34" spans="2:62">
      <c r="D34" s="273" t="s">
        <v>777</v>
      </c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48"/>
      <c r="W34" s="417">
        <v>0</v>
      </c>
      <c r="X34" s="304"/>
      <c r="Y34" s="304"/>
      <c r="Z34" s="304"/>
      <c r="AA34" s="304"/>
      <c r="AB34" s="304"/>
      <c r="AC34" s="304"/>
      <c r="AD34" s="304"/>
      <c r="AE34" s="304">
        <v>10</v>
      </c>
      <c r="AF34" s="304"/>
      <c r="AG34" s="304"/>
      <c r="AH34" s="304"/>
      <c r="AI34" s="304"/>
      <c r="AJ34" s="304"/>
      <c r="AK34" s="304"/>
      <c r="AL34" s="304"/>
      <c r="AM34" s="304">
        <v>0</v>
      </c>
      <c r="AN34" s="304"/>
      <c r="AO34" s="304"/>
      <c r="AP34" s="304"/>
      <c r="AQ34" s="304"/>
      <c r="AR34" s="304"/>
      <c r="AS34" s="304"/>
      <c r="AT34" s="304"/>
      <c r="AU34" s="304">
        <v>22</v>
      </c>
      <c r="AV34" s="304"/>
      <c r="AW34" s="304"/>
      <c r="AX34" s="304"/>
      <c r="AY34" s="304"/>
      <c r="AZ34" s="304"/>
      <c r="BA34" s="304"/>
      <c r="BB34" s="304"/>
      <c r="BC34" s="304">
        <v>0</v>
      </c>
      <c r="BD34" s="304"/>
      <c r="BE34" s="304"/>
      <c r="BF34" s="304"/>
      <c r="BG34" s="304"/>
      <c r="BH34" s="304"/>
      <c r="BI34" s="304"/>
      <c r="BJ34" s="304"/>
    </row>
    <row r="35" spans="2:62">
      <c r="C35" s="273" t="s">
        <v>571</v>
      </c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48"/>
      <c r="W35" s="417">
        <v>1</v>
      </c>
      <c r="X35" s="304"/>
      <c r="Y35" s="304"/>
      <c r="Z35" s="304"/>
      <c r="AA35" s="304"/>
      <c r="AB35" s="304"/>
      <c r="AC35" s="304"/>
      <c r="AD35" s="304"/>
      <c r="AE35" s="304">
        <v>0</v>
      </c>
      <c r="AF35" s="304"/>
      <c r="AG35" s="304"/>
      <c r="AH35" s="304"/>
      <c r="AI35" s="304"/>
      <c r="AJ35" s="304"/>
      <c r="AK35" s="304"/>
      <c r="AL35" s="304"/>
      <c r="AM35" s="304">
        <v>3</v>
      </c>
      <c r="AN35" s="304"/>
      <c r="AO35" s="304"/>
      <c r="AP35" s="304"/>
      <c r="AQ35" s="304"/>
      <c r="AR35" s="304"/>
      <c r="AS35" s="304"/>
      <c r="AT35" s="304"/>
      <c r="AU35" s="304">
        <v>11</v>
      </c>
      <c r="AV35" s="304"/>
      <c r="AW35" s="304"/>
      <c r="AX35" s="304"/>
      <c r="AY35" s="304"/>
      <c r="AZ35" s="304"/>
      <c r="BA35" s="304"/>
      <c r="BB35" s="304"/>
      <c r="BC35" s="304">
        <v>0</v>
      </c>
      <c r="BD35" s="304"/>
      <c r="BE35" s="304"/>
      <c r="BF35" s="304"/>
      <c r="BG35" s="304"/>
      <c r="BH35" s="304"/>
      <c r="BI35" s="304"/>
      <c r="BJ35" s="304"/>
    </row>
    <row r="36" spans="2:62">
      <c r="C36" s="273" t="s">
        <v>778</v>
      </c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48"/>
      <c r="W36" s="417">
        <v>1</v>
      </c>
      <c r="X36" s="304"/>
      <c r="Y36" s="304"/>
      <c r="Z36" s="304"/>
      <c r="AA36" s="304"/>
      <c r="AB36" s="304"/>
      <c r="AC36" s="304"/>
      <c r="AD36" s="304"/>
      <c r="AE36" s="304">
        <v>0</v>
      </c>
      <c r="AF36" s="304"/>
      <c r="AG36" s="304"/>
      <c r="AH36" s="304"/>
      <c r="AI36" s="304"/>
      <c r="AJ36" s="304"/>
      <c r="AK36" s="304"/>
      <c r="AL36" s="304"/>
      <c r="AM36" s="304">
        <v>5</v>
      </c>
      <c r="AN36" s="304"/>
      <c r="AO36" s="304"/>
      <c r="AP36" s="304"/>
      <c r="AQ36" s="304"/>
      <c r="AR36" s="304"/>
      <c r="AS36" s="304"/>
      <c r="AT36" s="304"/>
      <c r="AU36" s="304">
        <v>0</v>
      </c>
      <c r="AV36" s="304"/>
      <c r="AW36" s="304"/>
      <c r="AX36" s="304"/>
      <c r="AY36" s="304"/>
      <c r="AZ36" s="304"/>
      <c r="BA36" s="304"/>
      <c r="BB36" s="304"/>
      <c r="BC36" s="304">
        <v>0</v>
      </c>
      <c r="BD36" s="304"/>
      <c r="BE36" s="304"/>
      <c r="BF36" s="304"/>
      <c r="BG36" s="304"/>
      <c r="BH36" s="304"/>
      <c r="BI36" s="304"/>
      <c r="BJ36" s="304"/>
    </row>
    <row r="37" spans="2:62">
      <c r="C37" s="273" t="s">
        <v>779</v>
      </c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48"/>
      <c r="W37" s="417">
        <v>0</v>
      </c>
      <c r="X37" s="304"/>
      <c r="Y37" s="304"/>
      <c r="Z37" s="304"/>
      <c r="AA37" s="304"/>
      <c r="AB37" s="304"/>
      <c r="AC37" s="304"/>
      <c r="AD37" s="304"/>
      <c r="AE37" s="304">
        <v>0</v>
      </c>
      <c r="AF37" s="304"/>
      <c r="AG37" s="304"/>
      <c r="AH37" s="304"/>
      <c r="AI37" s="304"/>
      <c r="AJ37" s="304"/>
      <c r="AK37" s="304"/>
      <c r="AL37" s="304"/>
      <c r="AM37" s="304">
        <v>0</v>
      </c>
      <c r="AN37" s="304"/>
      <c r="AO37" s="304"/>
      <c r="AP37" s="304"/>
      <c r="AQ37" s="304"/>
      <c r="AR37" s="304"/>
      <c r="AS37" s="304"/>
      <c r="AT37" s="304"/>
      <c r="AU37" s="304">
        <v>0</v>
      </c>
      <c r="AV37" s="304"/>
      <c r="AW37" s="304"/>
      <c r="AX37" s="304"/>
      <c r="AY37" s="304"/>
      <c r="AZ37" s="304"/>
      <c r="BA37" s="304"/>
      <c r="BB37" s="304"/>
      <c r="BC37" s="304">
        <v>0</v>
      </c>
      <c r="BD37" s="304"/>
      <c r="BE37" s="304"/>
      <c r="BF37" s="304"/>
      <c r="BG37" s="304"/>
      <c r="BH37" s="304"/>
      <c r="BI37" s="304"/>
      <c r="BJ37" s="304"/>
    </row>
    <row r="38" spans="2:62">
      <c r="C38" s="273" t="s">
        <v>644</v>
      </c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48"/>
      <c r="W38" s="417">
        <v>1</v>
      </c>
      <c r="X38" s="304"/>
      <c r="Y38" s="304"/>
      <c r="Z38" s="304"/>
      <c r="AA38" s="304"/>
      <c r="AB38" s="304"/>
      <c r="AC38" s="304"/>
      <c r="AD38" s="304"/>
      <c r="AE38" s="304">
        <v>1</v>
      </c>
      <c r="AF38" s="304"/>
      <c r="AG38" s="304"/>
      <c r="AH38" s="304"/>
      <c r="AI38" s="304"/>
      <c r="AJ38" s="304"/>
      <c r="AK38" s="304"/>
      <c r="AL38" s="304"/>
      <c r="AM38" s="304">
        <v>9</v>
      </c>
      <c r="AN38" s="304"/>
      <c r="AO38" s="304"/>
      <c r="AP38" s="304"/>
      <c r="AQ38" s="304"/>
      <c r="AR38" s="304"/>
      <c r="AS38" s="304"/>
      <c r="AT38" s="304"/>
      <c r="AU38" s="304">
        <v>6</v>
      </c>
      <c r="AV38" s="304"/>
      <c r="AW38" s="304"/>
      <c r="AX38" s="304"/>
      <c r="AY38" s="304"/>
      <c r="AZ38" s="304"/>
      <c r="BA38" s="304"/>
      <c r="BB38" s="304"/>
      <c r="BC38" s="304">
        <v>0</v>
      </c>
      <c r="BD38" s="304"/>
      <c r="BE38" s="304"/>
      <c r="BF38" s="304"/>
      <c r="BG38" s="304"/>
      <c r="BH38" s="304"/>
      <c r="BI38" s="304"/>
      <c r="BJ38" s="304"/>
    </row>
    <row r="39" spans="2:6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49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</row>
    <row r="40" spans="2:62">
      <c r="C40" s="230" t="s">
        <v>19</v>
      </c>
      <c r="D40" s="230"/>
      <c r="E40" s="72" t="s">
        <v>2</v>
      </c>
      <c r="F40" s="231">
        <v>-1</v>
      </c>
      <c r="G40" s="231"/>
      <c r="H40" s="5" t="s">
        <v>787</v>
      </c>
    </row>
    <row r="41" spans="2:62">
      <c r="F41" s="399">
        <v>-2</v>
      </c>
      <c r="G41" s="399"/>
      <c r="H41" s="5" t="s">
        <v>856</v>
      </c>
    </row>
    <row r="42" spans="2:62">
      <c r="B42" s="238" t="s">
        <v>1</v>
      </c>
      <c r="C42" s="238"/>
      <c r="D42" s="238"/>
      <c r="E42" s="72" t="s">
        <v>2</v>
      </c>
      <c r="F42" s="5" t="s">
        <v>746</v>
      </c>
    </row>
  </sheetData>
  <mergeCells count="175">
    <mergeCell ref="A1:N2"/>
    <mergeCell ref="B6:BJ6"/>
    <mergeCell ref="B8:V9"/>
    <mergeCell ref="W8:AD9"/>
    <mergeCell ref="AE8:AL9"/>
    <mergeCell ref="AM8:BB8"/>
    <mergeCell ref="BC8:BJ9"/>
    <mergeCell ref="AM9:AT9"/>
    <mergeCell ref="AU9:BB9"/>
    <mergeCell ref="C11:U11"/>
    <mergeCell ref="W11:AD11"/>
    <mergeCell ref="AE11:AL11"/>
    <mergeCell ref="AM11:AT11"/>
    <mergeCell ref="AU11:BB11"/>
    <mergeCell ref="BC11:BJ11"/>
    <mergeCell ref="C13:U13"/>
    <mergeCell ref="W13:AD13"/>
    <mergeCell ref="AE13:AL13"/>
    <mergeCell ref="AM13:AT13"/>
    <mergeCell ref="AU13:BB13"/>
    <mergeCell ref="BC13:BJ13"/>
    <mergeCell ref="C14:U14"/>
    <mergeCell ref="W14:AD14"/>
    <mergeCell ref="AE14:AL14"/>
    <mergeCell ref="AM14:AT14"/>
    <mergeCell ref="AU14:BB14"/>
    <mergeCell ref="BC14:BJ14"/>
    <mergeCell ref="C15:U15"/>
    <mergeCell ref="W15:AD15"/>
    <mergeCell ref="AE15:AL15"/>
    <mergeCell ref="AM15:AT15"/>
    <mergeCell ref="AU15:BB15"/>
    <mergeCell ref="BC15:BJ15"/>
    <mergeCell ref="C16:U16"/>
    <mergeCell ref="W16:AD16"/>
    <mergeCell ref="AE16:AL16"/>
    <mergeCell ref="AM16:AT16"/>
    <mergeCell ref="AU16:BB16"/>
    <mergeCell ref="BC16:BJ16"/>
    <mergeCell ref="C17:U17"/>
    <mergeCell ref="W17:AD17"/>
    <mergeCell ref="AE17:AL17"/>
    <mergeCell ref="AM17:AT17"/>
    <mergeCell ref="AU17:BB17"/>
    <mergeCell ref="BC17:BJ17"/>
    <mergeCell ref="C18:U18"/>
    <mergeCell ref="W18:AD18"/>
    <mergeCell ref="AE18:AL18"/>
    <mergeCell ref="AM18:AT18"/>
    <mergeCell ref="AU18:BB18"/>
    <mergeCell ref="BC18:BJ18"/>
    <mergeCell ref="D19:U19"/>
    <mergeCell ref="W19:AD19"/>
    <mergeCell ref="AE19:AL19"/>
    <mergeCell ref="AM19:AT19"/>
    <mergeCell ref="AU19:BB19"/>
    <mergeCell ref="BC19:BJ19"/>
    <mergeCell ref="D20:U20"/>
    <mergeCell ref="W20:AD20"/>
    <mergeCell ref="AE20:AL20"/>
    <mergeCell ref="AM20:AT20"/>
    <mergeCell ref="AU20:BB20"/>
    <mergeCell ref="BC20:BJ20"/>
    <mergeCell ref="D21:U21"/>
    <mergeCell ref="W21:AD21"/>
    <mergeCell ref="AE21:AL21"/>
    <mergeCell ref="AM21:AT21"/>
    <mergeCell ref="AU21:BB21"/>
    <mergeCell ref="BC21:BJ21"/>
    <mergeCell ref="C22:U22"/>
    <mergeCell ref="W22:AD22"/>
    <mergeCell ref="AE22:AL22"/>
    <mergeCell ref="AM22:AT22"/>
    <mergeCell ref="AU22:BB22"/>
    <mergeCell ref="BC22:BJ22"/>
    <mergeCell ref="D23:U23"/>
    <mergeCell ref="W23:AD23"/>
    <mergeCell ref="AE23:AL23"/>
    <mergeCell ref="AM23:AT23"/>
    <mergeCell ref="AU23:BB23"/>
    <mergeCell ref="BC23:BJ23"/>
    <mergeCell ref="D24:U24"/>
    <mergeCell ref="W24:AD24"/>
    <mergeCell ref="AE24:AL24"/>
    <mergeCell ref="AM24:AT24"/>
    <mergeCell ref="AU24:BB24"/>
    <mergeCell ref="BC24:BJ24"/>
    <mergeCell ref="C25:U25"/>
    <mergeCell ref="W25:AD25"/>
    <mergeCell ref="AE25:AL25"/>
    <mergeCell ref="AM25:AT25"/>
    <mergeCell ref="AU25:BB25"/>
    <mergeCell ref="BC25:BJ25"/>
    <mergeCell ref="D26:U26"/>
    <mergeCell ref="W26:AD26"/>
    <mergeCell ref="AE26:AL26"/>
    <mergeCell ref="AM26:AT26"/>
    <mergeCell ref="AU26:BB26"/>
    <mergeCell ref="BC26:BJ26"/>
    <mergeCell ref="D27:U27"/>
    <mergeCell ref="W27:AD27"/>
    <mergeCell ref="AE27:AL27"/>
    <mergeCell ref="AM27:AT27"/>
    <mergeCell ref="AU27:BB27"/>
    <mergeCell ref="BC27:BJ27"/>
    <mergeCell ref="D28:U28"/>
    <mergeCell ref="W28:AD28"/>
    <mergeCell ref="AE28:AL28"/>
    <mergeCell ref="AM28:AT28"/>
    <mergeCell ref="AU28:BB28"/>
    <mergeCell ref="BC28:BJ28"/>
    <mergeCell ref="C29:U29"/>
    <mergeCell ref="W29:AD29"/>
    <mergeCell ref="AE29:AL29"/>
    <mergeCell ref="AM29:AT29"/>
    <mergeCell ref="AU29:BB29"/>
    <mergeCell ref="BC29:BJ29"/>
    <mergeCell ref="C30:U30"/>
    <mergeCell ref="W30:AD30"/>
    <mergeCell ref="AE30:AL30"/>
    <mergeCell ref="AM30:AT30"/>
    <mergeCell ref="AU30:BB30"/>
    <mergeCell ref="BC30:BJ30"/>
    <mergeCell ref="C31:U31"/>
    <mergeCell ref="W31:AD31"/>
    <mergeCell ref="AE31:AL31"/>
    <mergeCell ref="AM31:AT31"/>
    <mergeCell ref="AU31:BB31"/>
    <mergeCell ref="BC31:BJ31"/>
    <mergeCell ref="D32:U32"/>
    <mergeCell ref="W32:AD32"/>
    <mergeCell ref="AE32:AL32"/>
    <mergeCell ref="AM32:AT32"/>
    <mergeCell ref="AU32:BB32"/>
    <mergeCell ref="BC32:BJ32"/>
    <mergeCell ref="D33:U33"/>
    <mergeCell ref="W33:AD33"/>
    <mergeCell ref="AE33:AL33"/>
    <mergeCell ref="AM33:AT33"/>
    <mergeCell ref="AU33:BB33"/>
    <mergeCell ref="BC33:BJ33"/>
    <mergeCell ref="D34:U34"/>
    <mergeCell ref="W34:AD34"/>
    <mergeCell ref="AE34:AL34"/>
    <mergeCell ref="AM34:AT34"/>
    <mergeCell ref="AU34:BB34"/>
    <mergeCell ref="BC34:BJ34"/>
    <mergeCell ref="C35:U35"/>
    <mergeCell ref="W35:AD35"/>
    <mergeCell ref="AE35:AL35"/>
    <mergeCell ref="AM35:AT35"/>
    <mergeCell ref="AU35:BB35"/>
    <mergeCell ref="BC35:BJ35"/>
    <mergeCell ref="AM36:AT36"/>
    <mergeCell ref="AU36:BB36"/>
    <mergeCell ref="BC36:BJ36"/>
    <mergeCell ref="AE38:AL38"/>
    <mergeCell ref="AM38:AT38"/>
    <mergeCell ref="AU38:BB38"/>
    <mergeCell ref="BC38:BJ38"/>
    <mergeCell ref="C37:U37"/>
    <mergeCell ref="W37:AD37"/>
    <mergeCell ref="AE37:AL37"/>
    <mergeCell ref="AM37:AT37"/>
    <mergeCell ref="AU37:BB37"/>
    <mergeCell ref="BC37:BJ37"/>
    <mergeCell ref="C40:D40"/>
    <mergeCell ref="F40:G40"/>
    <mergeCell ref="F41:G41"/>
    <mergeCell ref="B42:D42"/>
    <mergeCell ref="C38:U38"/>
    <mergeCell ref="W38:AD38"/>
    <mergeCell ref="C36:U36"/>
    <mergeCell ref="W36:AD36"/>
    <mergeCell ref="AE36:AL36"/>
  </mergeCells>
  <phoneticPr fontId="19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M64"/>
  <sheetViews>
    <sheetView view="pageBreakPreview" zoomScaleNormal="100" zoomScaleSheetLayoutView="100" workbookViewId="0"/>
  </sheetViews>
  <sheetFormatPr defaultRowHeight="13.5"/>
  <cols>
    <col min="1" max="1" width="1" customWidth="1"/>
    <col min="2" max="63" width="1.625" customWidth="1"/>
  </cols>
  <sheetData>
    <row r="1" spans="2:63" ht="11.1" customHeight="1">
      <c r="BA1" s="192">
        <f>'138'!A1+1</f>
        <v>139</v>
      </c>
      <c r="BB1" s="192"/>
      <c r="BC1" s="192"/>
      <c r="BD1" s="192"/>
      <c r="BE1" s="192"/>
      <c r="BF1" s="192"/>
      <c r="BG1" s="192"/>
      <c r="BH1" s="192"/>
      <c r="BI1" s="192"/>
      <c r="BJ1" s="192"/>
      <c r="BK1" s="192"/>
    </row>
    <row r="2" spans="2:63" ht="11.1" customHeight="1"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</row>
    <row r="3" spans="2:63"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</row>
    <row r="4" spans="2:63"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</row>
    <row r="5" spans="2:63" ht="18" customHeight="1">
      <c r="B5" s="227" t="s">
        <v>791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</row>
    <row r="6" spans="2:63" ht="12.9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</row>
    <row r="7" spans="2:63" ht="18" customHeight="1">
      <c r="B7" s="6"/>
      <c r="C7" s="6"/>
      <c r="D7" s="6"/>
      <c r="E7" s="6"/>
      <c r="F7" s="6"/>
      <c r="G7" s="6"/>
      <c r="H7" s="6"/>
      <c r="I7" s="6"/>
      <c r="J7" s="206" t="s">
        <v>6</v>
      </c>
      <c r="K7" s="206"/>
      <c r="L7" s="206"/>
      <c r="M7" s="206"/>
      <c r="N7" s="206"/>
      <c r="O7" s="206"/>
      <c r="P7" s="206"/>
      <c r="Q7" s="206"/>
      <c r="R7" s="206" t="s">
        <v>7</v>
      </c>
      <c r="S7" s="206"/>
      <c r="T7" s="206"/>
      <c r="U7" s="206"/>
      <c r="V7" s="206"/>
      <c r="W7" s="206"/>
      <c r="X7" s="206"/>
      <c r="Y7" s="206"/>
      <c r="Z7" s="219" t="s">
        <v>8</v>
      </c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</row>
    <row r="8" spans="2:63" ht="18" customHeight="1">
      <c r="B8" s="217" t="s">
        <v>4</v>
      </c>
      <c r="C8" s="217"/>
      <c r="D8" s="217"/>
      <c r="E8" s="217"/>
      <c r="F8" s="217"/>
      <c r="G8" s="217"/>
      <c r="H8" s="217"/>
      <c r="I8" s="217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5" t="s">
        <v>9</v>
      </c>
      <c r="AA8" s="205"/>
      <c r="AB8" s="205"/>
      <c r="AC8" s="205"/>
      <c r="AD8" s="205"/>
      <c r="AE8" s="205"/>
      <c r="AF8" s="205"/>
      <c r="AG8" s="250" t="s">
        <v>12</v>
      </c>
      <c r="AH8" s="251"/>
      <c r="AI8" s="252"/>
      <c r="AJ8" s="252"/>
      <c r="AK8" s="252"/>
      <c r="AL8" s="252"/>
      <c r="AM8" s="253"/>
      <c r="AN8" s="243" t="s">
        <v>13</v>
      </c>
      <c r="AO8" s="243"/>
      <c r="AP8" s="244"/>
      <c r="AQ8" s="244"/>
      <c r="AR8" s="244"/>
      <c r="AS8" s="244"/>
      <c r="AT8" s="244"/>
      <c r="AU8" s="243" t="s">
        <v>14</v>
      </c>
      <c r="AV8" s="244"/>
      <c r="AW8" s="244"/>
      <c r="AX8" s="244"/>
      <c r="AY8" s="244"/>
      <c r="AZ8" s="244"/>
      <c r="BA8" s="244" t="s">
        <v>15</v>
      </c>
      <c r="BB8" s="244"/>
      <c r="BC8" s="244"/>
      <c r="BD8" s="244"/>
      <c r="BE8" s="244"/>
      <c r="BF8" s="243" t="s">
        <v>17</v>
      </c>
      <c r="BG8" s="244"/>
      <c r="BH8" s="244"/>
      <c r="BI8" s="244"/>
      <c r="BJ8" s="245"/>
    </row>
    <row r="9" spans="2:63" ht="18" customHeight="1">
      <c r="B9" s="217"/>
      <c r="C9" s="217"/>
      <c r="D9" s="217"/>
      <c r="E9" s="217"/>
      <c r="F9" s="217"/>
      <c r="G9" s="217"/>
      <c r="H9" s="217"/>
      <c r="I9" s="217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5" t="s">
        <v>10</v>
      </c>
      <c r="AA9" s="205"/>
      <c r="AB9" s="205"/>
      <c r="AC9" s="205"/>
      <c r="AD9" s="205"/>
      <c r="AE9" s="205"/>
      <c r="AF9" s="205"/>
      <c r="AG9" s="254"/>
      <c r="AH9" s="255"/>
      <c r="AI9" s="256"/>
      <c r="AJ9" s="256"/>
      <c r="AK9" s="256"/>
      <c r="AL9" s="256"/>
      <c r="AM9" s="257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 t="s">
        <v>16</v>
      </c>
      <c r="BB9" s="246"/>
      <c r="BC9" s="246"/>
      <c r="BD9" s="246"/>
      <c r="BE9" s="246"/>
      <c r="BF9" s="246"/>
      <c r="BG9" s="246"/>
      <c r="BH9" s="246"/>
      <c r="BI9" s="246"/>
      <c r="BJ9" s="247"/>
    </row>
    <row r="10" spans="2:63" ht="18" customHeight="1">
      <c r="B10" s="7"/>
      <c r="C10" s="7"/>
      <c r="D10" s="7"/>
      <c r="E10" s="7"/>
      <c r="F10" s="7"/>
      <c r="G10" s="7"/>
      <c r="H10" s="7"/>
      <c r="I10" s="7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49" t="s">
        <v>11</v>
      </c>
      <c r="AA10" s="262"/>
      <c r="AB10" s="262"/>
      <c r="AC10" s="262"/>
      <c r="AD10" s="262"/>
      <c r="AE10" s="262"/>
      <c r="AF10" s="263"/>
      <c r="AG10" s="258"/>
      <c r="AH10" s="259"/>
      <c r="AI10" s="260"/>
      <c r="AJ10" s="260"/>
      <c r="AK10" s="260"/>
      <c r="AL10" s="260"/>
      <c r="AM10" s="261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 t="s">
        <v>11</v>
      </c>
      <c r="BB10" s="248"/>
      <c r="BC10" s="248"/>
      <c r="BD10" s="248"/>
      <c r="BE10" s="248"/>
      <c r="BF10" s="248"/>
      <c r="BG10" s="248"/>
      <c r="BH10" s="248"/>
      <c r="BI10" s="248"/>
      <c r="BJ10" s="249"/>
    </row>
    <row r="11" spans="2:63" ht="13.5" customHeight="1">
      <c r="B11" s="45"/>
      <c r="C11" s="45"/>
      <c r="D11" s="45"/>
      <c r="E11" s="45"/>
      <c r="F11" s="45"/>
      <c r="G11" s="45"/>
      <c r="H11" s="45"/>
      <c r="I11" s="47"/>
      <c r="J11" s="138"/>
      <c r="K11" s="138"/>
      <c r="L11" s="138"/>
      <c r="M11" s="138"/>
      <c r="N11" s="138"/>
      <c r="O11" s="242" t="s">
        <v>545</v>
      </c>
      <c r="P11" s="242"/>
      <c r="Q11" s="242"/>
      <c r="R11" s="138"/>
      <c r="S11" s="138"/>
      <c r="T11" s="138"/>
      <c r="U11" s="138"/>
      <c r="V11" s="138"/>
      <c r="W11" s="242" t="s">
        <v>545</v>
      </c>
      <c r="X11" s="242"/>
      <c r="Y11" s="242"/>
      <c r="Z11" s="142"/>
      <c r="AA11" s="142"/>
      <c r="AB11" s="142"/>
      <c r="AC11" s="142"/>
      <c r="AD11" s="242" t="s">
        <v>545</v>
      </c>
      <c r="AE11" s="242"/>
      <c r="AF11" s="242"/>
      <c r="AG11" s="142"/>
      <c r="AH11" s="142"/>
      <c r="AI11" s="142"/>
      <c r="AJ11" s="142"/>
      <c r="AK11" s="242" t="s">
        <v>545</v>
      </c>
      <c r="AL11" s="242"/>
      <c r="AM11" s="242"/>
      <c r="AN11" s="142"/>
      <c r="AO11" s="142"/>
      <c r="AP11" s="142"/>
      <c r="AQ11" s="142"/>
      <c r="AR11" s="242" t="s">
        <v>545</v>
      </c>
      <c r="AS11" s="242"/>
      <c r="AT11" s="242"/>
      <c r="AU11" s="142"/>
      <c r="AV11" s="142"/>
      <c r="AW11" s="142"/>
      <c r="AX11" s="242" t="s">
        <v>545</v>
      </c>
      <c r="AY11" s="242"/>
      <c r="AZ11" s="242"/>
      <c r="BA11" s="142"/>
      <c r="BB11" s="142"/>
      <c r="BC11" s="242" t="s">
        <v>545</v>
      </c>
      <c r="BD11" s="242"/>
      <c r="BE11" s="242"/>
      <c r="BF11" s="142"/>
      <c r="BG11" s="142"/>
      <c r="BH11" s="242" t="s">
        <v>545</v>
      </c>
      <c r="BI11" s="242"/>
      <c r="BJ11" s="242"/>
    </row>
    <row r="12" spans="2:63" ht="12.95" customHeight="1">
      <c r="B12" s="7"/>
      <c r="C12" s="7"/>
      <c r="D12" s="7"/>
      <c r="E12" s="7"/>
      <c r="F12" s="7"/>
      <c r="G12" s="7"/>
      <c r="H12" s="7"/>
      <c r="I12" s="48"/>
    </row>
    <row r="13" spans="2:63" ht="12.95" customHeight="1">
      <c r="B13" s="217" t="s">
        <v>5</v>
      </c>
      <c r="C13" s="217"/>
      <c r="D13" s="217"/>
      <c r="E13" s="228">
        <v>21</v>
      </c>
      <c r="F13" s="228"/>
      <c r="G13" s="217" t="s">
        <v>4</v>
      </c>
      <c r="H13" s="217"/>
      <c r="I13" s="218"/>
      <c r="J13" s="201">
        <v>332825055</v>
      </c>
      <c r="K13" s="201"/>
      <c r="L13" s="226"/>
      <c r="M13" s="226"/>
      <c r="N13" s="226"/>
      <c r="O13" s="226"/>
      <c r="P13" s="226"/>
      <c r="Q13" s="226"/>
      <c r="R13" s="201">
        <v>214338607</v>
      </c>
      <c r="S13" s="201"/>
      <c r="T13" s="201"/>
      <c r="U13" s="201"/>
      <c r="V13" s="201"/>
      <c r="W13" s="201"/>
      <c r="X13" s="201"/>
      <c r="Y13" s="201"/>
      <c r="Z13" s="226">
        <v>72704868</v>
      </c>
      <c r="AA13" s="226"/>
      <c r="AB13" s="226"/>
      <c r="AC13" s="226"/>
      <c r="AD13" s="226"/>
      <c r="AE13" s="226"/>
      <c r="AF13" s="226"/>
      <c r="AG13" s="226">
        <v>33773731</v>
      </c>
      <c r="AH13" s="226"/>
      <c r="AI13" s="226"/>
      <c r="AJ13" s="226"/>
      <c r="AK13" s="226"/>
      <c r="AL13" s="226"/>
      <c r="AM13" s="226"/>
      <c r="AN13" s="226">
        <v>11216494</v>
      </c>
      <c r="AO13" s="226"/>
      <c r="AP13" s="226"/>
      <c r="AQ13" s="226"/>
      <c r="AR13" s="226"/>
      <c r="AS13" s="226"/>
      <c r="AT13" s="226"/>
      <c r="AU13" s="226">
        <v>68646</v>
      </c>
      <c r="AV13" s="226"/>
      <c r="AW13" s="226"/>
      <c r="AX13" s="226"/>
      <c r="AY13" s="226"/>
      <c r="AZ13" s="226"/>
      <c r="BA13" s="226">
        <v>507268</v>
      </c>
      <c r="BB13" s="226"/>
      <c r="BC13" s="226"/>
      <c r="BD13" s="226"/>
      <c r="BE13" s="226"/>
      <c r="BF13" s="226">
        <v>215441</v>
      </c>
      <c r="BG13" s="226"/>
      <c r="BH13" s="226"/>
      <c r="BI13" s="226"/>
      <c r="BJ13" s="226"/>
    </row>
    <row r="14" spans="2:63" ht="12.95" customHeight="1">
      <c r="B14" s="7"/>
      <c r="C14" s="7"/>
      <c r="D14" s="7"/>
      <c r="E14" s="7"/>
      <c r="F14" s="7"/>
      <c r="G14" s="7"/>
      <c r="H14" s="7"/>
      <c r="I14" s="48"/>
      <c r="J14" s="140"/>
      <c r="K14" s="140"/>
      <c r="L14" s="139"/>
      <c r="M14" s="139"/>
      <c r="N14" s="139"/>
      <c r="O14" s="139"/>
      <c r="P14" s="139"/>
      <c r="Q14" s="139"/>
      <c r="R14" s="140"/>
      <c r="S14" s="140"/>
      <c r="T14" s="140"/>
      <c r="U14" s="140"/>
      <c r="V14" s="140"/>
      <c r="W14" s="140"/>
      <c r="X14" s="140"/>
      <c r="Y14" s="140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</row>
    <row r="15" spans="2:63" ht="12.95" customHeight="1">
      <c r="B15" s="7"/>
      <c r="C15" s="7"/>
      <c r="D15" s="7"/>
      <c r="E15" s="228">
        <v>22</v>
      </c>
      <c r="F15" s="228"/>
      <c r="G15" s="7"/>
      <c r="H15" s="7"/>
      <c r="I15" s="48"/>
      <c r="J15" s="201">
        <v>342257181</v>
      </c>
      <c r="K15" s="201"/>
      <c r="L15" s="226"/>
      <c r="M15" s="226"/>
      <c r="N15" s="226"/>
      <c r="O15" s="226"/>
      <c r="P15" s="226"/>
      <c r="Q15" s="226"/>
      <c r="R15" s="201">
        <v>223149930</v>
      </c>
      <c r="S15" s="201"/>
      <c r="T15" s="201"/>
      <c r="U15" s="201"/>
      <c r="V15" s="201"/>
      <c r="W15" s="201"/>
      <c r="X15" s="201"/>
      <c r="Y15" s="201"/>
      <c r="Z15" s="226">
        <v>70900625</v>
      </c>
      <c r="AA15" s="226"/>
      <c r="AB15" s="226"/>
      <c r="AC15" s="226"/>
      <c r="AD15" s="226"/>
      <c r="AE15" s="226"/>
      <c r="AF15" s="226"/>
      <c r="AG15" s="226">
        <v>34986083</v>
      </c>
      <c r="AH15" s="226"/>
      <c r="AI15" s="226"/>
      <c r="AJ15" s="226"/>
      <c r="AK15" s="226"/>
      <c r="AL15" s="226"/>
      <c r="AM15" s="226"/>
      <c r="AN15" s="226">
        <v>12496376</v>
      </c>
      <c r="AO15" s="226"/>
      <c r="AP15" s="226"/>
      <c r="AQ15" s="226"/>
      <c r="AR15" s="226"/>
      <c r="AS15" s="226"/>
      <c r="AT15" s="226"/>
      <c r="AU15" s="226">
        <v>59107</v>
      </c>
      <c r="AV15" s="226"/>
      <c r="AW15" s="226"/>
      <c r="AX15" s="226"/>
      <c r="AY15" s="226"/>
      <c r="AZ15" s="226"/>
      <c r="BA15" s="226">
        <v>524602</v>
      </c>
      <c r="BB15" s="226"/>
      <c r="BC15" s="226"/>
      <c r="BD15" s="226"/>
      <c r="BE15" s="226"/>
      <c r="BF15" s="226">
        <v>140458</v>
      </c>
      <c r="BG15" s="226"/>
      <c r="BH15" s="226"/>
      <c r="BI15" s="226"/>
      <c r="BJ15" s="226"/>
    </row>
    <row r="16" spans="2:63" ht="12.95" customHeight="1">
      <c r="B16" s="7"/>
      <c r="C16" s="7"/>
      <c r="D16" s="7"/>
      <c r="E16" s="7"/>
      <c r="F16" s="7"/>
      <c r="G16" s="7"/>
      <c r="H16" s="7"/>
      <c r="I16" s="48"/>
      <c r="J16" s="140"/>
      <c r="K16" s="140"/>
      <c r="L16" s="139"/>
      <c r="M16" s="139"/>
      <c r="N16" s="139"/>
      <c r="O16" s="139"/>
      <c r="P16" s="139"/>
      <c r="Q16" s="139"/>
      <c r="R16" s="140"/>
      <c r="S16" s="140"/>
      <c r="T16" s="140"/>
      <c r="U16" s="140"/>
      <c r="V16" s="140"/>
      <c r="W16" s="140"/>
      <c r="X16" s="140"/>
      <c r="Y16" s="140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</row>
    <row r="17" spans="2:65" ht="12.95" customHeight="1">
      <c r="B17" s="7"/>
      <c r="C17" s="7"/>
      <c r="D17" s="7"/>
      <c r="E17" s="228">
        <v>23</v>
      </c>
      <c r="F17" s="228"/>
      <c r="G17" s="7"/>
      <c r="H17" s="7"/>
      <c r="I17" s="48"/>
      <c r="J17" s="201">
        <v>353334282</v>
      </c>
      <c r="K17" s="201"/>
      <c r="L17" s="226"/>
      <c r="M17" s="226"/>
      <c r="N17" s="226"/>
      <c r="O17" s="226"/>
      <c r="P17" s="226"/>
      <c r="Q17" s="226"/>
      <c r="R17" s="201">
        <v>232417930</v>
      </c>
      <c r="S17" s="201"/>
      <c r="T17" s="201"/>
      <c r="U17" s="201"/>
      <c r="V17" s="201"/>
      <c r="W17" s="201"/>
      <c r="X17" s="201"/>
      <c r="Y17" s="201"/>
      <c r="Z17" s="226">
        <v>69139387</v>
      </c>
      <c r="AA17" s="226"/>
      <c r="AB17" s="226"/>
      <c r="AC17" s="226"/>
      <c r="AD17" s="226"/>
      <c r="AE17" s="226"/>
      <c r="AF17" s="226"/>
      <c r="AG17" s="226">
        <v>39077808</v>
      </c>
      <c r="AH17" s="226"/>
      <c r="AI17" s="226"/>
      <c r="AJ17" s="226"/>
      <c r="AK17" s="226"/>
      <c r="AL17" s="226"/>
      <c r="AM17" s="226"/>
      <c r="AN17" s="226">
        <v>12173125</v>
      </c>
      <c r="AO17" s="226"/>
      <c r="AP17" s="226"/>
      <c r="AQ17" s="226"/>
      <c r="AR17" s="226"/>
      <c r="AS17" s="226"/>
      <c r="AT17" s="226"/>
      <c r="AU17" s="226">
        <v>0</v>
      </c>
      <c r="AV17" s="226"/>
      <c r="AW17" s="226"/>
      <c r="AX17" s="226"/>
      <c r="AY17" s="226"/>
      <c r="AZ17" s="226"/>
      <c r="BA17" s="226">
        <v>526031</v>
      </c>
      <c r="BB17" s="226"/>
      <c r="BC17" s="226"/>
      <c r="BD17" s="226"/>
      <c r="BE17" s="226"/>
      <c r="BF17" s="226">
        <v>1</v>
      </c>
      <c r="BG17" s="226"/>
      <c r="BH17" s="226"/>
      <c r="BI17" s="226"/>
      <c r="BJ17" s="226"/>
    </row>
    <row r="18" spans="2:65" ht="12.95" customHeight="1">
      <c r="B18" s="7"/>
      <c r="C18" s="7"/>
      <c r="D18" s="7"/>
      <c r="E18" s="7"/>
      <c r="F18" s="7"/>
      <c r="G18" s="7"/>
      <c r="H18" s="7"/>
      <c r="I18" s="48"/>
      <c r="J18" s="140"/>
      <c r="K18" s="140"/>
      <c r="L18" s="139"/>
      <c r="M18" s="139"/>
      <c r="N18" s="139"/>
      <c r="O18" s="139"/>
      <c r="P18" s="139"/>
      <c r="Q18" s="139"/>
      <c r="R18" s="140"/>
      <c r="S18" s="140"/>
      <c r="T18" s="140"/>
      <c r="U18" s="140"/>
      <c r="V18" s="140"/>
      <c r="W18" s="140"/>
      <c r="X18" s="140"/>
      <c r="Y18" s="140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</row>
    <row r="19" spans="2:65" ht="12.95" customHeight="1">
      <c r="B19" s="7"/>
      <c r="C19" s="7"/>
      <c r="D19" s="7"/>
      <c r="E19" s="228">
        <v>24</v>
      </c>
      <c r="F19" s="228"/>
      <c r="G19" s="7"/>
      <c r="H19" s="7"/>
      <c r="I19" s="48"/>
      <c r="J19" s="201">
        <v>353093696</v>
      </c>
      <c r="K19" s="201"/>
      <c r="L19" s="226"/>
      <c r="M19" s="226"/>
      <c r="N19" s="226"/>
      <c r="O19" s="226"/>
      <c r="P19" s="226"/>
      <c r="Q19" s="226"/>
      <c r="R19" s="201">
        <v>227563843</v>
      </c>
      <c r="S19" s="201"/>
      <c r="T19" s="201"/>
      <c r="U19" s="201"/>
      <c r="V19" s="201"/>
      <c r="W19" s="201"/>
      <c r="X19" s="201"/>
      <c r="Y19" s="201"/>
      <c r="Z19" s="226">
        <v>71561372</v>
      </c>
      <c r="AA19" s="226"/>
      <c r="AB19" s="226"/>
      <c r="AC19" s="226"/>
      <c r="AD19" s="226"/>
      <c r="AE19" s="226"/>
      <c r="AF19" s="226"/>
      <c r="AG19" s="226">
        <v>39753215</v>
      </c>
      <c r="AH19" s="226"/>
      <c r="AI19" s="226"/>
      <c r="AJ19" s="226"/>
      <c r="AK19" s="226"/>
      <c r="AL19" s="226"/>
      <c r="AM19" s="226"/>
      <c r="AN19" s="226">
        <v>13693702</v>
      </c>
      <c r="AO19" s="226"/>
      <c r="AP19" s="226"/>
      <c r="AQ19" s="226"/>
      <c r="AR19" s="226"/>
      <c r="AS19" s="226"/>
      <c r="AT19" s="226"/>
      <c r="AU19" s="226">
        <v>0</v>
      </c>
      <c r="AV19" s="226"/>
      <c r="AW19" s="226"/>
      <c r="AX19" s="226"/>
      <c r="AY19" s="226"/>
      <c r="AZ19" s="226"/>
      <c r="BA19" s="226">
        <v>521564</v>
      </c>
      <c r="BB19" s="226"/>
      <c r="BC19" s="226"/>
      <c r="BD19" s="226"/>
      <c r="BE19" s="226"/>
      <c r="BF19" s="226">
        <v>0</v>
      </c>
      <c r="BG19" s="226"/>
      <c r="BH19" s="226"/>
      <c r="BI19" s="226"/>
      <c r="BJ19" s="226"/>
    </row>
    <row r="20" spans="2:65" ht="12.95" customHeight="1">
      <c r="B20" s="7"/>
      <c r="C20" s="7"/>
      <c r="D20" s="7"/>
      <c r="E20" s="7"/>
      <c r="F20" s="7"/>
      <c r="G20" s="7"/>
      <c r="H20" s="7"/>
      <c r="I20" s="48"/>
      <c r="J20" s="140"/>
      <c r="K20" s="140"/>
      <c r="L20" s="139"/>
      <c r="M20" s="139"/>
      <c r="N20" s="139"/>
      <c r="O20" s="139"/>
      <c r="P20" s="139"/>
      <c r="Q20" s="139"/>
      <c r="R20" s="140"/>
      <c r="S20" s="140"/>
      <c r="T20" s="140"/>
      <c r="U20" s="140"/>
      <c r="V20" s="140"/>
      <c r="W20" s="140"/>
      <c r="X20" s="140"/>
      <c r="Y20" s="140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</row>
    <row r="21" spans="2:65" ht="12.95" customHeight="1">
      <c r="B21" s="7"/>
      <c r="C21" s="7"/>
      <c r="D21" s="7"/>
      <c r="E21" s="229">
        <v>25</v>
      </c>
      <c r="F21" s="229"/>
      <c r="G21" s="7"/>
      <c r="H21" s="7"/>
      <c r="I21" s="48"/>
      <c r="J21" s="203">
        <f>SUM(R21:BJ21)</f>
        <v>361002878</v>
      </c>
      <c r="K21" s="203"/>
      <c r="L21" s="233"/>
      <c r="M21" s="233"/>
      <c r="N21" s="233"/>
      <c r="O21" s="233"/>
      <c r="P21" s="233"/>
      <c r="Q21" s="233"/>
      <c r="R21" s="203">
        <v>231850503</v>
      </c>
      <c r="S21" s="203"/>
      <c r="T21" s="203"/>
      <c r="U21" s="203"/>
      <c r="V21" s="203"/>
      <c r="W21" s="203"/>
      <c r="X21" s="203"/>
      <c r="Y21" s="203"/>
      <c r="Z21" s="233">
        <v>72355168</v>
      </c>
      <c r="AA21" s="233"/>
      <c r="AB21" s="233"/>
      <c r="AC21" s="233"/>
      <c r="AD21" s="233"/>
      <c r="AE21" s="233"/>
      <c r="AF21" s="233"/>
      <c r="AG21" s="233">
        <v>42353325</v>
      </c>
      <c r="AH21" s="233"/>
      <c r="AI21" s="233"/>
      <c r="AJ21" s="233"/>
      <c r="AK21" s="233"/>
      <c r="AL21" s="233"/>
      <c r="AM21" s="233"/>
      <c r="AN21" s="233">
        <v>13916445</v>
      </c>
      <c r="AO21" s="233"/>
      <c r="AP21" s="233"/>
      <c r="AQ21" s="233"/>
      <c r="AR21" s="233"/>
      <c r="AS21" s="233"/>
      <c r="AT21" s="233"/>
      <c r="AU21" s="233">
        <v>0</v>
      </c>
      <c r="AV21" s="233"/>
      <c r="AW21" s="233"/>
      <c r="AX21" s="233"/>
      <c r="AY21" s="233"/>
      <c r="AZ21" s="233"/>
      <c r="BA21" s="233">
        <v>527437</v>
      </c>
      <c r="BB21" s="233"/>
      <c r="BC21" s="233"/>
      <c r="BD21" s="233"/>
      <c r="BE21" s="233"/>
      <c r="BF21" s="233">
        <v>0</v>
      </c>
      <c r="BG21" s="233"/>
      <c r="BH21" s="233"/>
      <c r="BI21" s="233"/>
      <c r="BJ21" s="233"/>
    </row>
    <row r="22" spans="2:65" ht="12.95" customHeight="1">
      <c r="B22" s="2"/>
      <c r="C22" s="2"/>
      <c r="D22" s="2"/>
      <c r="E22" s="2"/>
      <c r="F22" s="2"/>
      <c r="G22" s="2"/>
      <c r="H22" s="2"/>
      <c r="I22" s="49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</row>
    <row r="23" spans="2:65" ht="12" customHeight="1">
      <c r="C23" s="230" t="s">
        <v>19</v>
      </c>
      <c r="D23" s="230"/>
      <c r="E23" s="141" t="s">
        <v>2</v>
      </c>
      <c r="F23" s="5" t="s">
        <v>844</v>
      </c>
      <c r="H23" s="5"/>
    </row>
    <row r="24" spans="2:65" ht="12" customHeight="1">
      <c r="B24" s="264" t="s">
        <v>1</v>
      </c>
      <c r="C24" s="264"/>
      <c r="D24" s="264"/>
      <c r="E24" s="141" t="s">
        <v>2</v>
      </c>
      <c r="F24" s="5" t="s">
        <v>3</v>
      </c>
    </row>
    <row r="25" spans="2:65" ht="12" customHeight="1"/>
    <row r="26" spans="2:65" ht="12" customHeight="1"/>
    <row r="27" spans="2:65" ht="12" customHeight="1"/>
    <row r="28" spans="2:65" ht="18" customHeight="1">
      <c r="B28" s="227" t="s">
        <v>792</v>
      </c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</row>
    <row r="29" spans="2:65" ht="12.95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3" t="s">
        <v>18</v>
      </c>
    </row>
    <row r="30" spans="2:65" ht="18" customHeight="1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50"/>
      <c r="N30" s="52"/>
      <c r="O30" s="6"/>
      <c r="P30" s="6"/>
      <c r="Q30" s="6"/>
      <c r="R30" s="6"/>
      <c r="S30" s="6"/>
      <c r="T30" s="6"/>
      <c r="U30" s="6"/>
      <c r="V30" s="166"/>
      <c r="W30" s="219" t="s">
        <v>23</v>
      </c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20"/>
      <c r="BH30" s="220"/>
      <c r="BI30" s="220"/>
      <c r="BJ30" s="220"/>
    </row>
    <row r="31" spans="2:65" ht="18" customHeight="1">
      <c r="B31" s="217" t="s">
        <v>4</v>
      </c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8"/>
      <c r="N31" s="209" t="s">
        <v>6</v>
      </c>
      <c r="O31" s="217"/>
      <c r="P31" s="217"/>
      <c r="Q31" s="217"/>
      <c r="R31" s="217"/>
      <c r="S31" s="217"/>
      <c r="T31" s="217"/>
      <c r="U31" s="217"/>
      <c r="V31" s="218"/>
      <c r="W31" s="221" t="s">
        <v>28</v>
      </c>
      <c r="X31" s="221"/>
      <c r="Y31" s="221"/>
      <c r="Z31" s="221"/>
      <c r="AA31" s="221"/>
      <c r="AB31" s="221"/>
      <c r="AC31" s="221"/>
      <c r="AD31" s="221"/>
      <c r="AE31" s="222" t="s">
        <v>29</v>
      </c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 t="s">
        <v>30</v>
      </c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3"/>
    </row>
    <row r="32" spans="2:65" ht="18" customHeight="1"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51"/>
      <c r="N32" s="53"/>
      <c r="O32" s="46"/>
      <c r="P32" s="46"/>
      <c r="Q32" s="46"/>
      <c r="R32" s="46"/>
      <c r="S32" s="46"/>
      <c r="T32" s="46"/>
      <c r="U32" s="168"/>
      <c r="V32" s="168"/>
      <c r="W32" s="221"/>
      <c r="X32" s="221"/>
      <c r="Y32" s="221"/>
      <c r="Z32" s="221"/>
      <c r="AA32" s="221"/>
      <c r="AB32" s="221"/>
      <c r="AC32" s="221"/>
      <c r="AD32" s="221"/>
      <c r="AE32" s="222" t="s">
        <v>31</v>
      </c>
      <c r="AF32" s="222"/>
      <c r="AG32" s="222"/>
      <c r="AH32" s="222"/>
      <c r="AI32" s="222"/>
      <c r="AJ32" s="222"/>
      <c r="AK32" s="222"/>
      <c r="AL32" s="222"/>
      <c r="AM32" s="222" t="s">
        <v>32</v>
      </c>
      <c r="AN32" s="222"/>
      <c r="AO32" s="222"/>
      <c r="AP32" s="222"/>
      <c r="AQ32" s="222"/>
      <c r="AR32" s="222"/>
      <c r="AS32" s="222"/>
      <c r="AT32" s="222"/>
      <c r="AU32" s="222" t="s">
        <v>31</v>
      </c>
      <c r="AV32" s="222"/>
      <c r="AW32" s="222"/>
      <c r="AX32" s="222"/>
      <c r="AY32" s="222"/>
      <c r="AZ32" s="222"/>
      <c r="BA32" s="222"/>
      <c r="BB32" s="222"/>
      <c r="BC32" s="222" t="s">
        <v>32</v>
      </c>
      <c r="BD32" s="222"/>
      <c r="BE32" s="222"/>
      <c r="BF32" s="222"/>
      <c r="BG32" s="222"/>
      <c r="BH32" s="222"/>
      <c r="BI32" s="222"/>
      <c r="BJ32" s="223"/>
      <c r="BL32" s="7"/>
      <c r="BM32" s="7"/>
    </row>
    <row r="33" spans="2:62" ht="12.95" customHeight="1">
      <c r="M33" s="47"/>
      <c r="T33" s="205" t="s">
        <v>855</v>
      </c>
      <c r="U33" s="205"/>
      <c r="V33" s="205"/>
      <c r="AB33" s="205" t="s">
        <v>855</v>
      </c>
      <c r="AC33" s="205"/>
      <c r="AD33" s="205"/>
      <c r="AJ33" s="205" t="s">
        <v>855</v>
      </c>
      <c r="AK33" s="205"/>
      <c r="AL33" s="205"/>
      <c r="AS33" s="235" t="s">
        <v>788</v>
      </c>
      <c r="AT33" s="235"/>
      <c r="AU33" s="169"/>
      <c r="AV33" s="169"/>
      <c r="AX33" s="164"/>
      <c r="AY33" s="164"/>
      <c r="AZ33" s="205" t="s">
        <v>855</v>
      </c>
      <c r="BA33" s="205"/>
      <c r="BB33" s="205"/>
      <c r="BI33" s="235" t="s">
        <v>788</v>
      </c>
      <c r="BJ33" s="235"/>
    </row>
    <row r="34" spans="2:62" ht="12.95" customHeight="1">
      <c r="M34" s="48"/>
    </row>
    <row r="35" spans="2:62" ht="12.95" customHeight="1">
      <c r="C35" s="232" t="s">
        <v>5</v>
      </c>
      <c r="D35" s="232"/>
      <c r="E35" s="232"/>
      <c r="F35" s="232"/>
      <c r="G35" s="234">
        <v>20</v>
      </c>
      <c r="H35" s="234"/>
      <c r="I35" s="232" t="s">
        <v>4</v>
      </c>
      <c r="J35" s="232"/>
      <c r="K35" s="232"/>
      <c r="L35" s="232"/>
      <c r="M35" s="48"/>
      <c r="N35" s="224">
        <v>1212842761</v>
      </c>
      <c r="O35" s="201"/>
      <c r="P35" s="201"/>
      <c r="Q35" s="201"/>
      <c r="R35" s="201"/>
      <c r="S35" s="201"/>
      <c r="T35" s="201"/>
      <c r="U35" s="201"/>
      <c r="V35" s="201"/>
      <c r="W35" s="201">
        <v>1115785924</v>
      </c>
      <c r="X35" s="201"/>
      <c r="Y35" s="201"/>
      <c r="Z35" s="201"/>
      <c r="AA35" s="201"/>
      <c r="AB35" s="201"/>
      <c r="AC35" s="201"/>
      <c r="AD35" s="201"/>
      <c r="AE35" s="201">
        <v>943963190</v>
      </c>
      <c r="AF35" s="201"/>
      <c r="AG35" s="201"/>
      <c r="AH35" s="201"/>
      <c r="AI35" s="201"/>
      <c r="AJ35" s="201"/>
      <c r="AK35" s="201"/>
      <c r="AL35" s="201"/>
      <c r="AM35" s="201">
        <v>2806886</v>
      </c>
      <c r="AN35" s="201"/>
      <c r="AO35" s="201"/>
      <c r="AP35" s="201"/>
      <c r="AQ35" s="201"/>
      <c r="AR35" s="201"/>
      <c r="AS35" s="201"/>
      <c r="AT35" s="201"/>
      <c r="AU35" s="201">
        <v>158818260</v>
      </c>
      <c r="AV35" s="201"/>
      <c r="AW35" s="201"/>
      <c r="AX35" s="201"/>
      <c r="AY35" s="201"/>
      <c r="AZ35" s="201"/>
      <c r="BA35" s="201"/>
      <c r="BB35" s="201"/>
      <c r="BC35" s="201">
        <v>1151286</v>
      </c>
      <c r="BD35" s="201"/>
      <c r="BE35" s="201"/>
      <c r="BF35" s="201"/>
      <c r="BG35" s="201"/>
      <c r="BH35" s="201"/>
      <c r="BI35" s="201"/>
      <c r="BJ35" s="201"/>
    </row>
    <row r="36" spans="2:62" ht="12.95" customHeight="1">
      <c r="M36" s="48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  <c r="BI36" s="165"/>
      <c r="BJ36" s="165"/>
    </row>
    <row r="37" spans="2:62" ht="12.95" customHeight="1">
      <c r="G37" s="234">
        <v>21</v>
      </c>
      <c r="H37" s="234"/>
      <c r="M37" s="48"/>
      <c r="N37" s="224">
        <v>1142131358</v>
      </c>
      <c r="O37" s="201"/>
      <c r="P37" s="201"/>
      <c r="Q37" s="201"/>
      <c r="R37" s="201"/>
      <c r="S37" s="201"/>
      <c r="T37" s="201"/>
      <c r="U37" s="201"/>
      <c r="V37" s="201"/>
      <c r="W37" s="201">
        <v>1047261936</v>
      </c>
      <c r="X37" s="201"/>
      <c r="Y37" s="201"/>
      <c r="Z37" s="201"/>
      <c r="AA37" s="201"/>
      <c r="AB37" s="201"/>
      <c r="AC37" s="201"/>
      <c r="AD37" s="201"/>
      <c r="AE37" s="201">
        <v>887521626</v>
      </c>
      <c r="AF37" s="201"/>
      <c r="AG37" s="201"/>
      <c r="AH37" s="201"/>
      <c r="AI37" s="201"/>
      <c r="AJ37" s="201"/>
      <c r="AK37" s="201"/>
      <c r="AL37" s="201"/>
      <c r="AM37" s="201">
        <v>2830525</v>
      </c>
      <c r="AN37" s="201"/>
      <c r="AO37" s="201"/>
      <c r="AP37" s="201"/>
      <c r="AQ37" s="201"/>
      <c r="AR37" s="201"/>
      <c r="AS37" s="201"/>
      <c r="AT37" s="201"/>
      <c r="AU37" s="201">
        <v>146753093</v>
      </c>
      <c r="AV37" s="201"/>
      <c r="AW37" s="201"/>
      <c r="AX37" s="201"/>
      <c r="AY37" s="201"/>
      <c r="AZ37" s="201"/>
      <c r="BA37" s="201"/>
      <c r="BB37" s="201"/>
      <c r="BC37" s="201">
        <v>1155706</v>
      </c>
      <c r="BD37" s="201"/>
      <c r="BE37" s="201"/>
      <c r="BF37" s="201"/>
      <c r="BG37" s="201"/>
      <c r="BH37" s="201"/>
      <c r="BI37" s="201"/>
      <c r="BJ37" s="201"/>
    </row>
    <row r="38" spans="2:62" ht="12.95" customHeight="1">
      <c r="M38" s="48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</row>
    <row r="39" spans="2:62" ht="12.95" customHeight="1">
      <c r="G39" s="234">
        <v>22</v>
      </c>
      <c r="H39" s="234"/>
      <c r="M39" s="48"/>
      <c r="N39" s="224">
        <v>1109172187</v>
      </c>
      <c r="O39" s="201"/>
      <c r="P39" s="201"/>
      <c r="Q39" s="201"/>
      <c r="R39" s="201"/>
      <c r="S39" s="201"/>
      <c r="T39" s="201"/>
      <c r="U39" s="201"/>
      <c r="V39" s="201"/>
      <c r="W39" s="201">
        <v>1022962893</v>
      </c>
      <c r="X39" s="201"/>
      <c r="Y39" s="201"/>
      <c r="Z39" s="201"/>
      <c r="AA39" s="201"/>
      <c r="AB39" s="201"/>
      <c r="AC39" s="201"/>
      <c r="AD39" s="201"/>
      <c r="AE39" s="201">
        <v>878720668</v>
      </c>
      <c r="AF39" s="201"/>
      <c r="AG39" s="201"/>
      <c r="AH39" s="201"/>
      <c r="AI39" s="201"/>
      <c r="AJ39" s="201"/>
      <c r="AK39" s="201"/>
      <c r="AL39" s="201"/>
      <c r="AM39" s="201">
        <v>2860622</v>
      </c>
      <c r="AN39" s="201"/>
      <c r="AO39" s="201"/>
      <c r="AP39" s="201"/>
      <c r="AQ39" s="201"/>
      <c r="AR39" s="201"/>
      <c r="AS39" s="201"/>
      <c r="AT39" s="201"/>
      <c r="AU39" s="201">
        <v>130369956</v>
      </c>
      <c r="AV39" s="201"/>
      <c r="AW39" s="201"/>
      <c r="AX39" s="201"/>
      <c r="AY39" s="201"/>
      <c r="AZ39" s="201"/>
      <c r="BA39" s="201"/>
      <c r="BB39" s="201"/>
      <c r="BC39" s="201">
        <v>1164982</v>
      </c>
      <c r="BD39" s="201"/>
      <c r="BE39" s="201"/>
      <c r="BF39" s="201"/>
      <c r="BG39" s="201"/>
      <c r="BH39" s="201"/>
      <c r="BI39" s="201"/>
      <c r="BJ39" s="201"/>
    </row>
    <row r="40" spans="2:62" ht="12.95" customHeight="1">
      <c r="M40" s="48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</row>
    <row r="41" spans="2:62" ht="12.95" customHeight="1">
      <c r="G41" s="234">
        <v>23</v>
      </c>
      <c r="H41" s="234"/>
      <c r="M41" s="48"/>
      <c r="N41" s="224">
        <v>1081593121</v>
      </c>
      <c r="O41" s="201"/>
      <c r="P41" s="201"/>
      <c r="Q41" s="201"/>
      <c r="R41" s="201"/>
      <c r="S41" s="201"/>
      <c r="T41" s="201"/>
      <c r="U41" s="201"/>
      <c r="V41" s="201"/>
      <c r="W41" s="201">
        <v>998383697</v>
      </c>
      <c r="X41" s="201"/>
      <c r="Y41" s="201"/>
      <c r="Z41" s="201"/>
      <c r="AA41" s="201"/>
      <c r="AB41" s="201"/>
      <c r="AC41" s="201"/>
      <c r="AD41" s="201"/>
      <c r="AE41" s="201">
        <v>832310471</v>
      </c>
      <c r="AF41" s="201"/>
      <c r="AG41" s="201"/>
      <c r="AH41" s="201"/>
      <c r="AI41" s="201"/>
      <c r="AJ41" s="201"/>
      <c r="AK41" s="201"/>
      <c r="AL41" s="201"/>
      <c r="AM41" s="201">
        <v>2893375</v>
      </c>
      <c r="AN41" s="201"/>
      <c r="AO41" s="201"/>
      <c r="AP41" s="201"/>
      <c r="AQ41" s="201"/>
      <c r="AR41" s="201"/>
      <c r="AS41" s="201"/>
      <c r="AT41" s="201"/>
      <c r="AU41" s="201">
        <v>150935156</v>
      </c>
      <c r="AV41" s="201"/>
      <c r="AW41" s="201"/>
      <c r="AX41" s="201"/>
      <c r="AY41" s="201"/>
      <c r="AZ41" s="201"/>
      <c r="BA41" s="201"/>
      <c r="BB41" s="201"/>
      <c r="BC41" s="201">
        <v>1167299</v>
      </c>
      <c r="BD41" s="201"/>
      <c r="BE41" s="201"/>
      <c r="BF41" s="201"/>
      <c r="BG41" s="201"/>
      <c r="BH41" s="201"/>
      <c r="BI41" s="201"/>
      <c r="BJ41" s="201"/>
    </row>
    <row r="42" spans="2:62" ht="12.95" customHeight="1">
      <c r="M42" s="48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</row>
    <row r="43" spans="2:62" ht="12.95" customHeight="1">
      <c r="G43" s="241">
        <v>24</v>
      </c>
      <c r="H43" s="241"/>
      <c r="I43" s="76"/>
      <c r="M43" s="7"/>
      <c r="N43" s="225">
        <f>SUM(W43,AM59,AU59,BC59)</f>
        <v>989227729</v>
      </c>
      <c r="O43" s="203"/>
      <c r="P43" s="203"/>
      <c r="Q43" s="203"/>
      <c r="R43" s="203"/>
      <c r="S43" s="203"/>
      <c r="T43" s="203"/>
      <c r="U43" s="203"/>
      <c r="V43" s="203"/>
      <c r="W43" s="203">
        <f>SUM(AE43,AU43,N59,W59,AE59)</f>
        <v>905043080</v>
      </c>
      <c r="X43" s="203"/>
      <c r="Y43" s="203"/>
      <c r="Z43" s="203"/>
      <c r="AA43" s="203"/>
      <c r="AB43" s="203"/>
      <c r="AC43" s="203"/>
      <c r="AD43" s="203"/>
      <c r="AE43" s="203">
        <v>741981044</v>
      </c>
      <c r="AF43" s="203"/>
      <c r="AG43" s="203"/>
      <c r="AH43" s="203"/>
      <c r="AI43" s="203"/>
      <c r="AJ43" s="203"/>
      <c r="AK43" s="203"/>
      <c r="AL43" s="203"/>
      <c r="AM43" s="203">
        <v>2902338</v>
      </c>
      <c r="AN43" s="203"/>
      <c r="AO43" s="203"/>
      <c r="AP43" s="203"/>
      <c r="AQ43" s="203"/>
      <c r="AR43" s="203"/>
      <c r="AS43" s="203"/>
      <c r="AT43" s="203"/>
      <c r="AU43" s="203">
        <v>148043231</v>
      </c>
      <c r="AV43" s="203"/>
      <c r="AW43" s="203"/>
      <c r="AX43" s="203"/>
      <c r="AY43" s="203"/>
      <c r="AZ43" s="203"/>
      <c r="BA43" s="203"/>
      <c r="BB43" s="203"/>
      <c r="BC43" s="203">
        <v>1177056</v>
      </c>
      <c r="BD43" s="203"/>
      <c r="BE43" s="203"/>
      <c r="BF43" s="203"/>
      <c r="BG43" s="203"/>
      <c r="BH43" s="203"/>
      <c r="BI43" s="203"/>
      <c r="BJ43" s="203"/>
    </row>
    <row r="44" spans="2:62" ht="12.95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49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7"/>
      <c r="AS44" s="7"/>
      <c r="AT44" s="7"/>
      <c r="AU44" s="7"/>
      <c r="AV44" s="7"/>
      <c r="AW44" s="7"/>
      <c r="AX44" s="7"/>
      <c r="AY44" s="7"/>
      <c r="AZ44" s="7"/>
      <c r="BA44" s="2"/>
      <c r="BB44" s="2"/>
      <c r="BC44" s="2"/>
      <c r="BD44" s="2"/>
      <c r="BE44" s="2"/>
      <c r="BF44" s="2"/>
      <c r="BG44" s="2"/>
      <c r="BH44" s="2"/>
      <c r="BI44" s="2"/>
      <c r="BJ44" s="2"/>
    </row>
    <row r="45" spans="2:62" ht="18" customHeight="1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50"/>
      <c r="N45" s="207" t="s">
        <v>23</v>
      </c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06" t="s">
        <v>25</v>
      </c>
      <c r="AN45" s="206"/>
      <c r="AO45" s="206"/>
      <c r="AP45" s="206"/>
      <c r="AQ45" s="206"/>
      <c r="AR45" s="206"/>
      <c r="AS45" s="206"/>
      <c r="AT45" s="206"/>
      <c r="AU45" s="206" t="s">
        <v>26</v>
      </c>
      <c r="AV45" s="206"/>
      <c r="AW45" s="206"/>
      <c r="AX45" s="206"/>
      <c r="AY45" s="206"/>
      <c r="AZ45" s="206"/>
      <c r="BA45" s="206"/>
      <c r="BB45" s="206"/>
      <c r="BC45" s="206" t="s">
        <v>27</v>
      </c>
      <c r="BD45" s="206"/>
      <c r="BE45" s="206"/>
      <c r="BF45" s="206"/>
      <c r="BG45" s="206"/>
      <c r="BH45" s="206"/>
      <c r="BI45" s="206"/>
      <c r="BJ45" s="207"/>
    </row>
    <row r="46" spans="2:62" ht="18" customHeight="1">
      <c r="B46" s="217" t="s">
        <v>4</v>
      </c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8"/>
      <c r="N46" s="240" t="s">
        <v>400</v>
      </c>
      <c r="O46" s="240"/>
      <c r="P46" s="240"/>
      <c r="Q46" s="240"/>
      <c r="R46" s="240"/>
      <c r="S46" s="240"/>
      <c r="T46" s="240"/>
      <c r="U46" s="240"/>
      <c r="V46" s="240"/>
      <c r="W46" s="212" t="s">
        <v>24</v>
      </c>
      <c r="X46" s="212"/>
      <c r="Y46" s="212"/>
      <c r="Z46" s="212"/>
      <c r="AA46" s="212"/>
      <c r="AB46" s="212"/>
      <c r="AC46" s="212"/>
      <c r="AD46" s="212"/>
      <c r="AE46" s="212" t="s">
        <v>178</v>
      </c>
      <c r="AF46" s="212"/>
      <c r="AG46" s="212"/>
      <c r="AH46" s="212"/>
      <c r="AI46" s="212"/>
      <c r="AJ46" s="212"/>
      <c r="AK46" s="212"/>
      <c r="AL46" s="213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  <c r="BJ46" s="209"/>
    </row>
    <row r="47" spans="2:62" ht="18" customHeight="1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51"/>
      <c r="N47" s="210"/>
      <c r="O47" s="210"/>
      <c r="P47" s="210"/>
      <c r="Q47" s="210"/>
      <c r="R47" s="210"/>
      <c r="S47" s="210"/>
      <c r="T47" s="210"/>
      <c r="U47" s="210"/>
      <c r="V47" s="210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5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  <c r="BI47" s="210"/>
      <c r="BJ47" s="211"/>
    </row>
    <row r="48" spans="2:62" ht="12.95" customHeight="1">
      <c r="M48" s="47"/>
      <c r="N48" s="20"/>
      <c r="O48" s="20"/>
      <c r="P48" s="20"/>
      <c r="Q48" s="20"/>
      <c r="R48" s="75"/>
      <c r="S48" s="75"/>
      <c r="T48" s="205" t="s">
        <v>855</v>
      </c>
      <c r="U48" s="205"/>
      <c r="V48" s="205"/>
      <c r="W48" s="20"/>
      <c r="X48" s="20"/>
      <c r="Y48" s="75"/>
      <c r="Z48" s="75"/>
      <c r="AA48" s="75"/>
      <c r="AB48" s="205" t="s">
        <v>855</v>
      </c>
      <c r="AC48" s="205"/>
      <c r="AD48" s="205"/>
      <c r="AG48" s="75"/>
      <c r="AH48" s="75"/>
      <c r="AI48" s="20"/>
      <c r="AJ48" s="205" t="s">
        <v>855</v>
      </c>
      <c r="AK48" s="205"/>
      <c r="AL48" s="205"/>
      <c r="AM48" s="20"/>
      <c r="AQ48" s="75"/>
      <c r="AR48" s="205" t="s">
        <v>855</v>
      </c>
      <c r="AS48" s="205"/>
      <c r="AT48" s="205"/>
      <c r="AU48" s="20"/>
      <c r="AV48" s="20"/>
      <c r="AW48" s="20"/>
      <c r="AY48" s="167"/>
      <c r="AZ48" s="204" t="s">
        <v>855</v>
      </c>
      <c r="BA48" s="204"/>
      <c r="BB48" s="204"/>
      <c r="BC48" s="20"/>
      <c r="BD48" s="20"/>
      <c r="BE48" s="20"/>
      <c r="BF48" s="20"/>
      <c r="BG48" s="20"/>
      <c r="BH48" s="205" t="s">
        <v>855</v>
      </c>
      <c r="BI48" s="205"/>
      <c r="BJ48" s="205"/>
    </row>
    <row r="49" spans="2:62" ht="12.95" customHeight="1">
      <c r="M49" s="48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2:62" ht="12.95" customHeight="1">
      <c r="M50" s="48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2:62" ht="12.95" customHeight="1">
      <c r="C51" s="232" t="s">
        <v>5</v>
      </c>
      <c r="D51" s="232"/>
      <c r="E51" s="232"/>
      <c r="F51" s="232"/>
      <c r="G51" s="236">
        <v>20</v>
      </c>
      <c r="H51" s="236"/>
      <c r="I51" s="232" t="s">
        <v>4</v>
      </c>
      <c r="J51" s="232"/>
      <c r="K51" s="232"/>
      <c r="L51" s="232"/>
      <c r="M51" s="48"/>
      <c r="N51" s="224">
        <v>12455637</v>
      </c>
      <c r="O51" s="226"/>
      <c r="P51" s="226"/>
      <c r="Q51" s="226"/>
      <c r="R51" s="226"/>
      <c r="S51" s="226"/>
      <c r="T51" s="226"/>
      <c r="U51" s="226"/>
      <c r="V51" s="201"/>
      <c r="W51" s="201">
        <v>42500</v>
      </c>
      <c r="X51" s="201"/>
      <c r="Y51" s="201"/>
      <c r="Z51" s="201"/>
      <c r="AA51" s="201"/>
      <c r="AB51" s="201"/>
      <c r="AC51" s="201"/>
      <c r="AD51" s="201"/>
      <c r="AE51" s="201">
        <v>506337</v>
      </c>
      <c r="AF51" s="201"/>
      <c r="AG51" s="201"/>
      <c r="AH51" s="201"/>
      <c r="AI51" s="201"/>
      <c r="AJ51" s="201"/>
      <c r="AK51" s="201"/>
      <c r="AL51" s="201"/>
      <c r="AM51" s="201">
        <v>6107037</v>
      </c>
      <c r="AN51" s="201"/>
      <c r="AO51" s="201"/>
      <c r="AP51" s="201"/>
      <c r="AQ51" s="201"/>
      <c r="AR51" s="201"/>
      <c r="AS51" s="201"/>
      <c r="AT51" s="201"/>
      <c r="AU51" s="201">
        <v>5631214</v>
      </c>
      <c r="AV51" s="201"/>
      <c r="AW51" s="201"/>
      <c r="AX51" s="201"/>
      <c r="AY51" s="201"/>
      <c r="AZ51" s="201"/>
      <c r="BA51" s="201"/>
      <c r="BB51" s="201"/>
      <c r="BC51" s="201">
        <v>85318586</v>
      </c>
      <c r="BD51" s="201"/>
      <c r="BE51" s="201"/>
      <c r="BF51" s="201"/>
      <c r="BG51" s="201"/>
      <c r="BH51" s="201"/>
      <c r="BI51" s="201"/>
      <c r="BJ51" s="201"/>
    </row>
    <row r="52" spans="2:62" ht="12.95" customHeight="1">
      <c r="M52" s="48"/>
      <c r="N52" s="165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</row>
    <row r="53" spans="2:62" ht="12.95" customHeight="1">
      <c r="G53" s="236">
        <v>21</v>
      </c>
      <c r="H53" s="236"/>
      <c r="M53" s="48"/>
      <c r="N53" s="224">
        <v>12438380</v>
      </c>
      <c r="O53" s="226"/>
      <c r="P53" s="226"/>
      <c r="Q53" s="226"/>
      <c r="R53" s="226"/>
      <c r="S53" s="226"/>
      <c r="T53" s="226"/>
      <c r="U53" s="226"/>
      <c r="V53" s="201"/>
      <c r="W53" s="201">
        <v>42500</v>
      </c>
      <c r="X53" s="201"/>
      <c r="Y53" s="201"/>
      <c r="Z53" s="201"/>
      <c r="AA53" s="201"/>
      <c r="AB53" s="201"/>
      <c r="AC53" s="201"/>
      <c r="AD53" s="201"/>
      <c r="AE53" s="201">
        <v>506337</v>
      </c>
      <c r="AF53" s="201"/>
      <c r="AG53" s="201"/>
      <c r="AH53" s="201"/>
      <c r="AI53" s="201"/>
      <c r="AJ53" s="201"/>
      <c r="AK53" s="201"/>
      <c r="AL53" s="201"/>
      <c r="AM53" s="201">
        <v>6230578</v>
      </c>
      <c r="AN53" s="201"/>
      <c r="AO53" s="201"/>
      <c r="AP53" s="201"/>
      <c r="AQ53" s="201"/>
      <c r="AR53" s="201"/>
      <c r="AS53" s="201"/>
      <c r="AT53" s="201"/>
      <c r="AU53" s="201">
        <v>4937612</v>
      </c>
      <c r="AV53" s="201"/>
      <c r="AW53" s="201"/>
      <c r="AX53" s="201"/>
      <c r="AY53" s="201"/>
      <c r="AZ53" s="201"/>
      <c r="BA53" s="201"/>
      <c r="BB53" s="201"/>
      <c r="BC53" s="201">
        <v>83701232</v>
      </c>
      <c r="BD53" s="201"/>
      <c r="BE53" s="201"/>
      <c r="BF53" s="201"/>
      <c r="BG53" s="201"/>
      <c r="BH53" s="201"/>
      <c r="BI53" s="201"/>
      <c r="BJ53" s="201"/>
    </row>
    <row r="54" spans="2:62" ht="12.95" customHeight="1">
      <c r="M54" s="48"/>
      <c r="N54" s="165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</row>
    <row r="55" spans="2:62" ht="12.95" customHeight="1">
      <c r="G55" s="236">
        <v>22</v>
      </c>
      <c r="H55" s="236"/>
      <c r="M55" s="48"/>
      <c r="N55" s="224">
        <v>13323432</v>
      </c>
      <c r="O55" s="226"/>
      <c r="P55" s="226"/>
      <c r="Q55" s="226"/>
      <c r="R55" s="226"/>
      <c r="S55" s="226"/>
      <c r="T55" s="226"/>
      <c r="U55" s="226"/>
      <c r="V55" s="201"/>
      <c r="W55" s="201">
        <v>42500</v>
      </c>
      <c r="X55" s="201"/>
      <c r="Y55" s="201"/>
      <c r="Z55" s="201"/>
      <c r="AA55" s="201"/>
      <c r="AB55" s="201"/>
      <c r="AC55" s="201"/>
      <c r="AD55" s="201"/>
      <c r="AE55" s="201">
        <v>506337</v>
      </c>
      <c r="AF55" s="201"/>
      <c r="AG55" s="201"/>
      <c r="AH55" s="201"/>
      <c r="AI55" s="201"/>
      <c r="AJ55" s="201"/>
      <c r="AK55" s="201"/>
      <c r="AL55" s="201"/>
      <c r="AM55" s="201">
        <v>6156161</v>
      </c>
      <c r="AN55" s="201"/>
      <c r="AO55" s="201"/>
      <c r="AP55" s="201"/>
      <c r="AQ55" s="201"/>
      <c r="AR55" s="201"/>
      <c r="AS55" s="201"/>
      <c r="AT55" s="201"/>
      <c r="AU55" s="201">
        <v>3802131</v>
      </c>
      <c r="AV55" s="201"/>
      <c r="AW55" s="201"/>
      <c r="AX55" s="201"/>
      <c r="AY55" s="201"/>
      <c r="AZ55" s="201"/>
      <c r="BA55" s="201"/>
      <c r="BB55" s="201"/>
      <c r="BC55" s="201">
        <v>76251002</v>
      </c>
      <c r="BD55" s="201"/>
      <c r="BE55" s="201"/>
      <c r="BF55" s="201"/>
      <c r="BG55" s="201"/>
      <c r="BH55" s="201"/>
      <c r="BI55" s="201"/>
      <c r="BJ55" s="201"/>
    </row>
    <row r="56" spans="2:62" ht="12.95" customHeight="1">
      <c r="M56" s="48"/>
      <c r="N56" s="165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</row>
    <row r="57" spans="2:62" ht="12.95" customHeight="1">
      <c r="G57" s="236">
        <v>23</v>
      </c>
      <c r="H57" s="236"/>
      <c r="M57" s="48"/>
      <c r="N57" s="224">
        <v>14590233</v>
      </c>
      <c r="O57" s="226"/>
      <c r="P57" s="226"/>
      <c r="Q57" s="226"/>
      <c r="R57" s="226"/>
      <c r="S57" s="226"/>
      <c r="T57" s="226"/>
      <c r="U57" s="226"/>
      <c r="V57" s="201"/>
      <c r="W57" s="201">
        <v>42500</v>
      </c>
      <c r="X57" s="201"/>
      <c r="Y57" s="201"/>
      <c r="Z57" s="201"/>
      <c r="AA57" s="201"/>
      <c r="AB57" s="201"/>
      <c r="AC57" s="201"/>
      <c r="AD57" s="201"/>
      <c r="AE57" s="201">
        <v>505337</v>
      </c>
      <c r="AF57" s="201"/>
      <c r="AG57" s="201"/>
      <c r="AH57" s="201"/>
      <c r="AI57" s="201"/>
      <c r="AJ57" s="201"/>
      <c r="AK57" s="201"/>
      <c r="AL57" s="201"/>
      <c r="AM57" s="201">
        <v>6144577</v>
      </c>
      <c r="AN57" s="201"/>
      <c r="AO57" s="201"/>
      <c r="AP57" s="201"/>
      <c r="AQ57" s="201"/>
      <c r="AR57" s="201"/>
      <c r="AS57" s="201"/>
      <c r="AT57" s="201"/>
      <c r="AU57" s="201">
        <v>3791328</v>
      </c>
      <c r="AV57" s="201"/>
      <c r="AW57" s="201"/>
      <c r="AX57" s="201"/>
      <c r="AY57" s="201"/>
      <c r="AZ57" s="201"/>
      <c r="BA57" s="201"/>
      <c r="BB57" s="201"/>
      <c r="BC57" s="201">
        <v>73273519</v>
      </c>
      <c r="BD57" s="201"/>
      <c r="BE57" s="201"/>
      <c r="BF57" s="201"/>
      <c r="BG57" s="201"/>
      <c r="BH57" s="201"/>
      <c r="BI57" s="201"/>
      <c r="BJ57" s="201"/>
    </row>
    <row r="58" spans="2:62" ht="12.95" customHeight="1">
      <c r="M58" s="48"/>
      <c r="N58" s="165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</row>
    <row r="59" spans="2:62" ht="12.95" customHeight="1">
      <c r="G59" s="239">
        <v>24</v>
      </c>
      <c r="H59" s="239"/>
      <c r="M59" s="7"/>
      <c r="N59" s="225">
        <v>14470968</v>
      </c>
      <c r="O59" s="203"/>
      <c r="P59" s="203"/>
      <c r="Q59" s="203"/>
      <c r="R59" s="203"/>
      <c r="S59" s="203"/>
      <c r="T59" s="203"/>
      <c r="U59" s="203"/>
      <c r="V59" s="203"/>
      <c r="W59" s="202">
        <v>42500</v>
      </c>
      <c r="X59" s="202"/>
      <c r="Y59" s="202"/>
      <c r="Z59" s="202"/>
      <c r="AA59" s="202"/>
      <c r="AB59" s="202"/>
      <c r="AC59" s="202"/>
      <c r="AD59" s="202"/>
      <c r="AE59" s="202">
        <v>505337</v>
      </c>
      <c r="AF59" s="202"/>
      <c r="AG59" s="202"/>
      <c r="AH59" s="202"/>
      <c r="AI59" s="202"/>
      <c r="AJ59" s="202"/>
      <c r="AK59" s="202"/>
      <c r="AL59" s="202"/>
      <c r="AM59" s="202">
        <v>6089073</v>
      </c>
      <c r="AN59" s="202"/>
      <c r="AO59" s="202"/>
      <c r="AP59" s="202"/>
      <c r="AQ59" s="202"/>
      <c r="AR59" s="202"/>
      <c r="AS59" s="202"/>
      <c r="AT59" s="202"/>
      <c r="AU59" s="202">
        <v>4675156</v>
      </c>
      <c r="AV59" s="202"/>
      <c r="AW59" s="202"/>
      <c r="AX59" s="202"/>
      <c r="AY59" s="202"/>
      <c r="AZ59" s="202"/>
      <c r="BA59" s="202"/>
      <c r="BB59" s="202"/>
      <c r="BC59" s="202">
        <v>73420420</v>
      </c>
      <c r="BD59" s="202"/>
      <c r="BE59" s="202"/>
      <c r="BF59" s="202"/>
      <c r="BG59" s="202"/>
      <c r="BH59" s="202"/>
      <c r="BI59" s="202"/>
      <c r="BJ59" s="202"/>
    </row>
    <row r="60" spans="2:62" ht="12.95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49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</row>
    <row r="61" spans="2:62" ht="12" customHeight="1">
      <c r="C61" s="230" t="s">
        <v>19</v>
      </c>
      <c r="D61" s="230"/>
      <c r="E61" s="76" t="s">
        <v>789</v>
      </c>
      <c r="F61" s="231">
        <v>-1</v>
      </c>
      <c r="G61" s="231"/>
      <c r="H61" s="5" t="s">
        <v>177</v>
      </c>
    </row>
    <row r="62" spans="2:62" ht="12" customHeight="1">
      <c r="F62" s="237">
        <v>-2</v>
      </c>
      <c r="G62" s="237"/>
      <c r="H62" s="5" t="s">
        <v>20</v>
      </c>
    </row>
    <row r="63" spans="2:62" ht="12" customHeight="1">
      <c r="F63" s="237">
        <v>-3</v>
      </c>
      <c r="G63" s="237"/>
      <c r="H63" s="5" t="s">
        <v>21</v>
      </c>
    </row>
    <row r="64" spans="2:62" ht="12" customHeight="1">
      <c r="B64" s="238" t="s">
        <v>1</v>
      </c>
      <c r="C64" s="238"/>
      <c r="D64" s="238"/>
      <c r="E64" s="76" t="s">
        <v>789</v>
      </c>
      <c r="F64" s="5" t="s">
        <v>22</v>
      </c>
    </row>
  </sheetData>
  <mergeCells count="183">
    <mergeCell ref="C23:D23"/>
    <mergeCell ref="B24:D24"/>
    <mergeCell ref="J19:Q19"/>
    <mergeCell ref="R19:Y19"/>
    <mergeCell ref="Z19:AF19"/>
    <mergeCell ref="AG19:AM19"/>
    <mergeCell ref="AN19:AT19"/>
    <mergeCell ref="AU19:AZ19"/>
    <mergeCell ref="J21:Q21"/>
    <mergeCell ref="R21:Y21"/>
    <mergeCell ref="Z21:AF21"/>
    <mergeCell ref="AG21:AM21"/>
    <mergeCell ref="AN21:AT21"/>
    <mergeCell ref="AU21:AZ21"/>
    <mergeCell ref="BA1:BK2"/>
    <mergeCell ref="AX11:AZ11"/>
    <mergeCell ref="BC11:BE11"/>
    <mergeCell ref="BH11:BJ11"/>
    <mergeCell ref="BF8:BJ10"/>
    <mergeCell ref="B5:BJ5"/>
    <mergeCell ref="B8:I9"/>
    <mergeCell ref="J7:Q10"/>
    <mergeCell ref="R7:Y10"/>
    <mergeCell ref="Z7:BJ7"/>
    <mergeCell ref="Z8:AF8"/>
    <mergeCell ref="AG8:AM10"/>
    <mergeCell ref="AN8:AT10"/>
    <mergeCell ref="AU8:AZ10"/>
    <mergeCell ref="Z9:AF9"/>
    <mergeCell ref="Z10:AF10"/>
    <mergeCell ref="O11:Q11"/>
    <mergeCell ref="W11:Y11"/>
    <mergeCell ref="BA8:BE8"/>
    <mergeCell ref="BA9:BE9"/>
    <mergeCell ref="BA10:BE10"/>
    <mergeCell ref="AD11:AF11"/>
    <mergeCell ref="AK11:AM11"/>
    <mergeCell ref="AR11:AT11"/>
    <mergeCell ref="F62:G62"/>
    <mergeCell ref="F63:G63"/>
    <mergeCell ref="BA19:BE19"/>
    <mergeCell ref="BF21:BJ21"/>
    <mergeCell ref="B64:D64"/>
    <mergeCell ref="B46:M46"/>
    <mergeCell ref="G57:H57"/>
    <mergeCell ref="G59:H59"/>
    <mergeCell ref="N51:V51"/>
    <mergeCell ref="N53:V53"/>
    <mergeCell ref="N55:V55"/>
    <mergeCell ref="N46:V47"/>
    <mergeCell ref="T48:V48"/>
    <mergeCell ref="N59:V59"/>
    <mergeCell ref="G55:H55"/>
    <mergeCell ref="G43:H43"/>
    <mergeCell ref="AB33:AD33"/>
    <mergeCell ref="T33:V33"/>
    <mergeCell ref="AJ33:AL33"/>
    <mergeCell ref="AS33:AT33"/>
    <mergeCell ref="B31:M31"/>
    <mergeCell ref="C35:F35"/>
    <mergeCell ref="I35:L35"/>
    <mergeCell ref="G37:H37"/>
    <mergeCell ref="R13:Y13"/>
    <mergeCell ref="Z13:AF13"/>
    <mergeCell ref="AG13:AM13"/>
    <mergeCell ref="AN13:AT13"/>
    <mergeCell ref="C61:D61"/>
    <mergeCell ref="F61:G61"/>
    <mergeCell ref="C51:F51"/>
    <mergeCell ref="I51:L51"/>
    <mergeCell ref="BF17:BJ17"/>
    <mergeCell ref="BH48:BJ48"/>
    <mergeCell ref="BA15:BE15"/>
    <mergeCell ref="BA21:BE21"/>
    <mergeCell ref="BA17:BE17"/>
    <mergeCell ref="J15:Q15"/>
    <mergeCell ref="R15:Y15"/>
    <mergeCell ref="N57:V57"/>
    <mergeCell ref="BF19:BJ19"/>
    <mergeCell ref="G39:H39"/>
    <mergeCell ref="G41:H41"/>
    <mergeCell ref="BI33:BJ33"/>
    <mergeCell ref="G35:H35"/>
    <mergeCell ref="G51:H51"/>
    <mergeCell ref="G53:H53"/>
    <mergeCell ref="AU13:AZ13"/>
    <mergeCell ref="AJ48:AL48"/>
    <mergeCell ref="AR48:AT48"/>
    <mergeCell ref="BF15:BJ15"/>
    <mergeCell ref="B28:BJ28"/>
    <mergeCell ref="BF13:BJ13"/>
    <mergeCell ref="B13:D13"/>
    <mergeCell ref="G13:I13"/>
    <mergeCell ref="E13:F13"/>
    <mergeCell ref="BA13:BE13"/>
    <mergeCell ref="E15:F15"/>
    <mergeCell ref="E17:F17"/>
    <mergeCell ref="E19:F19"/>
    <mergeCell ref="E21:F21"/>
    <mergeCell ref="Z15:AF15"/>
    <mergeCell ref="AG15:AM15"/>
    <mergeCell ref="AN15:AT15"/>
    <mergeCell ref="AU15:AZ15"/>
    <mergeCell ref="J17:Q17"/>
    <mergeCell ref="R17:Y17"/>
    <mergeCell ref="Z17:AF17"/>
    <mergeCell ref="AG17:AM17"/>
    <mergeCell ref="AN17:AT17"/>
    <mergeCell ref="AU17:AZ17"/>
    <mergeCell ref="J13:Q13"/>
    <mergeCell ref="N43:V43"/>
    <mergeCell ref="BC35:BJ35"/>
    <mergeCell ref="W37:AD37"/>
    <mergeCell ref="AE37:AL37"/>
    <mergeCell ref="AM37:AT37"/>
    <mergeCell ref="AU37:BB37"/>
    <mergeCell ref="BC37:BJ37"/>
    <mergeCell ref="W39:AD39"/>
    <mergeCell ref="AE39:AL39"/>
    <mergeCell ref="AM39:AT39"/>
    <mergeCell ref="AU39:BB39"/>
    <mergeCell ref="AZ33:BB33"/>
    <mergeCell ref="N35:V35"/>
    <mergeCell ref="W35:AD35"/>
    <mergeCell ref="AE35:AL35"/>
    <mergeCell ref="AM35:AT35"/>
    <mergeCell ref="AU35:BB35"/>
    <mergeCell ref="N37:V37"/>
    <mergeCell ref="N39:V39"/>
    <mergeCell ref="N41:V41"/>
    <mergeCell ref="N31:V31"/>
    <mergeCell ref="W30:BJ30"/>
    <mergeCell ref="W31:AD32"/>
    <mergeCell ref="AE31:AT31"/>
    <mergeCell ref="AU31:BJ31"/>
    <mergeCell ref="AE32:AL32"/>
    <mergeCell ref="AM32:AT32"/>
    <mergeCell ref="AU32:BB32"/>
    <mergeCell ref="BC32:BJ32"/>
    <mergeCell ref="W51:AD51"/>
    <mergeCell ref="AE51:AL51"/>
    <mergeCell ref="AM51:AT51"/>
    <mergeCell ref="AU51:BB51"/>
    <mergeCell ref="BC51:BJ51"/>
    <mergeCell ref="BC39:BJ39"/>
    <mergeCell ref="W41:AD41"/>
    <mergeCell ref="AE41:AL41"/>
    <mergeCell ref="AM41:AT41"/>
    <mergeCell ref="AU41:BB41"/>
    <mergeCell ref="BC41:BJ41"/>
    <mergeCell ref="W43:AD43"/>
    <mergeCell ref="AE43:AL43"/>
    <mergeCell ref="AM43:AT43"/>
    <mergeCell ref="AU43:BB43"/>
    <mergeCell ref="BC43:BJ43"/>
    <mergeCell ref="AZ48:BB48"/>
    <mergeCell ref="AB48:AD48"/>
    <mergeCell ref="BC45:BJ47"/>
    <mergeCell ref="AM45:AT47"/>
    <mergeCell ref="AU45:BB47"/>
    <mergeCell ref="AE46:AL47"/>
    <mergeCell ref="W46:AD47"/>
    <mergeCell ref="N45:AL45"/>
    <mergeCell ref="W53:AD53"/>
    <mergeCell ref="AE53:AL53"/>
    <mergeCell ref="AM53:AT53"/>
    <mergeCell ref="AU53:BB53"/>
    <mergeCell ref="BC53:BJ53"/>
    <mergeCell ref="W55:AD55"/>
    <mergeCell ref="AE55:AL55"/>
    <mergeCell ref="AM55:AT55"/>
    <mergeCell ref="AU55:BB55"/>
    <mergeCell ref="BC55:BJ55"/>
    <mergeCell ref="W57:AD57"/>
    <mergeCell ref="AE57:AL57"/>
    <mergeCell ref="AM57:AT57"/>
    <mergeCell ref="AU57:BB57"/>
    <mergeCell ref="BC57:BJ57"/>
    <mergeCell ref="W59:AD59"/>
    <mergeCell ref="AE59:AL59"/>
    <mergeCell ref="AM59:AT59"/>
    <mergeCell ref="AU59:BB59"/>
    <mergeCell ref="BC59:BJ59"/>
  </mergeCells>
  <phoneticPr fontId="4"/>
  <printOptions horizontalCentered="1"/>
  <pageMargins left="0.47244094488188981" right="0.39370078740157483" top="0.31496062992125984" bottom="0.39370078740157483" header="0" footer="0"/>
  <pageSetup paperSize="9" scale="9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88"/>
  <sheetViews>
    <sheetView view="pageBreakPreview" topLeftCell="A13" zoomScaleNormal="100" zoomScaleSheetLayoutView="100" workbookViewId="0">
      <selection activeCell="D37" sqref="D37"/>
    </sheetView>
  </sheetViews>
  <sheetFormatPr defaultRowHeight="13.5"/>
  <cols>
    <col min="1" max="21" width="1.625" customWidth="1"/>
    <col min="22" max="24" width="20.375" customWidth="1"/>
    <col min="25" max="25" width="1.625" customWidth="1"/>
    <col min="26" max="26" width="11.125" customWidth="1"/>
  </cols>
  <sheetData>
    <row r="1" spans="1:63" ht="11.1" customHeight="1">
      <c r="A1" s="199">
        <f>'139'!BA1+1</f>
        <v>140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spans="1:63" ht="9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spans="1:63"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</row>
    <row r="4" spans="1:63"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</row>
    <row r="5" spans="1:63" ht="15" customHeight="1">
      <c r="B5" s="266" t="s">
        <v>793</v>
      </c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</row>
    <row r="6" spans="1:63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63" ht="18" customHeight="1">
      <c r="B7" s="268" t="s">
        <v>33</v>
      </c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 t="s">
        <v>34</v>
      </c>
      <c r="W7" s="267"/>
      <c r="X7" s="219"/>
    </row>
    <row r="8" spans="1:63" ht="18" customHeight="1">
      <c r="B8" s="269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54" t="s">
        <v>35</v>
      </c>
      <c r="W8" s="54" t="s">
        <v>36</v>
      </c>
      <c r="X8" s="55" t="s">
        <v>37</v>
      </c>
      <c r="Z8" s="19" t="s">
        <v>42</v>
      </c>
    </row>
    <row r="9" spans="1:63" ht="12" customHeight="1">
      <c r="U9" s="47"/>
      <c r="V9" s="1" t="s">
        <v>38</v>
      </c>
      <c r="W9" s="1" t="s">
        <v>39</v>
      </c>
      <c r="X9" s="1" t="s">
        <v>40</v>
      </c>
      <c r="Z9" s="10" t="s">
        <v>534</v>
      </c>
    </row>
    <row r="10" spans="1:63" ht="6.95" customHeight="1">
      <c r="U10" s="48"/>
      <c r="Z10" s="11"/>
    </row>
    <row r="11" spans="1:63" ht="11.1" customHeight="1">
      <c r="C11" s="270" t="s">
        <v>41</v>
      </c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143"/>
      <c r="V11" s="144">
        <v>231850503</v>
      </c>
      <c r="W11" s="146">
        <v>100</v>
      </c>
      <c r="X11" s="147">
        <f>SUM(V11/Z11-1)*100</f>
        <v>1.8837175288870522</v>
      </c>
      <c r="Z11" s="12">
        <v>227563843</v>
      </c>
    </row>
    <row r="12" spans="1:63" ht="7.5" customHeight="1">
      <c r="U12" s="48"/>
      <c r="X12" s="14"/>
      <c r="Z12" s="11"/>
    </row>
    <row r="13" spans="1:63" ht="11.1" customHeight="1">
      <c r="C13" s="265" t="s">
        <v>43</v>
      </c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175"/>
      <c r="V13" s="176">
        <v>60030811</v>
      </c>
      <c r="W13" s="177">
        <f>ROUND(V13/V$11*100,1)</f>
        <v>25.9</v>
      </c>
      <c r="X13" s="178">
        <f>SUM(V13/Z13-1)*100</f>
        <v>-0.65868541228331079</v>
      </c>
      <c r="Z13" s="12">
        <v>60428847</v>
      </c>
    </row>
    <row r="14" spans="1:63" ht="11.1" customHeight="1">
      <c r="C14" s="179"/>
      <c r="D14" s="265" t="s">
        <v>44</v>
      </c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175"/>
      <c r="V14" s="176">
        <v>55821366</v>
      </c>
      <c r="W14" s="177">
        <f t="shared" ref="W14:W76" si="0">ROUND(V14/V$11*100,1)</f>
        <v>24.1</v>
      </c>
      <c r="X14" s="178">
        <f>SUM(V14/Z14-1)*100</f>
        <v>-1.6423146609132133</v>
      </c>
      <c r="Z14" s="13">
        <v>56753436</v>
      </c>
    </row>
    <row r="15" spans="1:63" ht="11.1" customHeight="1">
      <c r="C15" s="179"/>
      <c r="D15" s="265" t="s">
        <v>45</v>
      </c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175"/>
      <c r="V15" s="176">
        <v>245639</v>
      </c>
      <c r="W15" s="177">
        <f t="shared" si="0"/>
        <v>0.1</v>
      </c>
      <c r="X15" s="178">
        <f>SUM(V15/Z15-1)*100</f>
        <v>4.8892134130979592</v>
      </c>
      <c r="Z15" s="13">
        <v>234189</v>
      </c>
    </row>
    <row r="16" spans="1:63" ht="11.1" customHeight="1">
      <c r="C16" s="179"/>
      <c r="D16" s="265" t="s">
        <v>46</v>
      </c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175"/>
      <c r="V16" s="176">
        <v>3941619</v>
      </c>
      <c r="W16" s="177">
        <f t="shared" si="0"/>
        <v>1.7</v>
      </c>
      <c r="X16" s="178">
        <f>SUM(V16/Z16-1)*100</f>
        <v>15.260240789108925</v>
      </c>
      <c r="Z16" s="13">
        <v>3419756</v>
      </c>
    </row>
    <row r="17" spans="3:26" ht="11.1" customHeight="1">
      <c r="C17" s="179"/>
      <c r="D17" s="265" t="s">
        <v>47</v>
      </c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175"/>
      <c r="V17" s="176">
        <v>22187</v>
      </c>
      <c r="W17" s="177">
        <f t="shared" si="0"/>
        <v>0</v>
      </c>
      <c r="X17" s="178">
        <f>SUM(V17/Z17-1)*100</f>
        <v>3.3587999627317622</v>
      </c>
      <c r="Z17" s="13">
        <v>21466</v>
      </c>
    </row>
    <row r="18" spans="3:26" ht="7.5" customHeight="1"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5"/>
      <c r="V18" s="179"/>
      <c r="W18" s="177"/>
      <c r="X18" s="178"/>
      <c r="Z18" s="11"/>
    </row>
    <row r="19" spans="3:26" ht="11.1" customHeight="1">
      <c r="C19" s="265" t="s">
        <v>48</v>
      </c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175"/>
      <c r="V19" s="176">
        <v>1115000</v>
      </c>
      <c r="W19" s="177">
        <f t="shared" si="0"/>
        <v>0.5</v>
      </c>
      <c r="X19" s="178">
        <f>SUM(V19/Z19-1)*100</f>
        <v>-2.1929824561403466</v>
      </c>
      <c r="Z19" s="12">
        <v>1140000</v>
      </c>
    </row>
    <row r="20" spans="3:26" ht="11.1" customHeight="1">
      <c r="C20" s="179"/>
      <c r="D20" s="265" t="s">
        <v>49</v>
      </c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175"/>
      <c r="V20" s="176">
        <v>800000</v>
      </c>
      <c r="W20" s="177">
        <f t="shared" si="0"/>
        <v>0.3</v>
      </c>
      <c r="X20" s="178">
        <f>SUM(V20/Z20-1)*100</f>
        <v>-1.2345679012345734</v>
      </c>
      <c r="Z20" s="13">
        <v>810000</v>
      </c>
    </row>
    <row r="21" spans="3:26" ht="11.1" customHeight="1">
      <c r="C21" s="179"/>
      <c r="D21" s="265" t="s">
        <v>50</v>
      </c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175"/>
      <c r="V21" s="176">
        <v>315000</v>
      </c>
      <c r="W21" s="177">
        <f t="shared" si="0"/>
        <v>0.1</v>
      </c>
      <c r="X21" s="178">
        <f>SUM(V21/Z21-1)*100</f>
        <v>-4.5454545454545414</v>
      </c>
      <c r="Z21" s="13">
        <v>330000</v>
      </c>
    </row>
    <row r="22" spans="3:26" ht="7.5" customHeight="1"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5"/>
      <c r="V22" s="179"/>
      <c r="W22" s="177"/>
      <c r="X22" s="178"/>
      <c r="Z22" s="11"/>
    </row>
    <row r="23" spans="3:26" ht="11.1" customHeight="1">
      <c r="C23" s="265" t="s">
        <v>51</v>
      </c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175"/>
      <c r="V23" s="176">
        <v>755000</v>
      </c>
      <c r="W23" s="177">
        <f t="shared" si="0"/>
        <v>0.3</v>
      </c>
      <c r="X23" s="178">
        <f>SUM(V23/Z23-1)*100</f>
        <v>-1.0484927916120546</v>
      </c>
      <c r="Z23" s="12">
        <v>763000</v>
      </c>
    </row>
    <row r="24" spans="3:26" ht="11.1" customHeight="1">
      <c r="C24" s="179"/>
      <c r="D24" s="265" t="s">
        <v>51</v>
      </c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175"/>
      <c r="V24" s="176">
        <v>755000</v>
      </c>
      <c r="W24" s="177">
        <f t="shared" si="0"/>
        <v>0.3</v>
      </c>
      <c r="X24" s="178">
        <f>SUM(V24/Z24-1)*100</f>
        <v>-1.0484927916120546</v>
      </c>
      <c r="Z24" s="13">
        <v>763000</v>
      </c>
    </row>
    <row r="25" spans="3:26" ht="7.5" customHeight="1"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5"/>
      <c r="V25" s="179"/>
      <c r="W25" s="177"/>
      <c r="X25" s="178"/>
      <c r="Z25" s="11"/>
    </row>
    <row r="26" spans="3:26" ht="11.1" customHeight="1">
      <c r="C26" s="265" t="s">
        <v>52</v>
      </c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175"/>
      <c r="V26" s="176">
        <v>320000</v>
      </c>
      <c r="W26" s="177">
        <f t="shared" si="0"/>
        <v>0.1</v>
      </c>
      <c r="X26" s="178">
        <f>SUM(V26/Z26-1)*100</f>
        <v>-5.0445103857566735</v>
      </c>
      <c r="Z26" s="12">
        <v>337000</v>
      </c>
    </row>
    <row r="27" spans="3:26" ht="11.1" customHeight="1">
      <c r="C27" s="179"/>
      <c r="D27" s="265" t="s">
        <v>52</v>
      </c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175"/>
      <c r="V27" s="176">
        <v>320000</v>
      </c>
      <c r="W27" s="177">
        <f t="shared" si="0"/>
        <v>0.1</v>
      </c>
      <c r="X27" s="178">
        <f>SUM(V27/Z27-1)*100</f>
        <v>-5.0445103857566735</v>
      </c>
      <c r="Z27" s="13">
        <v>337000</v>
      </c>
    </row>
    <row r="28" spans="3:26" ht="7.5" customHeight="1"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5"/>
      <c r="V28" s="179"/>
      <c r="W28" s="177"/>
      <c r="X28" s="178"/>
      <c r="Z28" s="11"/>
    </row>
    <row r="29" spans="3:26" ht="11.1" customHeight="1">
      <c r="C29" s="265" t="s">
        <v>53</v>
      </c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175"/>
      <c r="V29" s="176">
        <v>82500</v>
      </c>
      <c r="W29" s="177">
        <f t="shared" si="0"/>
        <v>0</v>
      </c>
      <c r="X29" s="178">
        <f>SUM(V29/Z29-1)*100</f>
        <v>-19.512195121951216</v>
      </c>
      <c r="Z29" s="12">
        <v>102500</v>
      </c>
    </row>
    <row r="30" spans="3:26" ht="11.1" customHeight="1">
      <c r="C30" s="179"/>
      <c r="D30" s="265" t="s">
        <v>53</v>
      </c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175"/>
      <c r="V30" s="176">
        <v>82500</v>
      </c>
      <c r="W30" s="177">
        <f t="shared" si="0"/>
        <v>0</v>
      </c>
      <c r="X30" s="178">
        <f>SUM(V30/Z30-1)*100</f>
        <v>-19.512195121951216</v>
      </c>
      <c r="Z30" s="13">
        <v>102500</v>
      </c>
    </row>
    <row r="31" spans="3:26" ht="7.5" customHeight="1"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5"/>
      <c r="V31" s="179"/>
      <c r="W31" s="177"/>
      <c r="X31" s="178"/>
      <c r="Z31" s="11"/>
    </row>
    <row r="32" spans="3:26" ht="11.1" customHeight="1">
      <c r="C32" s="265" t="s">
        <v>54</v>
      </c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175"/>
      <c r="V32" s="176">
        <v>6450000</v>
      </c>
      <c r="W32" s="177">
        <f t="shared" si="0"/>
        <v>2.8</v>
      </c>
      <c r="X32" s="178">
        <f>SUM(V32/Z32-1)*100</f>
        <v>0</v>
      </c>
      <c r="Z32" s="12">
        <v>6450000</v>
      </c>
    </row>
    <row r="33" spans="3:26" ht="11.1" customHeight="1">
      <c r="C33" s="179"/>
      <c r="D33" s="265" t="s">
        <v>54</v>
      </c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175"/>
      <c r="V33" s="176">
        <v>6450000</v>
      </c>
      <c r="W33" s="177">
        <f t="shared" si="0"/>
        <v>2.8</v>
      </c>
      <c r="X33" s="178">
        <f>SUM(V33/Z33-1)*100</f>
        <v>0</v>
      </c>
      <c r="Z33" s="13">
        <v>6450000</v>
      </c>
    </row>
    <row r="34" spans="3:26" ht="7.5" customHeight="1"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5"/>
      <c r="V34" s="179"/>
      <c r="W34" s="177"/>
      <c r="X34" s="178"/>
      <c r="Z34" s="11"/>
    </row>
    <row r="35" spans="3:26" ht="11.1" customHeight="1">
      <c r="C35" s="265" t="s">
        <v>862</v>
      </c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175"/>
      <c r="V35" s="176">
        <v>630800</v>
      </c>
      <c r="W35" s="177">
        <f t="shared" si="0"/>
        <v>0.3</v>
      </c>
      <c r="X35" s="178">
        <f>SUM(V35/Z35-1)*100</f>
        <v>-13.683634373289543</v>
      </c>
      <c r="Z35" s="12">
        <v>730800</v>
      </c>
    </row>
    <row r="36" spans="3:26" ht="11.1" customHeight="1">
      <c r="C36" s="179"/>
      <c r="D36" s="265" t="s">
        <v>862</v>
      </c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175"/>
      <c r="V36" s="176">
        <v>630800</v>
      </c>
      <c r="W36" s="177">
        <f t="shared" si="0"/>
        <v>0.3</v>
      </c>
      <c r="X36" s="178">
        <f>SUM(V36/Z36-1)*100</f>
        <v>-13.683634373289543</v>
      </c>
      <c r="Z36" s="13">
        <v>730800</v>
      </c>
    </row>
    <row r="37" spans="3:26" ht="7.5" customHeight="1"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5"/>
      <c r="V37" s="179"/>
      <c r="W37" s="177"/>
      <c r="X37" s="178"/>
      <c r="Z37" s="11"/>
    </row>
    <row r="38" spans="3:26" ht="11.1" customHeight="1">
      <c r="C38" s="265" t="s">
        <v>55</v>
      </c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175"/>
      <c r="V38" s="176">
        <v>420000</v>
      </c>
      <c r="W38" s="177">
        <f t="shared" si="0"/>
        <v>0.2</v>
      </c>
      <c r="X38" s="178">
        <f>SUM(V38/Z38-1)*100</f>
        <v>-13.043478260869568</v>
      </c>
      <c r="Z38" s="12">
        <v>483000</v>
      </c>
    </row>
    <row r="39" spans="3:26" ht="11.1" customHeight="1">
      <c r="C39" s="179"/>
      <c r="D39" s="265" t="s">
        <v>55</v>
      </c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175"/>
      <c r="V39" s="176">
        <v>420000</v>
      </c>
      <c r="W39" s="177">
        <f t="shared" si="0"/>
        <v>0.2</v>
      </c>
      <c r="X39" s="178">
        <f>SUM(V39/Z39-1)*100</f>
        <v>-13.043478260869568</v>
      </c>
      <c r="Z39" s="13">
        <v>483000</v>
      </c>
    </row>
    <row r="40" spans="3:26" ht="7.5" customHeight="1"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5"/>
      <c r="V40" s="179"/>
      <c r="W40" s="177"/>
      <c r="X40" s="178"/>
      <c r="Z40" s="11"/>
    </row>
    <row r="41" spans="3:26" ht="11.1" customHeight="1">
      <c r="C41" s="265" t="s">
        <v>56</v>
      </c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175"/>
      <c r="V41" s="176">
        <v>73159588</v>
      </c>
      <c r="W41" s="177">
        <f t="shared" si="0"/>
        <v>31.6</v>
      </c>
      <c r="X41" s="178">
        <f>SUM(V41/Z41-1)*100</f>
        <v>2.6859589536533779</v>
      </c>
      <c r="Z41" s="12">
        <v>71245951</v>
      </c>
    </row>
    <row r="42" spans="3:26" ht="11.1" customHeight="1">
      <c r="C42" s="179"/>
      <c r="D42" s="265" t="s">
        <v>533</v>
      </c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175"/>
      <c r="V42" s="176">
        <v>73159588</v>
      </c>
      <c r="W42" s="177">
        <f t="shared" si="0"/>
        <v>31.6</v>
      </c>
      <c r="X42" s="178">
        <f>SUM(V42/Z42-1)*100</f>
        <v>2.6859589536533779</v>
      </c>
      <c r="Z42" s="13">
        <v>71245951</v>
      </c>
    </row>
    <row r="43" spans="3:26" ht="7.5" customHeight="1"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5"/>
      <c r="V43" s="179"/>
      <c r="W43" s="177"/>
      <c r="X43" s="178"/>
      <c r="Z43" s="11"/>
    </row>
    <row r="44" spans="3:26" ht="11.1" customHeight="1">
      <c r="C44" s="265" t="s">
        <v>57</v>
      </c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175"/>
      <c r="V44" s="176">
        <v>90000</v>
      </c>
      <c r="W44" s="177">
        <f t="shared" si="0"/>
        <v>0</v>
      </c>
      <c r="X44" s="178">
        <f>SUM(V44/Z44-1)*100</f>
        <v>-5.2631578947368478</v>
      </c>
      <c r="Z44" s="12">
        <v>95000</v>
      </c>
    </row>
    <row r="45" spans="3:26" ht="11.1" customHeight="1">
      <c r="C45" s="179"/>
      <c r="D45" s="265" t="s">
        <v>57</v>
      </c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175"/>
      <c r="V45" s="176">
        <v>90000</v>
      </c>
      <c r="W45" s="177">
        <f t="shared" si="0"/>
        <v>0</v>
      </c>
      <c r="X45" s="178">
        <f>SUM(V45/Z45-1)*100</f>
        <v>-5.2631578947368478</v>
      </c>
      <c r="Z45" s="13">
        <v>95000</v>
      </c>
    </row>
    <row r="46" spans="3:26" ht="7.5" customHeight="1"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5"/>
      <c r="V46" s="179"/>
      <c r="W46" s="177"/>
      <c r="X46" s="178"/>
      <c r="Z46" s="11"/>
    </row>
    <row r="47" spans="3:26" ht="11.1" customHeight="1">
      <c r="C47" s="265" t="s">
        <v>58</v>
      </c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175"/>
      <c r="V47" s="176">
        <v>1870792</v>
      </c>
      <c r="W47" s="177">
        <f t="shared" si="0"/>
        <v>0.8</v>
      </c>
      <c r="X47" s="178">
        <f>SUM(V47/Z47-1)*100</f>
        <v>3.0375498240015508</v>
      </c>
      <c r="Z47" s="12">
        <v>1815641</v>
      </c>
    </row>
    <row r="48" spans="3:26" ht="11.1" customHeight="1">
      <c r="C48" s="179"/>
      <c r="D48" s="265" t="s">
        <v>59</v>
      </c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175"/>
      <c r="V48" s="176">
        <v>1870792</v>
      </c>
      <c r="W48" s="177">
        <f t="shared" si="0"/>
        <v>0.8</v>
      </c>
      <c r="X48" s="178">
        <f>SUM(V48/Z48-1)*100</f>
        <v>3.0375498240015508</v>
      </c>
      <c r="Z48" s="13">
        <v>1815641</v>
      </c>
    </row>
    <row r="49" spans="3:26" ht="7.5" customHeight="1"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5"/>
      <c r="V49" s="179"/>
      <c r="W49" s="177"/>
      <c r="X49" s="178"/>
      <c r="Z49" s="11"/>
    </row>
    <row r="50" spans="3:26" ht="11.1" customHeight="1">
      <c r="C50" s="265" t="s">
        <v>60</v>
      </c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175"/>
      <c r="V50" s="176">
        <v>3533973</v>
      </c>
      <c r="W50" s="177">
        <f t="shared" si="0"/>
        <v>1.5</v>
      </c>
      <c r="X50" s="178">
        <f>SUM(V50/Z50-1)*100</f>
        <v>4.9380032586260558</v>
      </c>
      <c r="Z50" s="12">
        <v>3367677</v>
      </c>
    </row>
    <row r="51" spans="3:26" ht="11.1" customHeight="1">
      <c r="C51" s="179"/>
      <c r="D51" s="265" t="s">
        <v>61</v>
      </c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65"/>
      <c r="P51" s="265"/>
      <c r="Q51" s="265"/>
      <c r="R51" s="265"/>
      <c r="S51" s="265"/>
      <c r="T51" s="265"/>
      <c r="U51" s="175"/>
      <c r="V51" s="176">
        <v>2666075</v>
      </c>
      <c r="W51" s="177">
        <f t="shared" si="0"/>
        <v>1.1000000000000001</v>
      </c>
      <c r="X51" s="178">
        <f>SUM(V51/Z51-1)*100</f>
        <v>3.4303699646034413</v>
      </c>
      <c r="Z51" s="13">
        <v>2577652</v>
      </c>
    </row>
    <row r="52" spans="3:26" ht="11.1" customHeight="1">
      <c r="C52" s="179"/>
      <c r="D52" s="265" t="s">
        <v>62</v>
      </c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175"/>
      <c r="V52" s="176">
        <v>867898</v>
      </c>
      <c r="W52" s="177">
        <f t="shared" si="0"/>
        <v>0.4</v>
      </c>
      <c r="X52" s="178">
        <f>SUM(V52/Z52-1)*100</f>
        <v>9.8570298408278134</v>
      </c>
      <c r="Z52" s="13">
        <v>790025</v>
      </c>
    </row>
    <row r="53" spans="3:26" ht="7.5" customHeight="1"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5"/>
      <c r="V53" s="179"/>
      <c r="W53" s="177"/>
      <c r="X53" s="178"/>
      <c r="Z53" s="11"/>
    </row>
    <row r="54" spans="3:26" ht="11.1" customHeight="1">
      <c r="C54" s="265" t="s">
        <v>63</v>
      </c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175"/>
      <c r="V54" s="176">
        <v>42883171</v>
      </c>
      <c r="W54" s="177">
        <f t="shared" si="0"/>
        <v>18.5</v>
      </c>
      <c r="X54" s="178">
        <f>SUM(V54/Z54-1)*100</f>
        <v>4.0278153884429901</v>
      </c>
      <c r="Z54" s="12">
        <v>41222793</v>
      </c>
    </row>
    <row r="55" spans="3:26" ht="11.1" customHeight="1">
      <c r="C55" s="179"/>
      <c r="D55" s="265" t="s">
        <v>64</v>
      </c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175"/>
      <c r="V55" s="176">
        <v>37531954</v>
      </c>
      <c r="W55" s="177">
        <f t="shared" si="0"/>
        <v>16.2</v>
      </c>
      <c r="X55" s="178">
        <f>SUM(V55/Z55-1)*100</f>
        <v>4.5571594092741696</v>
      </c>
      <c r="Z55" s="13">
        <v>35896111</v>
      </c>
    </row>
    <row r="56" spans="3:26" ht="11.1" customHeight="1">
      <c r="C56" s="179"/>
      <c r="D56" s="265" t="s">
        <v>65</v>
      </c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175"/>
      <c r="V56" s="176">
        <v>5340478</v>
      </c>
      <c r="W56" s="177">
        <f t="shared" si="0"/>
        <v>2.2999999999999998</v>
      </c>
      <c r="X56" s="178">
        <f>SUM(V56/Z56-1)*100</f>
        <v>0.6149017302707005</v>
      </c>
      <c r="Z56" s="13">
        <v>5307840</v>
      </c>
    </row>
    <row r="57" spans="3:26" ht="11.1" customHeight="1">
      <c r="C57" s="179"/>
      <c r="D57" s="265" t="s">
        <v>66</v>
      </c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65"/>
      <c r="T57" s="265"/>
      <c r="U57" s="175"/>
      <c r="V57" s="176">
        <v>10739</v>
      </c>
      <c r="W57" s="177">
        <f t="shared" si="0"/>
        <v>0</v>
      </c>
      <c r="X57" s="178">
        <f>SUM(V57/Z57-1)*100</f>
        <v>-43.004988854686346</v>
      </c>
      <c r="Z57" s="13">
        <v>18842</v>
      </c>
    </row>
    <row r="58" spans="3:26" ht="7.5" customHeight="1"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5"/>
      <c r="V58" s="179"/>
      <c r="W58" s="177"/>
      <c r="X58" s="178"/>
      <c r="Z58" s="11"/>
    </row>
    <row r="59" spans="3:26" ht="11.1" customHeight="1">
      <c r="C59" s="265" t="s">
        <v>67</v>
      </c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175"/>
      <c r="V59" s="176">
        <v>14048641</v>
      </c>
      <c r="W59" s="177">
        <f t="shared" si="0"/>
        <v>6.1</v>
      </c>
      <c r="X59" s="178">
        <f>SUM(V59/Z59-1)*100</f>
        <v>0.64632654804008816</v>
      </c>
      <c r="Z59" s="12">
        <v>13958424</v>
      </c>
    </row>
    <row r="60" spans="3:26" ht="11.1" customHeight="1">
      <c r="C60" s="179"/>
      <c r="D60" s="265" t="s">
        <v>68</v>
      </c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65"/>
      <c r="T60" s="265"/>
      <c r="U60" s="175"/>
      <c r="V60" s="176">
        <v>6822956</v>
      </c>
      <c r="W60" s="177">
        <f t="shared" si="0"/>
        <v>2.9</v>
      </c>
      <c r="X60" s="178">
        <f>SUM(V60/Z60-1)*100</f>
        <v>2.7561352118615323</v>
      </c>
      <c r="Z60" s="13">
        <v>6639950</v>
      </c>
    </row>
    <row r="61" spans="3:26" ht="11.1" customHeight="1">
      <c r="C61" s="179"/>
      <c r="D61" s="265" t="s">
        <v>69</v>
      </c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  <c r="T61" s="265"/>
      <c r="U61" s="175"/>
      <c r="V61" s="176">
        <v>5074222</v>
      </c>
      <c r="W61" s="177">
        <f t="shared" si="0"/>
        <v>2.2000000000000002</v>
      </c>
      <c r="X61" s="178">
        <f>SUM(V61/Z61-1)*100</f>
        <v>-11.25139330440822</v>
      </c>
      <c r="Z61" s="13">
        <v>5717523</v>
      </c>
    </row>
    <row r="62" spans="3:26" ht="11.1" customHeight="1">
      <c r="C62" s="179"/>
      <c r="D62" s="265" t="s">
        <v>70</v>
      </c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265"/>
      <c r="T62" s="265"/>
      <c r="U62" s="175"/>
      <c r="V62" s="176">
        <v>2151463</v>
      </c>
      <c r="W62" s="177">
        <f t="shared" si="0"/>
        <v>0.9</v>
      </c>
      <c r="X62" s="178">
        <f>SUM(V62/Z62-1)*100</f>
        <v>34.386561487515863</v>
      </c>
      <c r="Z62" s="13">
        <v>1600951</v>
      </c>
    </row>
    <row r="63" spans="3:26" ht="7.5" customHeight="1"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5"/>
      <c r="V63" s="179"/>
      <c r="W63" s="177"/>
      <c r="X63" s="178"/>
      <c r="Z63" s="11"/>
    </row>
    <row r="64" spans="3:26" ht="11.1" customHeight="1">
      <c r="C64" s="265" t="s">
        <v>71</v>
      </c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/>
      <c r="T64" s="265"/>
      <c r="U64" s="175"/>
      <c r="V64" s="176">
        <v>319721</v>
      </c>
      <c r="W64" s="177">
        <f t="shared" si="0"/>
        <v>0.1</v>
      </c>
      <c r="X64" s="178">
        <f>SUM(V64/Z64-1)*100</f>
        <v>-10.610309474349332</v>
      </c>
      <c r="Z64" s="12">
        <v>357671</v>
      </c>
    </row>
    <row r="65" spans="3:26" ht="11.1" customHeight="1">
      <c r="C65" s="179"/>
      <c r="D65" s="265" t="s">
        <v>72</v>
      </c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175"/>
      <c r="V65" s="176">
        <v>153297</v>
      </c>
      <c r="W65" s="177">
        <f t="shared" si="0"/>
        <v>0.1</v>
      </c>
      <c r="X65" s="178">
        <f>SUM(V65/Z65-1)*100</f>
        <v>8.3822936772222967</v>
      </c>
      <c r="Z65" s="13">
        <v>141441</v>
      </c>
    </row>
    <row r="66" spans="3:26" ht="11.1" customHeight="1">
      <c r="C66" s="179"/>
      <c r="D66" s="265" t="s">
        <v>73</v>
      </c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175"/>
      <c r="V66" s="176">
        <v>166424</v>
      </c>
      <c r="W66" s="177">
        <f t="shared" si="0"/>
        <v>0.1</v>
      </c>
      <c r="X66" s="178">
        <f>SUM(V66/Z66-1)*100</f>
        <v>-23.033806594829574</v>
      </c>
      <c r="Z66" s="13">
        <v>216230</v>
      </c>
    </row>
    <row r="67" spans="3:26" ht="7.5" customHeight="1"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5"/>
      <c r="V67" s="179"/>
      <c r="W67" s="177"/>
      <c r="X67" s="178"/>
      <c r="Z67" s="11"/>
    </row>
    <row r="68" spans="3:26" ht="11.1" customHeight="1">
      <c r="C68" s="265" t="s">
        <v>74</v>
      </c>
      <c r="D68" s="265"/>
      <c r="E68" s="265"/>
      <c r="F68" s="265"/>
      <c r="G68" s="265"/>
      <c r="H68" s="265"/>
      <c r="I68" s="265"/>
      <c r="J68" s="265"/>
      <c r="K68" s="265"/>
      <c r="L68" s="265"/>
      <c r="M68" s="265"/>
      <c r="N68" s="265"/>
      <c r="O68" s="265"/>
      <c r="P68" s="265"/>
      <c r="Q68" s="265"/>
      <c r="R68" s="265"/>
      <c r="S68" s="265"/>
      <c r="T68" s="265"/>
      <c r="U68" s="175"/>
      <c r="V68" s="176">
        <v>6001</v>
      </c>
      <c r="W68" s="177">
        <f t="shared" si="0"/>
        <v>0</v>
      </c>
      <c r="X68" s="178">
        <f>SUM(V68/Z68-1)*100</f>
        <v>0</v>
      </c>
      <c r="Z68" s="12">
        <v>6001</v>
      </c>
    </row>
    <row r="69" spans="3:26" ht="11.1" customHeight="1">
      <c r="C69" s="179"/>
      <c r="D69" s="265" t="s">
        <v>74</v>
      </c>
      <c r="E69" s="265"/>
      <c r="F69" s="265"/>
      <c r="G69" s="265"/>
      <c r="H69" s="265"/>
      <c r="I69" s="265"/>
      <c r="J69" s="265"/>
      <c r="K69" s="265"/>
      <c r="L69" s="265"/>
      <c r="M69" s="265"/>
      <c r="N69" s="265"/>
      <c r="O69" s="265"/>
      <c r="P69" s="265"/>
      <c r="Q69" s="265"/>
      <c r="R69" s="265"/>
      <c r="S69" s="265"/>
      <c r="T69" s="265"/>
      <c r="U69" s="175"/>
      <c r="V69" s="176">
        <v>6001</v>
      </c>
      <c r="W69" s="177">
        <f t="shared" si="0"/>
        <v>0</v>
      </c>
      <c r="X69" s="178">
        <f>SUM(V69/Z69-1)*100</f>
        <v>0</v>
      </c>
      <c r="Z69" s="13">
        <v>6001</v>
      </c>
    </row>
    <row r="70" spans="3:26" ht="7.5" customHeight="1"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5"/>
      <c r="V70" s="179"/>
      <c r="W70" s="177"/>
      <c r="X70" s="178"/>
      <c r="Z70" s="11"/>
    </row>
    <row r="71" spans="3:26" ht="11.1" customHeight="1">
      <c r="C71" s="265" t="s">
        <v>75</v>
      </c>
      <c r="D71" s="265"/>
      <c r="E71" s="265"/>
      <c r="F71" s="265"/>
      <c r="G71" s="265"/>
      <c r="H71" s="265"/>
      <c r="I71" s="265"/>
      <c r="J71" s="265"/>
      <c r="K71" s="265"/>
      <c r="L71" s="265"/>
      <c r="M71" s="265"/>
      <c r="N71" s="265"/>
      <c r="O71" s="265"/>
      <c r="P71" s="265"/>
      <c r="Q71" s="265"/>
      <c r="R71" s="265"/>
      <c r="S71" s="265"/>
      <c r="T71" s="265"/>
      <c r="U71" s="175"/>
      <c r="V71" s="176">
        <v>10728371</v>
      </c>
      <c r="W71" s="177">
        <f t="shared" si="0"/>
        <v>4.5999999999999996</v>
      </c>
      <c r="X71" s="178">
        <f>SUM(V71/Z71-1)*100</f>
        <v>-8.0917498406995918</v>
      </c>
      <c r="Z71" s="12">
        <v>11672914</v>
      </c>
    </row>
    <row r="72" spans="3:26" ht="11.1" customHeight="1">
      <c r="C72" s="180"/>
      <c r="D72" s="265" t="s">
        <v>540</v>
      </c>
      <c r="E72" s="265"/>
      <c r="F72" s="265"/>
      <c r="G72" s="265"/>
      <c r="H72" s="265"/>
      <c r="I72" s="265"/>
      <c r="J72" s="265"/>
      <c r="K72" s="265"/>
      <c r="L72" s="265"/>
      <c r="M72" s="265"/>
      <c r="N72" s="265"/>
      <c r="O72" s="265"/>
      <c r="P72" s="265"/>
      <c r="Q72" s="265"/>
      <c r="R72" s="265"/>
      <c r="S72" s="265"/>
      <c r="T72" s="265"/>
      <c r="U72" s="175"/>
      <c r="V72" s="176">
        <v>1</v>
      </c>
      <c r="W72" s="177">
        <f t="shared" si="0"/>
        <v>0</v>
      </c>
      <c r="X72" s="153" t="s">
        <v>842</v>
      </c>
      <c r="Z72" s="61"/>
    </row>
    <row r="73" spans="3:26" ht="11.1" customHeight="1">
      <c r="C73" s="179"/>
      <c r="D73" s="265" t="s">
        <v>76</v>
      </c>
      <c r="E73" s="265"/>
      <c r="F73" s="265"/>
      <c r="G73" s="265"/>
      <c r="H73" s="265"/>
      <c r="I73" s="265"/>
      <c r="J73" s="265"/>
      <c r="K73" s="265"/>
      <c r="L73" s="265"/>
      <c r="M73" s="265"/>
      <c r="N73" s="265"/>
      <c r="O73" s="265"/>
      <c r="P73" s="265"/>
      <c r="Q73" s="265"/>
      <c r="R73" s="265"/>
      <c r="S73" s="265"/>
      <c r="T73" s="265"/>
      <c r="U73" s="175"/>
      <c r="V73" s="176">
        <v>10728370</v>
      </c>
      <c r="W73" s="177">
        <f t="shared" si="0"/>
        <v>4.5999999999999996</v>
      </c>
      <c r="X73" s="178">
        <f>SUM(V73/Z73-1)*100</f>
        <v>-8.0917584075407394</v>
      </c>
      <c r="Z73" s="13">
        <v>11672914</v>
      </c>
    </row>
    <row r="74" spans="3:26" ht="7.5" customHeight="1"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5"/>
      <c r="V74" s="179"/>
      <c r="W74" s="177"/>
      <c r="X74" s="178"/>
      <c r="Z74" s="11"/>
    </row>
    <row r="75" spans="3:26" ht="11.1" customHeight="1">
      <c r="C75" s="265" t="s">
        <v>77</v>
      </c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265"/>
      <c r="T75" s="265"/>
      <c r="U75" s="175"/>
      <c r="V75" s="176">
        <v>2000000</v>
      </c>
      <c r="W75" s="177">
        <f t="shared" si="0"/>
        <v>0.9</v>
      </c>
      <c r="X75" s="178">
        <f>SUM(V75/Z75-1)*100</f>
        <v>0</v>
      </c>
      <c r="Z75" s="12">
        <v>2000000</v>
      </c>
    </row>
    <row r="76" spans="3:26" ht="11.1" customHeight="1">
      <c r="C76" s="179"/>
      <c r="D76" s="265" t="s">
        <v>77</v>
      </c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175"/>
      <c r="V76" s="176">
        <v>2000000</v>
      </c>
      <c r="W76" s="177">
        <f t="shared" si="0"/>
        <v>0.9</v>
      </c>
      <c r="X76" s="178">
        <f>SUM(V76/Z76-1)*100</f>
        <v>0</v>
      </c>
      <c r="Z76" s="13">
        <v>2000000</v>
      </c>
    </row>
    <row r="77" spans="3:26" ht="7.5" customHeight="1"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5"/>
      <c r="V77" s="179"/>
      <c r="W77" s="177"/>
      <c r="X77" s="178"/>
      <c r="Z77" s="11"/>
    </row>
    <row r="78" spans="3:26" ht="11.1" customHeight="1">
      <c r="C78" s="265" t="s">
        <v>81</v>
      </c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265"/>
      <c r="T78" s="265"/>
      <c r="U78" s="175"/>
      <c r="V78" s="176">
        <v>4790134</v>
      </c>
      <c r="W78" s="177">
        <f t="shared" ref="W78:W86" si="1">ROUND(V78/V$11*100,1)</f>
        <v>2.1</v>
      </c>
      <c r="X78" s="178">
        <f t="shared" ref="X78:X83" si="2">SUM(V78/Z78-1)*100</f>
        <v>22.053322815128283</v>
      </c>
      <c r="Z78" s="12">
        <v>3924624</v>
      </c>
    </row>
    <row r="79" spans="3:26" ht="11.1" customHeight="1">
      <c r="C79" s="179"/>
      <c r="D79" s="265" t="s">
        <v>82</v>
      </c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265"/>
      <c r="R79" s="265"/>
      <c r="S79" s="265"/>
      <c r="T79" s="265"/>
      <c r="U79" s="175"/>
      <c r="V79" s="176">
        <v>120001</v>
      </c>
      <c r="W79" s="177">
        <f t="shared" si="1"/>
        <v>0.1</v>
      </c>
      <c r="X79" s="178">
        <f t="shared" si="2"/>
        <v>0</v>
      </c>
      <c r="Z79" s="13">
        <v>120001</v>
      </c>
    </row>
    <row r="80" spans="3:26" ht="11.1" customHeight="1">
      <c r="C80" s="179"/>
      <c r="D80" s="265" t="s">
        <v>83</v>
      </c>
      <c r="E80" s="265"/>
      <c r="F80" s="265"/>
      <c r="G80" s="265"/>
      <c r="H80" s="265"/>
      <c r="I80" s="265"/>
      <c r="J80" s="265"/>
      <c r="K80" s="265"/>
      <c r="L80" s="265"/>
      <c r="M80" s="265"/>
      <c r="N80" s="265"/>
      <c r="O80" s="265"/>
      <c r="P80" s="265"/>
      <c r="Q80" s="265"/>
      <c r="R80" s="265"/>
      <c r="S80" s="265"/>
      <c r="T80" s="265"/>
      <c r="U80" s="175"/>
      <c r="V80" s="176">
        <v>9</v>
      </c>
      <c r="W80" s="177">
        <f t="shared" si="1"/>
        <v>0</v>
      </c>
      <c r="X80" s="178">
        <f t="shared" si="2"/>
        <v>-65.384615384615387</v>
      </c>
      <c r="Z80" s="13">
        <v>26</v>
      </c>
    </row>
    <row r="81" spans="2:26" ht="11.1" customHeight="1">
      <c r="C81" s="179"/>
      <c r="D81" s="265" t="s">
        <v>84</v>
      </c>
      <c r="E81" s="265"/>
      <c r="F81" s="265"/>
      <c r="G81" s="265"/>
      <c r="H81" s="265"/>
      <c r="I81" s="265"/>
      <c r="J81" s="265"/>
      <c r="K81" s="265"/>
      <c r="L81" s="265"/>
      <c r="M81" s="265"/>
      <c r="N81" s="265"/>
      <c r="O81" s="265"/>
      <c r="P81" s="265"/>
      <c r="Q81" s="265"/>
      <c r="R81" s="265"/>
      <c r="S81" s="265"/>
      <c r="T81" s="265"/>
      <c r="U81" s="175"/>
      <c r="V81" s="176">
        <v>1360577</v>
      </c>
      <c r="W81" s="177">
        <f t="shared" si="1"/>
        <v>0.6</v>
      </c>
      <c r="X81" s="178">
        <f t="shared" si="2"/>
        <v>254.77610344638765</v>
      </c>
      <c r="Z81" s="12">
        <v>383503</v>
      </c>
    </row>
    <row r="82" spans="2:26" ht="11.1" customHeight="1">
      <c r="C82" s="179"/>
      <c r="D82" s="265" t="s">
        <v>85</v>
      </c>
      <c r="E82" s="265"/>
      <c r="F82" s="265"/>
      <c r="G82" s="265"/>
      <c r="H82" s="265"/>
      <c r="I82" s="265"/>
      <c r="J82" s="265"/>
      <c r="K82" s="265"/>
      <c r="L82" s="265"/>
      <c r="M82" s="265"/>
      <c r="N82" s="265"/>
      <c r="O82" s="265"/>
      <c r="P82" s="265"/>
      <c r="Q82" s="265"/>
      <c r="R82" s="265"/>
      <c r="S82" s="265"/>
      <c r="T82" s="265"/>
      <c r="U82" s="175"/>
      <c r="V82" s="176">
        <v>524807</v>
      </c>
      <c r="W82" s="177">
        <f t="shared" si="1"/>
        <v>0.2</v>
      </c>
      <c r="X82" s="178">
        <f t="shared" si="2"/>
        <v>-2.3218719406196353</v>
      </c>
      <c r="Z82" s="13">
        <v>537282</v>
      </c>
    </row>
    <row r="83" spans="2:26" ht="11.1" customHeight="1">
      <c r="C83" s="179"/>
      <c r="D83" s="265" t="s">
        <v>86</v>
      </c>
      <c r="E83" s="265"/>
      <c r="F83" s="265"/>
      <c r="G83" s="265"/>
      <c r="H83" s="265"/>
      <c r="I83" s="265"/>
      <c r="J83" s="265"/>
      <c r="K83" s="265"/>
      <c r="L83" s="265"/>
      <c r="M83" s="265"/>
      <c r="N83" s="265"/>
      <c r="O83" s="265"/>
      <c r="P83" s="265"/>
      <c r="Q83" s="265"/>
      <c r="R83" s="265"/>
      <c r="S83" s="265"/>
      <c r="T83" s="265"/>
      <c r="U83" s="175"/>
      <c r="V83" s="176">
        <v>2784740</v>
      </c>
      <c r="W83" s="177">
        <f t="shared" si="1"/>
        <v>1.2</v>
      </c>
      <c r="X83" s="178">
        <f t="shared" si="2"/>
        <v>-3.4354527965068438</v>
      </c>
      <c r="Z83" s="13">
        <v>2883812</v>
      </c>
    </row>
    <row r="84" spans="2:26" ht="7.5" customHeight="1"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5"/>
      <c r="V84" s="179"/>
      <c r="W84" s="177"/>
      <c r="X84" s="178"/>
      <c r="Z84" s="11"/>
    </row>
    <row r="85" spans="2:26" ht="11.1" customHeight="1">
      <c r="C85" s="265" t="s">
        <v>87</v>
      </c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5"/>
      <c r="R85" s="265"/>
      <c r="S85" s="265"/>
      <c r="T85" s="265"/>
      <c r="U85" s="175"/>
      <c r="V85" s="176">
        <v>8616000</v>
      </c>
      <c r="W85" s="177">
        <f t="shared" si="1"/>
        <v>3.7</v>
      </c>
      <c r="X85" s="178">
        <f>SUM(V85/Z85-1)*100</f>
        <v>15.465022782095961</v>
      </c>
      <c r="Z85" s="12">
        <v>7462000</v>
      </c>
    </row>
    <row r="86" spans="2:26" ht="11.1" customHeight="1">
      <c r="C86" s="179"/>
      <c r="D86" s="265" t="s">
        <v>87</v>
      </c>
      <c r="E86" s="265"/>
      <c r="F86" s="265"/>
      <c r="G86" s="265"/>
      <c r="H86" s="265"/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265"/>
      <c r="T86" s="265"/>
      <c r="U86" s="175"/>
      <c r="V86" s="176">
        <v>8616000</v>
      </c>
      <c r="W86" s="177">
        <f t="shared" si="1"/>
        <v>3.7</v>
      </c>
      <c r="X86" s="178">
        <f>SUM(V86/Z86-1)*100</f>
        <v>15.465022782095961</v>
      </c>
      <c r="Z86" s="13">
        <v>7462000</v>
      </c>
    </row>
    <row r="87" spans="2:26" ht="7.5" customHeigh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49"/>
      <c r="V87" s="2"/>
      <c r="W87" s="2"/>
      <c r="X87" s="2"/>
    </row>
    <row r="88" spans="2:26">
      <c r="B88" s="271" t="s">
        <v>78</v>
      </c>
      <c r="C88" s="271"/>
      <c r="D88" s="271"/>
      <c r="E88" s="4" t="s">
        <v>79</v>
      </c>
      <c r="F88" s="5" t="s">
        <v>80</v>
      </c>
    </row>
  </sheetData>
  <mergeCells count="61">
    <mergeCell ref="A1:N2"/>
    <mergeCell ref="B88:D88"/>
    <mergeCell ref="D80:T80"/>
    <mergeCell ref="D81:T81"/>
    <mergeCell ref="D82:T82"/>
    <mergeCell ref="D83:T83"/>
    <mergeCell ref="C85:T85"/>
    <mergeCell ref="D86:T86"/>
    <mergeCell ref="C71:T71"/>
    <mergeCell ref="D73:T73"/>
    <mergeCell ref="C75:T75"/>
    <mergeCell ref="D76:T76"/>
    <mergeCell ref="C78:T78"/>
    <mergeCell ref="D79:T79"/>
    <mergeCell ref="D72:T72"/>
    <mergeCell ref="D62:T62"/>
    <mergeCell ref="C64:T64"/>
    <mergeCell ref="D65:T65"/>
    <mergeCell ref="D66:T66"/>
    <mergeCell ref="C68:T68"/>
    <mergeCell ref="D69:T69"/>
    <mergeCell ref="D61:T61"/>
    <mergeCell ref="C47:T47"/>
    <mergeCell ref="D48:T48"/>
    <mergeCell ref="C50:T50"/>
    <mergeCell ref="D51:T51"/>
    <mergeCell ref="D52:T52"/>
    <mergeCell ref="C54:T54"/>
    <mergeCell ref="D55:T55"/>
    <mergeCell ref="D56:T56"/>
    <mergeCell ref="D57:T57"/>
    <mergeCell ref="C59:T59"/>
    <mergeCell ref="D60:T60"/>
    <mergeCell ref="D45:T45"/>
    <mergeCell ref="C23:T23"/>
    <mergeCell ref="D24:T24"/>
    <mergeCell ref="C26:T26"/>
    <mergeCell ref="D27:T27"/>
    <mergeCell ref="C29:T29"/>
    <mergeCell ref="D39:T39"/>
    <mergeCell ref="D30:T30"/>
    <mergeCell ref="C32:T32"/>
    <mergeCell ref="D33:T33"/>
    <mergeCell ref="C35:T35"/>
    <mergeCell ref="D36:T36"/>
    <mergeCell ref="C38:T38"/>
    <mergeCell ref="C41:T41"/>
    <mergeCell ref="D42:T42"/>
    <mergeCell ref="C44:T44"/>
    <mergeCell ref="D21:T21"/>
    <mergeCell ref="B5:X5"/>
    <mergeCell ref="V7:X7"/>
    <mergeCell ref="B7:U8"/>
    <mergeCell ref="C11:T11"/>
    <mergeCell ref="C13:T13"/>
    <mergeCell ref="D14:T14"/>
    <mergeCell ref="D15:T15"/>
    <mergeCell ref="D16:T16"/>
    <mergeCell ref="D17:T17"/>
    <mergeCell ref="C19:T19"/>
    <mergeCell ref="D20:T20"/>
  </mergeCells>
  <phoneticPr fontId="6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74"/>
  <sheetViews>
    <sheetView view="pageBreakPreview" zoomScaleNormal="100" zoomScaleSheetLayoutView="100" workbookViewId="0"/>
  </sheetViews>
  <sheetFormatPr defaultRowHeight="13.5"/>
  <cols>
    <col min="1" max="1" width="1" customWidth="1"/>
    <col min="2" max="21" width="1.625" customWidth="1"/>
    <col min="22" max="24" width="20.375" customWidth="1"/>
    <col min="25" max="25" width="1.625" customWidth="1"/>
    <col min="26" max="26" width="11.125" customWidth="1"/>
  </cols>
  <sheetData>
    <row r="1" spans="2:45" ht="11.1" customHeight="1">
      <c r="W1" s="192">
        <f>'140'!A1+1</f>
        <v>141</v>
      </c>
      <c r="X1" s="192"/>
      <c r="Y1" s="192"/>
    </row>
    <row r="2" spans="2:45" ht="9" customHeight="1">
      <c r="W2" s="192"/>
      <c r="X2" s="192"/>
      <c r="Y2" s="192"/>
    </row>
    <row r="3" spans="2:45"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</row>
    <row r="4" spans="2:45"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</row>
    <row r="5" spans="2:45" ht="15" customHeight="1">
      <c r="B5" s="272" t="s">
        <v>88</v>
      </c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</row>
    <row r="6" spans="2:45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2:45" ht="18" customHeight="1">
      <c r="B7" s="268" t="s">
        <v>89</v>
      </c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 t="s">
        <v>90</v>
      </c>
      <c r="W7" s="267"/>
      <c r="X7" s="219"/>
    </row>
    <row r="8" spans="2:45" ht="18" customHeight="1">
      <c r="B8" s="269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54" t="s">
        <v>91</v>
      </c>
      <c r="W8" s="54" t="s">
        <v>92</v>
      </c>
      <c r="X8" s="55" t="s">
        <v>93</v>
      </c>
      <c r="Z8" s="16" t="s">
        <v>94</v>
      </c>
    </row>
    <row r="9" spans="2:45" ht="11.1" customHeight="1">
      <c r="U9" s="47"/>
      <c r="V9" s="1" t="s">
        <v>95</v>
      </c>
      <c r="W9" s="1" t="s">
        <v>96</v>
      </c>
      <c r="X9" s="1" t="s">
        <v>97</v>
      </c>
      <c r="Z9" s="17" t="s">
        <v>535</v>
      </c>
    </row>
    <row r="10" spans="2:45" ht="6.95" customHeight="1">
      <c r="U10" s="48"/>
      <c r="Z10" s="18"/>
    </row>
    <row r="11" spans="2:45">
      <c r="C11" s="270" t="s">
        <v>98</v>
      </c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143"/>
      <c r="V11" s="144">
        <v>231850503</v>
      </c>
      <c r="W11" s="148">
        <v>100</v>
      </c>
      <c r="X11" s="149">
        <f>SUM(V11/Z11-1)*100</f>
        <v>1.8837175288870522</v>
      </c>
      <c r="Z11" s="12">
        <v>227563843</v>
      </c>
    </row>
    <row r="12" spans="2:45" ht="9.9499999999999993" customHeight="1">
      <c r="U12" s="48"/>
      <c r="X12" s="15"/>
      <c r="Z12" s="18"/>
    </row>
    <row r="13" spans="2:45">
      <c r="C13" s="265" t="s">
        <v>99</v>
      </c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175"/>
      <c r="V13" s="176">
        <v>1124449</v>
      </c>
      <c r="W13" s="177">
        <f>ROUND(V13/V$11*100,1)</f>
        <v>0.5</v>
      </c>
      <c r="X13" s="181">
        <f t="shared" ref="X13:X72" si="0">SUM(V13/Z13-1)*100</f>
        <v>-0.1236409048879894</v>
      </c>
      <c r="Z13" s="12">
        <v>1125841</v>
      </c>
    </row>
    <row r="14" spans="2:45">
      <c r="C14" s="179"/>
      <c r="D14" s="265" t="s">
        <v>99</v>
      </c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175"/>
      <c r="V14" s="176">
        <v>1124449</v>
      </c>
      <c r="W14" s="177">
        <f t="shared" ref="W14:W72" si="1">ROUND(V14/V$11*100,1)</f>
        <v>0.5</v>
      </c>
      <c r="X14" s="181">
        <f t="shared" si="0"/>
        <v>-0.1236409048879894</v>
      </c>
      <c r="Z14" s="13">
        <v>1125841</v>
      </c>
    </row>
    <row r="15" spans="2:45" ht="9.9499999999999993" customHeight="1"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5"/>
      <c r="V15" s="176"/>
      <c r="W15" s="177"/>
      <c r="X15" s="181"/>
      <c r="Z15" s="13"/>
    </row>
    <row r="16" spans="2:45">
      <c r="C16" s="265" t="s">
        <v>100</v>
      </c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175"/>
      <c r="V16" s="176">
        <v>15218556</v>
      </c>
      <c r="W16" s="177">
        <f t="shared" si="1"/>
        <v>6.6</v>
      </c>
      <c r="X16" s="181">
        <f t="shared" si="0"/>
        <v>-1.5044136616891524</v>
      </c>
      <c r="Z16" s="12">
        <v>15451003</v>
      </c>
    </row>
    <row r="17" spans="3:26">
      <c r="C17" s="179"/>
      <c r="D17" s="265" t="s">
        <v>101</v>
      </c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175"/>
      <c r="V17" s="176">
        <v>14539474</v>
      </c>
      <c r="W17" s="177">
        <f t="shared" si="1"/>
        <v>6.3</v>
      </c>
      <c r="X17" s="181">
        <f t="shared" si="0"/>
        <v>-4.1533175226731061</v>
      </c>
      <c r="Z17" s="13">
        <v>15169512</v>
      </c>
    </row>
    <row r="18" spans="3:26">
      <c r="C18" s="179"/>
      <c r="D18" s="265" t="s">
        <v>102</v>
      </c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175"/>
      <c r="V18" s="176">
        <v>510299</v>
      </c>
      <c r="W18" s="177">
        <f t="shared" si="1"/>
        <v>0.2</v>
      </c>
      <c r="X18" s="181">
        <f t="shared" si="0"/>
        <v>328.74342558518589</v>
      </c>
      <c r="Z18" s="13">
        <v>119022</v>
      </c>
    </row>
    <row r="19" spans="3:26">
      <c r="C19" s="179"/>
      <c r="D19" s="265" t="s">
        <v>103</v>
      </c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175"/>
      <c r="V19" s="176">
        <v>74607</v>
      </c>
      <c r="W19" s="177">
        <f t="shared" si="1"/>
        <v>0</v>
      </c>
      <c r="X19" s="181">
        <f t="shared" si="0"/>
        <v>9.5132548513049429</v>
      </c>
      <c r="Z19" s="13">
        <v>68126</v>
      </c>
    </row>
    <row r="20" spans="3:26">
      <c r="C20" s="179"/>
      <c r="D20" s="265" t="s">
        <v>104</v>
      </c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175"/>
      <c r="V20" s="176">
        <v>94176</v>
      </c>
      <c r="W20" s="177">
        <f t="shared" si="1"/>
        <v>0</v>
      </c>
      <c r="X20" s="181">
        <f t="shared" si="0"/>
        <v>-0.17701366291086318</v>
      </c>
      <c r="Z20" s="13">
        <v>94343</v>
      </c>
    </row>
    <row r="21" spans="3:26" ht="9.9499999999999993" customHeight="1"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5"/>
      <c r="V21" s="176"/>
      <c r="W21" s="177"/>
      <c r="X21" s="181"/>
      <c r="Z21" s="13"/>
    </row>
    <row r="22" spans="3:26">
      <c r="C22" s="265" t="s">
        <v>105</v>
      </c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175"/>
      <c r="V22" s="176">
        <v>22529114</v>
      </c>
      <c r="W22" s="177">
        <f t="shared" si="1"/>
        <v>9.6999999999999993</v>
      </c>
      <c r="X22" s="181">
        <f t="shared" si="0"/>
        <v>0.18990580577753491</v>
      </c>
      <c r="Z22" s="12">
        <v>22486411</v>
      </c>
    </row>
    <row r="23" spans="3:26">
      <c r="C23" s="179"/>
      <c r="D23" s="265" t="s">
        <v>105</v>
      </c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175"/>
      <c r="V23" s="176">
        <v>20860857</v>
      </c>
      <c r="W23" s="177">
        <f t="shared" si="1"/>
        <v>9</v>
      </c>
      <c r="X23" s="181">
        <f t="shared" si="0"/>
        <v>0.42110626297242604</v>
      </c>
      <c r="Z23" s="13">
        <v>20773379</v>
      </c>
    </row>
    <row r="24" spans="3:26">
      <c r="C24" s="179"/>
      <c r="D24" s="265" t="s">
        <v>106</v>
      </c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175"/>
      <c r="V24" s="176">
        <v>1525707</v>
      </c>
      <c r="W24" s="177">
        <f t="shared" si="1"/>
        <v>0.7</v>
      </c>
      <c r="X24" s="181">
        <f t="shared" si="0"/>
        <v>-2.4883663409050349</v>
      </c>
      <c r="Z24" s="13">
        <v>1564641</v>
      </c>
    </row>
    <row r="25" spans="3:26">
      <c r="C25" s="179"/>
      <c r="D25" s="265" t="s">
        <v>107</v>
      </c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175"/>
      <c r="V25" s="176">
        <v>142550</v>
      </c>
      <c r="W25" s="177">
        <f t="shared" si="1"/>
        <v>0.1</v>
      </c>
      <c r="X25" s="181">
        <f t="shared" si="0"/>
        <v>-3.9362225471895163</v>
      </c>
      <c r="Z25" s="13">
        <v>148391</v>
      </c>
    </row>
    <row r="26" spans="3:26" ht="9.9499999999999993" customHeight="1"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5"/>
      <c r="V26" s="176"/>
      <c r="W26" s="177"/>
      <c r="X26" s="181"/>
      <c r="Z26" s="13"/>
    </row>
    <row r="27" spans="3:26">
      <c r="C27" s="265" t="s">
        <v>108</v>
      </c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175"/>
      <c r="V27" s="176">
        <v>3685082</v>
      </c>
      <c r="W27" s="177">
        <f t="shared" si="1"/>
        <v>1.6</v>
      </c>
      <c r="X27" s="181">
        <f t="shared" si="0"/>
        <v>14.296339465911444</v>
      </c>
      <c r="Z27" s="12">
        <v>3224147</v>
      </c>
    </row>
    <row r="28" spans="3:26">
      <c r="C28" s="179"/>
      <c r="D28" s="265" t="s">
        <v>109</v>
      </c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175"/>
      <c r="V28" s="176">
        <v>3436395</v>
      </c>
      <c r="W28" s="177">
        <f t="shared" si="1"/>
        <v>1.5</v>
      </c>
      <c r="X28" s="181">
        <f t="shared" si="0"/>
        <v>14.945975580467309</v>
      </c>
      <c r="Z28" s="13">
        <v>2989574</v>
      </c>
    </row>
    <row r="29" spans="3:26">
      <c r="C29" s="179"/>
      <c r="D29" s="265" t="s">
        <v>110</v>
      </c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175"/>
      <c r="V29" s="176">
        <v>248687</v>
      </c>
      <c r="W29" s="177">
        <f t="shared" si="1"/>
        <v>0.1</v>
      </c>
      <c r="X29" s="181">
        <f t="shared" si="0"/>
        <v>6.0168902644379463</v>
      </c>
      <c r="Z29" s="13">
        <v>234573</v>
      </c>
    </row>
    <row r="30" spans="3:26" ht="9.9499999999999993" customHeight="1">
      <c r="C30" s="179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75"/>
      <c r="V30" s="176"/>
      <c r="W30" s="177"/>
      <c r="X30" s="181"/>
      <c r="Z30" s="13"/>
    </row>
    <row r="31" spans="3:26">
      <c r="C31" s="265" t="s">
        <v>111</v>
      </c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175"/>
      <c r="V31" s="176">
        <v>5815343</v>
      </c>
      <c r="W31" s="177">
        <f t="shared" si="1"/>
        <v>2.5</v>
      </c>
      <c r="X31" s="181">
        <f t="shared" si="0"/>
        <v>5.0588213402619209</v>
      </c>
      <c r="Z31" s="12">
        <v>5535321</v>
      </c>
    </row>
    <row r="32" spans="3:26">
      <c r="C32" s="179"/>
      <c r="D32" s="265" t="s">
        <v>112</v>
      </c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175"/>
      <c r="V32" s="176">
        <v>2670845</v>
      </c>
      <c r="W32" s="177">
        <f t="shared" si="1"/>
        <v>1.2</v>
      </c>
      <c r="X32" s="181">
        <f t="shared" si="0"/>
        <v>18.767406482470903</v>
      </c>
      <c r="Z32" s="13">
        <v>2248803</v>
      </c>
    </row>
    <row r="33" spans="3:26">
      <c r="C33" s="179"/>
      <c r="D33" s="265" t="s">
        <v>113</v>
      </c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175"/>
      <c r="V33" s="176">
        <v>1433634</v>
      </c>
      <c r="W33" s="177">
        <f t="shared" si="1"/>
        <v>0.6</v>
      </c>
      <c r="X33" s="181">
        <f t="shared" si="0"/>
        <v>-12.393389328697268</v>
      </c>
      <c r="Z33" s="13">
        <v>1636445</v>
      </c>
    </row>
    <row r="34" spans="3:26">
      <c r="C34" s="179"/>
      <c r="D34" s="265" t="s">
        <v>114</v>
      </c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175"/>
      <c r="V34" s="176">
        <v>1710864</v>
      </c>
      <c r="W34" s="177">
        <f t="shared" si="1"/>
        <v>0.7</v>
      </c>
      <c r="X34" s="181">
        <f t="shared" si="0"/>
        <v>3.6841400350166253</v>
      </c>
      <c r="Z34" s="13">
        <v>1650073</v>
      </c>
    </row>
    <row r="35" spans="3:26" ht="9.9499999999999993" customHeight="1"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5"/>
      <c r="V35" s="176"/>
      <c r="W35" s="177"/>
      <c r="X35" s="181"/>
      <c r="Z35" s="13"/>
    </row>
    <row r="36" spans="3:26">
      <c r="C36" s="265" t="s">
        <v>115</v>
      </c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175"/>
      <c r="V36" s="176">
        <v>69231464</v>
      </c>
      <c r="W36" s="177">
        <f t="shared" si="1"/>
        <v>29.9</v>
      </c>
      <c r="X36" s="181">
        <f t="shared" si="0"/>
        <v>4.599560766678179</v>
      </c>
      <c r="Z36" s="12">
        <v>66187146</v>
      </c>
    </row>
    <row r="37" spans="3:26">
      <c r="C37" s="179"/>
      <c r="D37" s="265" t="s">
        <v>115</v>
      </c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175"/>
      <c r="V37" s="176">
        <v>29870289</v>
      </c>
      <c r="W37" s="177">
        <f t="shared" si="1"/>
        <v>12.9</v>
      </c>
      <c r="X37" s="181">
        <f t="shared" si="0"/>
        <v>6.4411905105692613</v>
      </c>
      <c r="Z37" s="13">
        <v>28062716</v>
      </c>
    </row>
    <row r="38" spans="3:26">
      <c r="C38" s="179"/>
      <c r="D38" s="265" t="s">
        <v>116</v>
      </c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175"/>
      <c r="V38" s="176">
        <v>33526306</v>
      </c>
      <c r="W38" s="177">
        <f t="shared" si="1"/>
        <v>14.5</v>
      </c>
      <c r="X38" s="181">
        <f t="shared" si="0"/>
        <v>5.5599278700350752</v>
      </c>
      <c r="Z38" s="13">
        <v>31760448</v>
      </c>
    </row>
    <row r="39" spans="3:26">
      <c r="C39" s="179"/>
      <c r="D39" s="265" t="s">
        <v>117</v>
      </c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175"/>
      <c r="V39" s="176">
        <v>5834869</v>
      </c>
      <c r="W39" s="177">
        <f t="shared" si="1"/>
        <v>2.5</v>
      </c>
      <c r="X39" s="181">
        <f t="shared" si="0"/>
        <v>-8.3141812783254281</v>
      </c>
      <c r="Z39" s="13">
        <v>6363982</v>
      </c>
    </row>
    <row r="40" spans="3:26" ht="9.9499999999999993" customHeight="1"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5"/>
      <c r="V40" s="176"/>
      <c r="W40" s="177"/>
      <c r="X40" s="181"/>
      <c r="Z40" s="13"/>
    </row>
    <row r="41" spans="3:26">
      <c r="C41" s="265" t="s">
        <v>118</v>
      </c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175"/>
      <c r="V41" s="176">
        <v>11736104</v>
      </c>
      <c r="W41" s="177">
        <f t="shared" si="1"/>
        <v>5.0999999999999996</v>
      </c>
      <c r="X41" s="181">
        <f t="shared" si="0"/>
        <v>-1.2053996124518185</v>
      </c>
      <c r="Z41" s="12">
        <v>11879297</v>
      </c>
    </row>
    <row r="42" spans="3:26">
      <c r="C42" s="179"/>
      <c r="D42" s="265" t="s">
        <v>118</v>
      </c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175"/>
      <c r="V42" s="176">
        <v>1260693</v>
      </c>
      <c r="W42" s="177">
        <f t="shared" si="1"/>
        <v>0.5</v>
      </c>
      <c r="X42" s="181">
        <f t="shared" si="0"/>
        <v>7.1239932905865944</v>
      </c>
      <c r="Z42" s="13">
        <v>1176854</v>
      </c>
    </row>
    <row r="43" spans="3:26">
      <c r="C43" s="179"/>
      <c r="D43" s="265" t="s">
        <v>119</v>
      </c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175"/>
      <c r="V43" s="176">
        <v>10475411</v>
      </c>
      <c r="W43" s="177">
        <f t="shared" si="1"/>
        <v>4.5</v>
      </c>
      <c r="X43" s="181">
        <f t="shared" si="0"/>
        <v>-2.1213100597685997</v>
      </c>
      <c r="Z43" s="13">
        <v>10702443</v>
      </c>
    </row>
    <row r="44" spans="3:26" ht="9.9499999999999993" customHeight="1"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5"/>
      <c r="V44" s="176"/>
      <c r="W44" s="177"/>
      <c r="X44" s="181"/>
      <c r="Z44" s="13"/>
    </row>
    <row r="45" spans="3:26">
      <c r="C45" s="265" t="s">
        <v>120</v>
      </c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175"/>
      <c r="V45" s="176">
        <v>5842052</v>
      </c>
      <c r="W45" s="177">
        <f t="shared" si="1"/>
        <v>2.5</v>
      </c>
      <c r="X45" s="181">
        <f t="shared" si="0"/>
        <v>-29.447531506795055</v>
      </c>
      <c r="Z45" s="12">
        <v>8280436</v>
      </c>
    </row>
    <row r="46" spans="3:26">
      <c r="C46" s="179"/>
      <c r="D46" s="265" t="s">
        <v>120</v>
      </c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175"/>
      <c r="V46" s="176">
        <v>5842052</v>
      </c>
      <c r="W46" s="177">
        <f t="shared" si="1"/>
        <v>2.5</v>
      </c>
      <c r="X46" s="181">
        <f t="shared" si="0"/>
        <v>-29.447531506795055</v>
      </c>
      <c r="Z46" s="13">
        <v>8280436</v>
      </c>
    </row>
    <row r="47" spans="3:26" ht="9.9499999999999993" customHeight="1"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5"/>
      <c r="V47" s="176"/>
      <c r="W47" s="177"/>
      <c r="X47" s="181"/>
      <c r="Z47" s="13"/>
    </row>
    <row r="48" spans="3:26">
      <c r="C48" s="265" t="s">
        <v>121</v>
      </c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175"/>
      <c r="V48" s="176">
        <v>13224682</v>
      </c>
      <c r="W48" s="177">
        <f t="shared" si="1"/>
        <v>5.7</v>
      </c>
      <c r="X48" s="181">
        <f t="shared" si="0"/>
        <v>8.1206221847594851</v>
      </c>
      <c r="Z48" s="12">
        <v>12231415</v>
      </c>
    </row>
    <row r="49" spans="3:26">
      <c r="C49" s="179"/>
      <c r="D49" s="265" t="s">
        <v>122</v>
      </c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175"/>
      <c r="V49" s="176">
        <v>610001</v>
      </c>
      <c r="W49" s="177">
        <f t="shared" si="1"/>
        <v>0.3</v>
      </c>
      <c r="X49" s="181">
        <f t="shared" si="0"/>
        <v>-3.1652220846429824</v>
      </c>
      <c r="Z49" s="13">
        <v>629940</v>
      </c>
    </row>
    <row r="50" spans="3:26">
      <c r="C50" s="179"/>
      <c r="D50" s="265" t="s">
        <v>123</v>
      </c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175"/>
      <c r="V50" s="176">
        <v>6470877</v>
      </c>
      <c r="W50" s="177">
        <f t="shared" si="1"/>
        <v>2.8</v>
      </c>
      <c r="X50" s="181">
        <f t="shared" si="0"/>
        <v>-10.875797257385011</v>
      </c>
      <c r="Z50" s="13">
        <v>7260516</v>
      </c>
    </row>
    <row r="51" spans="3:26">
      <c r="C51" s="179"/>
      <c r="D51" s="265" t="s">
        <v>124</v>
      </c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65"/>
      <c r="P51" s="265"/>
      <c r="Q51" s="265"/>
      <c r="R51" s="265"/>
      <c r="S51" s="265"/>
      <c r="T51" s="265"/>
      <c r="U51" s="175"/>
      <c r="V51" s="176">
        <v>3208564</v>
      </c>
      <c r="W51" s="177">
        <f t="shared" si="1"/>
        <v>1.4</v>
      </c>
      <c r="X51" s="181">
        <f t="shared" si="0"/>
        <v>47.07045260676432</v>
      </c>
      <c r="Z51" s="13">
        <v>2181651</v>
      </c>
    </row>
    <row r="52" spans="3:26">
      <c r="C52" s="179"/>
      <c r="D52" s="265" t="s">
        <v>125</v>
      </c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175"/>
      <c r="V52" s="176">
        <v>196532</v>
      </c>
      <c r="W52" s="177">
        <f t="shared" si="1"/>
        <v>0.1</v>
      </c>
      <c r="X52" s="181">
        <f t="shared" si="0"/>
        <v>-17.947904359116741</v>
      </c>
      <c r="Z52" s="13">
        <v>239521</v>
      </c>
    </row>
    <row r="53" spans="3:26">
      <c r="C53" s="179"/>
      <c r="D53" s="265" t="s">
        <v>126</v>
      </c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175"/>
      <c r="V53" s="176">
        <v>2738708</v>
      </c>
      <c r="W53" s="177">
        <f t="shared" si="1"/>
        <v>1.2</v>
      </c>
      <c r="X53" s="181">
        <f t="shared" si="0"/>
        <v>42.656867662923027</v>
      </c>
      <c r="Z53" s="13">
        <v>1919787</v>
      </c>
    </row>
    <row r="54" spans="3:26" ht="9.9499999999999993" customHeight="1"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5"/>
      <c r="V54" s="176"/>
      <c r="W54" s="177"/>
      <c r="X54" s="181"/>
      <c r="Z54" s="13"/>
    </row>
    <row r="55" spans="3:26">
      <c r="C55" s="265" t="s">
        <v>127</v>
      </c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175"/>
      <c r="V55" s="176">
        <v>25117911</v>
      </c>
      <c r="W55" s="177">
        <f t="shared" si="1"/>
        <v>10.8</v>
      </c>
      <c r="X55" s="181">
        <f t="shared" si="0"/>
        <v>9.0983612645325849</v>
      </c>
      <c r="Z55" s="12">
        <v>23023179</v>
      </c>
    </row>
    <row r="56" spans="3:26">
      <c r="C56" s="179"/>
      <c r="D56" s="265" t="s">
        <v>128</v>
      </c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175"/>
      <c r="V56" s="176">
        <v>7256339</v>
      </c>
      <c r="W56" s="177">
        <f t="shared" si="1"/>
        <v>3.1</v>
      </c>
      <c r="X56" s="181">
        <f t="shared" si="0"/>
        <v>8.1668410482332199</v>
      </c>
      <c r="Z56" s="13">
        <v>6708469</v>
      </c>
    </row>
    <row r="57" spans="3:26">
      <c r="C57" s="179"/>
      <c r="D57" s="265" t="s">
        <v>129</v>
      </c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65"/>
      <c r="T57" s="265"/>
      <c r="U57" s="175"/>
      <c r="V57" s="176">
        <v>9237834</v>
      </c>
      <c r="W57" s="177">
        <f t="shared" si="1"/>
        <v>4</v>
      </c>
      <c r="X57" s="181">
        <f t="shared" si="0"/>
        <v>2.6661561791677668</v>
      </c>
      <c r="Z57" s="13">
        <v>8997935</v>
      </c>
    </row>
    <row r="58" spans="3:26">
      <c r="C58" s="179"/>
      <c r="D58" s="265" t="s">
        <v>130</v>
      </c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265"/>
      <c r="U58" s="175"/>
      <c r="V58" s="176">
        <v>5815452</v>
      </c>
      <c r="W58" s="177">
        <f t="shared" si="1"/>
        <v>2.5</v>
      </c>
      <c r="X58" s="181">
        <f t="shared" si="0"/>
        <v>30.729849722937196</v>
      </c>
      <c r="Z58" s="13">
        <v>4448450</v>
      </c>
    </row>
    <row r="59" spans="3:26">
      <c r="C59" s="179"/>
      <c r="D59" s="265" t="s">
        <v>131</v>
      </c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175"/>
      <c r="V59" s="176">
        <v>2808286</v>
      </c>
      <c r="W59" s="177">
        <f t="shared" si="1"/>
        <v>1.2</v>
      </c>
      <c r="X59" s="181">
        <f t="shared" si="0"/>
        <v>-2.0931728447787457</v>
      </c>
      <c r="Z59" s="13">
        <v>2868325</v>
      </c>
    </row>
    <row r="60" spans="3:26" ht="9.9499999999999993" customHeight="1"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5"/>
      <c r="V60" s="176"/>
      <c r="W60" s="177"/>
      <c r="X60" s="181"/>
      <c r="Z60" s="13"/>
    </row>
    <row r="61" spans="3:26">
      <c r="C61" s="265" t="s">
        <v>132</v>
      </c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  <c r="T61" s="265"/>
      <c r="U61" s="175"/>
      <c r="V61" s="176">
        <v>48838975</v>
      </c>
      <c r="W61" s="177">
        <f t="shared" si="1"/>
        <v>21.1</v>
      </c>
      <c r="X61" s="181">
        <f t="shared" si="0"/>
        <v>1.4042204682818138</v>
      </c>
      <c r="Z61" s="12">
        <v>48162665</v>
      </c>
    </row>
    <row r="62" spans="3:26">
      <c r="C62" s="179"/>
      <c r="D62" s="265" t="s">
        <v>132</v>
      </c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265"/>
      <c r="T62" s="265"/>
      <c r="U62" s="175"/>
      <c r="V62" s="176">
        <v>48838975</v>
      </c>
      <c r="W62" s="177">
        <f t="shared" si="1"/>
        <v>21.1</v>
      </c>
      <c r="X62" s="181">
        <f t="shared" si="0"/>
        <v>1.4042204682818138</v>
      </c>
      <c r="Z62" s="13">
        <v>48162665</v>
      </c>
    </row>
    <row r="63" spans="3:26" ht="9.9499999999999993" customHeight="1"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5"/>
      <c r="V63" s="176"/>
      <c r="W63" s="177"/>
      <c r="X63" s="181"/>
      <c r="Z63" s="13"/>
    </row>
    <row r="64" spans="3:26">
      <c r="C64" s="265" t="s">
        <v>133</v>
      </c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/>
      <c r="T64" s="265"/>
      <c r="U64" s="175"/>
      <c r="V64" s="176">
        <v>7869072</v>
      </c>
      <c r="W64" s="177">
        <f t="shared" si="1"/>
        <v>3.4</v>
      </c>
      <c r="X64" s="181">
        <f t="shared" si="0"/>
        <v>-9.4050803839789481</v>
      </c>
      <c r="Z64" s="12">
        <v>8685997</v>
      </c>
    </row>
    <row r="65" spans="2:26">
      <c r="C65" s="179"/>
      <c r="D65" s="265" t="s">
        <v>133</v>
      </c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175"/>
      <c r="V65" s="176">
        <v>7869072</v>
      </c>
      <c r="W65" s="177">
        <f t="shared" si="1"/>
        <v>3.4</v>
      </c>
      <c r="X65" s="181">
        <f t="shared" si="0"/>
        <v>-9.4050803839789481</v>
      </c>
      <c r="Z65" s="13">
        <v>8685997</v>
      </c>
    </row>
    <row r="66" spans="2:26" ht="9.9499999999999993" customHeight="1"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5"/>
      <c r="V66" s="176"/>
      <c r="W66" s="177"/>
      <c r="X66" s="181"/>
      <c r="Z66" s="13"/>
    </row>
    <row r="67" spans="2:26">
      <c r="C67" s="265" t="s">
        <v>134</v>
      </c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265"/>
      <c r="U67" s="175"/>
      <c r="V67" s="176">
        <v>1517699</v>
      </c>
      <c r="W67" s="177">
        <f t="shared" si="1"/>
        <v>0.7</v>
      </c>
      <c r="X67" s="181">
        <f t="shared" si="0"/>
        <v>27.43225145572783</v>
      </c>
      <c r="Z67" s="12">
        <v>1190985</v>
      </c>
    </row>
    <row r="68" spans="2:26">
      <c r="C68" s="179"/>
      <c r="D68" s="265" t="s">
        <v>135</v>
      </c>
      <c r="E68" s="265"/>
      <c r="F68" s="265"/>
      <c r="G68" s="265"/>
      <c r="H68" s="265"/>
      <c r="I68" s="265"/>
      <c r="J68" s="265"/>
      <c r="K68" s="265"/>
      <c r="L68" s="265"/>
      <c r="M68" s="265"/>
      <c r="N68" s="265"/>
      <c r="O68" s="265"/>
      <c r="P68" s="265"/>
      <c r="Q68" s="265"/>
      <c r="R68" s="265"/>
      <c r="S68" s="265"/>
      <c r="T68" s="265"/>
      <c r="U68" s="175"/>
      <c r="V68" s="176">
        <v>1468009</v>
      </c>
      <c r="W68" s="177">
        <f t="shared" si="1"/>
        <v>0.6</v>
      </c>
      <c r="X68" s="181">
        <f t="shared" si="0"/>
        <v>29.311631192804398</v>
      </c>
      <c r="Z68" s="13">
        <v>1135249</v>
      </c>
    </row>
    <row r="69" spans="2:26">
      <c r="C69" s="179"/>
      <c r="D69" s="265" t="s">
        <v>136</v>
      </c>
      <c r="E69" s="265"/>
      <c r="F69" s="265"/>
      <c r="G69" s="265"/>
      <c r="H69" s="265"/>
      <c r="I69" s="265"/>
      <c r="J69" s="265"/>
      <c r="K69" s="265"/>
      <c r="L69" s="265"/>
      <c r="M69" s="265"/>
      <c r="N69" s="265"/>
      <c r="O69" s="265"/>
      <c r="P69" s="265"/>
      <c r="Q69" s="265"/>
      <c r="R69" s="265"/>
      <c r="S69" s="265"/>
      <c r="T69" s="265"/>
      <c r="U69" s="175"/>
      <c r="V69" s="176">
        <v>49690</v>
      </c>
      <c r="W69" s="177">
        <f t="shared" si="1"/>
        <v>0</v>
      </c>
      <c r="X69" s="181">
        <f t="shared" si="0"/>
        <v>-10.847567102052535</v>
      </c>
      <c r="Z69" s="13">
        <v>55736</v>
      </c>
    </row>
    <row r="70" spans="2:26" ht="9.9499999999999993" customHeight="1"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5"/>
      <c r="V70" s="176"/>
      <c r="W70" s="177"/>
      <c r="X70" s="181"/>
      <c r="Z70" s="13"/>
    </row>
    <row r="71" spans="2:26">
      <c r="C71" s="265" t="s">
        <v>137</v>
      </c>
      <c r="D71" s="265"/>
      <c r="E71" s="265"/>
      <c r="F71" s="265"/>
      <c r="G71" s="265"/>
      <c r="H71" s="265"/>
      <c r="I71" s="265"/>
      <c r="J71" s="265"/>
      <c r="K71" s="265"/>
      <c r="L71" s="265"/>
      <c r="M71" s="265"/>
      <c r="N71" s="265"/>
      <c r="O71" s="265"/>
      <c r="P71" s="265"/>
      <c r="Q71" s="265"/>
      <c r="R71" s="265"/>
      <c r="S71" s="265"/>
      <c r="T71" s="265"/>
      <c r="U71" s="175"/>
      <c r="V71" s="176">
        <v>100000</v>
      </c>
      <c r="W71" s="177">
        <f t="shared" si="1"/>
        <v>0</v>
      </c>
      <c r="X71" s="181">
        <f t="shared" si="0"/>
        <v>0</v>
      </c>
      <c r="Z71" s="12">
        <v>100000</v>
      </c>
    </row>
    <row r="72" spans="2:26">
      <c r="C72" s="179"/>
      <c r="D72" s="265" t="s">
        <v>137</v>
      </c>
      <c r="E72" s="265"/>
      <c r="F72" s="265"/>
      <c r="G72" s="265"/>
      <c r="H72" s="265"/>
      <c r="I72" s="265"/>
      <c r="J72" s="265"/>
      <c r="K72" s="265"/>
      <c r="L72" s="265"/>
      <c r="M72" s="265"/>
      <c r="N72" s="265"/>
      <c r="O72" s="265"/>
      <c r="P72" s="265"/>
      <c r="Q72" s="265"/>
      <c r="R72" s="265"/>
      <c r="S72" s="265"/>
      <c r="T72" s="265"/>
      <c r="U72" s="175"/>
      <c r="V72" s="176">
        <v>100000</v>
      </c>
      <c r="W72" s="177">
        <f t="shared" si="1"/>
        <v>0</v>
      </c>
      <c r="X72" s="181">
        <f t="shared" si="0"/>
        <v>0</v>
      </c>
      <c r="Z72" s="13">
        <v>100000</v>
      </c>
    </row>
    <row r="73" spans="2:26" ht="9.9499999999999993" customHeight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49"/>
      <c r="V73" s="44"/>
      <c r="W73" s="2"/>
      <c r="X73" s="2"/>
      <c r="Z73" s="9"/>
    </row>
    <row r="74" spans="2:26" ht="9.9499999999999993" customHeight="1"/>
  </sheetData>
  <mergeCells count="52">
    <mergeCell ref="W1:Y2"/>
    <mergeCell ref="B5:X5"/>
    <mergeCell ref="V7:X7"/>
    <mergeCell ref="B7:U8"/>
    <mergeCell ref="C11:T11"/>
    <mergeCell ref="C13:T13"/>
    <mergeCell ref="D14:T14"/>
    <mergeCell ref="D29:T29"/>
    <mergeCell ref="C16:T16"/>
    <mergeCell ref="D17:T17"/>
    <mergeCell ref="D18:T18"/>
    <mergeCell ref="D19:T19"/>
    <mergeCell ref="D20:T20"/>
    <mergeCell ref="C22:T22"/>
    <mergeCell ref="D23:T23"/>
    <mergeCell ref="D24:T24"/>
    <mergeCell ref="D25:T25"/>
    <mergeCell ref="C27:T27"/>
    <mergeCell ref="D28:T28"/>
    <mergeCell ref="C31:T31"/>
    <mergeCell ref="D32:T32"/>
    <mergeCell ref="D33:T33"/>
    <mergeCell ref="D34:T34"/>
    <mergeCell ref="C36:T36"/>
    <mergeCell ref="D37:T37"/>
    <mergeCell ref="D38:T38"/>
    <mergeCell ref="D39:T39"/>
    <mergeCell ref="C41:T41"/>
    <mergeCell ref="D42:T42"/>
    <mergeCell ref="D43:T43"/>
    <mergeCell ref="C45:T45"/>
    <mergeCell ref="D46:T46"/>
    <mergeCell ref="C48:T48"/>
    <mergeCell ref="D49:T49"/>
    <mergeCell ref="D50:T50"/>
    <mergeCell ref="D51:T51"/>
    <mergeCell ref="D52:T52"/>
    <mergeCell ref="D53:T53"/>
    <mergeCell ref="C55:T55"/>
    <mergeCell ref="D56:T56"/>
    <mergeCell ref="D57:T57"/>
    <mergeCell ref="D58:T58"/>
    <mergeCell ref="D68:T68"/>
    <mergeCell ref="D69:T69"/>
    <mergeCell ref="C71:T71"/>
    <mergeCell ref="D72:T72"/>
    <mergeCell ref="D59:T59"/>
    <mergeCell ref="C61:T61"/>
    <mergeCell ref="D62:T62"/>
    <mergeCell ref="C64:T64"/>
    <mergeCell ref="D65:T65"/>
    <mergeCell ref="C67:T67"/>
  </mergeCells>
  <phoneticPr fontId="7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4"/>
  <sheetViews>
    <sheetView view="pageBreakPreview" zoomScaleNormal="100" zoomScaleSheetLayoutView="100" workbookViewId="0">
      <selection sqref="A1:N2"/>
    </sheetView>
  </sheetViews>
  <sheetFormatPr defaultRowHeight="13.5"/>
  <cols>
    <col min="1" max="21" width="1.625" customWidth="1"/>
    <col min="22" max="24" width="20.375" customWidth="1"/>
    <col min="25" max="25" width="1.625" customWidth="1"/>
    <col min="26" max="26" width="11.125" customWidth="1"/>
  </cols>
  <sheetData>
    <row r="1" spans="1:63" ht="11.1" customHeight="1">
      <c r="A1" s="199">
        <f>'141'!W1+1</f>
        <v>142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spans="1:63" ht="9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spans="1:63"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</row>
    <row r="4" spans="1:63"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</row>
    <row r="5" spans="1:63" ht="15" customHeight="1">
      <c r="B5" s="266" t="s">
        <v>794</v>
      </c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</row>
    <row r="6" spans="1:63" ht="9" customHeight="1"/>
    <row r="7" spans="1:63" ht="18" customHeight="1">
      <c r="B7" s="268" t="s">
        <v>142</v>
      </c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 t="s">
        <v>138</v>
      </c>
      <c r="W7" s="267"/>
      <c r="X7" s="219"/>
    </row>
    <row r="8" spans="1:63" ht="18" customHeight="1">
      <c r="B8" s="269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54" t="s">
        <v>139</v>
      </c>
      <c r="W8" s="54" t="s">
        <v>140</v>
      </c>
      <c r="X8" s="55" t="s">
        <v>141</v>
      </c>
      <c r="Z8" s="19" t="s">
        <v>145</v>
      </c>
    </row>
    <row r="9" spans="1:63" ht="12" customHeight="1">
      <c r="U9" s="47"/>
      <c r="V9" s="1" t="s">
        <v>143</v>
      </c>
      <c r="W9" s="1" t="s">
        <v>144</v>
      </c>
      <c r="X9" s="1" t="s">
        <v>144</v>
      </c>
      <c r="Z9" s="17" t="s">
        <v>536</v>
      </c>
    </row>
    <row r="10" spans="1:63" ht="6.95" customHeight="1">
      <c r="U10" s="48"/>
      <c r="Z10" s="18"/>
    </row>
    <row r="11" spans="1:63" ht="12.6" customHeight="1">
      <c r="C11" s="270" t="s">
        <v>146</v>
      </c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143"/>
      <c r="V11" s="144">
        <v>72355168</v>
      </c>
      <c r="W11" s="146">
        <v>100</v>
      </c>
      <c r="X11" s="147">
        <f>SUM(V11/Z11-1)*100</f>
        <v>1.1092520696780461</v>
      </c>
      <c r="Z11" s="12">
        <v>71561372</v>
      </c>
    </row>
    <row r="12" spans="1:63" ht="12.6" customHeight="1">
      <c r="C12" s="179"/>
      <c r="D12" s="265" t="s">
        <v>147</v>
      </c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175"/>
      <c r="V12" s="176">
        <v>18596532</v>
      </c>
      <c r="W12" s="183">
        <f>ROUND(V12/V$11*100,1)</f>
        <v>25.7</v>
      </c>
      <c r="X12" s="178">
        <f t="shared" ref="X12:X39" si="0">SUM(V12/Z12-1)*100</f>
        <v>1.7094865064862796</v>
      </c>
      <c r="Z12" s="12">
        <v>18283970</v>
      </c>
    </row>
    <row r="13" spans="1:63" ht="12.6" customHeight="1">
      <c r="C13" s="179"/>
      <c r="D13" s="179"/>
      <c r="E13" s="265" t="s">
        <v>147</v>
      </c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175"/>
      <c r="V13" s="176">
        <v>18596532</v>
      </c>
      <c r="W13" s="183">
        <f t="shared" ref="W13:W39" si="1">ROUND(V13/V$11*100,1)</f>
        <v>25.7</v>
      </c>
      <c r="X13" s="178">
        <f t="shared" si="0"/>
        <v>1.7094865064862796</v>
      </c>
      <c r="Z13" s="13">
        <v>18283970</v>
      </c>
    </row>
    <row r="14" spans="1:63" ht="12.6" customHeight="1">
      <c r="C14" s="179"/>
      <c r="D14" s="265" t="s">
        <v>148</v>
      </c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175"/>
      <c r="V14" s="176">
        <v>2</v>
      </c>
      <c r="W14" s="183">
        <f t="shared" si="1"/>
        <v>0</v>
      </c>
      <c r="X14" s="178">
        <f t="shared" si="0"/>
        <v>0</v>
      </c>
      <c r="Z14" s="12">
        <v>2</v>
      </c>
    </row>
    <row r="15" spans="1:63" ht="12.6" customHeight="1">
      <c r="C15" s="179"/>
      <c r="D15" s="179"/>
      <c r="E15" s="265" t="s">
        <v>148</v>
      </c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175"/>
      <c r="V15" s="176">
        <v>2</v>
      </c>
      <c r="W15" s="183">
        <f t="shared" si="1"/>
        <v>0</v>
      </c>
      <c r="X15" s="178">
        <f t="shared" si="0"/>
        <v>0</v>
      </c>
      <c r="Z15" s="13">
        <v>2</v>
      </c>
    </row>
    <row r="16" spans="1:63" ht="12.6" customHeight="1">
      <c r="C16" s="179"/>
      <c r="D16" s="265" t="s">
        <v>149</v>
      </c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175"/>
      <c r="V16" s="176">
        <v>1</v>
      </c>
      <c r="W16" s="183">
        <f t="shared" si="1"/>
        <v>0</v>
      </c>
      <c r="X16" s="178">
        <f t="shared" si="0"/>
        <v>0</v>
      </c>
      <c r="Z16" s="12">
        <v>1</v>
      </c>
    </row>
    <row r="17" spans="3:26" ht="12.6" customHeight="1">
      <c r="C17" s="179"/>
      <c r="D17" s="179"/>
      <c r="E17" s="265" t="s">
        <v>150</v>
      </c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175"/>
      <c r="V17" s="176">
        <v>1</v>
      </c>
      <c r="W17" s="183">
        <f t="shared" si="1"/>
        <v>0</v>
      </c>
      <c r="X17" s="178">
        <f t="shared" si="0"/>
        <v>0</v>
      </c>
      <c r="Z17" s="13">
        <v>1</v>
      </c>
    </row>
    <row r="18" spans="3:26" ht="12.6" customHeight="1">
      <c r="C18" s="179"/>
      <c r="D18" s="265" t="s">
        <v>151</v>
      </c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175"/>
      <c r="V18" s="176">
        <v>15210774</v>
      </c>
      <c r="W18" s="183">
        <f t="shared" si="1"/>
        <v>21</v>
      </c>
      <c r="X18" s="178">
        <f t="shared" si="0"/>
        <v>0.36676544470903849</v>
      </c>
      <c r="Z18" s="12">
        <v>15155190</v>
      </c>
    </row>
    <row r="19" spans="3:26" ht="12.6" customHeight="1">
      <c r="C19" s="179"/>
      <c r="D19" s="179"/>
      <c r="E19" s="265" t="s">
        <v>152</v>
      </c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175"/>
      <c r="V19" s="176">
        <v>14701208</v>
      </c>
      <c r="W19" s="183">
        <f t="shared" si="1"/>
        <v>20.3</v>
      </c>
      <c r="X19" s="178">
        <f t="shared" si="0"/>
        <v>0.63518171509058252</v>
      </c>
      <c r="Z19" s="13">
        <v>14608418</v>
      </c>
    </row>
    <row r="20" spans="3:26" ht="12.6" customHeight="1">
      <c r="C20" s="179"/>
      <c r="D20" s="179"/>
      <c r="E20" s="265" t="s">
        <v>153</v>
      </c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175"/>
      <c r="V20" s="176">
        <v>509566</v>
      </c>
      <c r="W20" s="183">
        <f t="shared" si="1"/>
        <v>0.7</v>
      </c>
      <c r="X20" s="178">
        <f t="shared" si="0"/>
        <v>-6.8046644670904826</v>
      </c>
      <c r="Z20" s="13">
        <v>546772</v>
      </c>
    </row>
    <row r="21" spans="3:26" ht="12.6" customHeight="1">
      <c r="C21" s="179"/>
      <c r="D21" s="265" t="s">
        <v>154</v>
      </c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175"/>
      <c r="V21" s="176">
        <v>2284285</v>
      </c>
      <c r="W21" s="183">
        <f t="shared" si="1"/>
        <v>3.2</v>
      </c>
      <c r="X21" s="178">
        <f t="shared" si="0"/>
        <v>2.2272374745862411</v>
      </c>
      <c r="Z21" s="12">
        <v>2234517</v>
      </c>
    </row>
    <row r="22" spans="3:26" ht="12.6" customHeight="1">
      <c r="C22" s="179"/>
      <c r="D22" s="179"/>
      <c r="E22" s="265" t="s">
        <v>154</v>
      </c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175"/>
      <c r="V22" s="176">
        <v>2284285</v>
      </c>
      <c r="W22" s="183">
        <f t="shared" si="1"/>
        <v>3.2</v>
      </c>
      <c r="X22" s="178">
        <f t="shared" si="0"/>
        <v>2.2272374745862411</v>
      </c>
      <c r="Z22" s="13">
        <v>2234517</v>
      </c>
    </row>
    <row r="23" spans="3:26" ht="12.6" customHeight="1">
      <c r="C23" s="179"/>
      <c r="D23" s="265" t="s">
        <v>155</v>
      </c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175"/>
      <c r="V23" s="176">
        <v>11791804</v>
      </c>
      <c r="W23" s="183">
        <f t="shared" si="1"/>
        <v>16.3</v>
      </c>
      <c r="X23" s="178">
        <f t="shared" si="0"/>
        <v>7.4371290558030934</v>
      </c>
      <c r="Z23" s="12">
        <v>10975539</v>
      </c>
    </row>
    <row r="24" spans="3:26" ht="12.6" customHeight="1">
      <c r="C24" s="179"/>
      <c r="D24" s="179"/>
      <c r="E24" s="265" t="s">
        <v>155</v>
      </c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175"/>
      <c r="V24" s="176">
        <v>11791804</v>
      </c>
      <c r="W24" s="183">
        <f t="shared" si="1"/>
        <v>16.3</v>
      </c>
      <c r="X24" s="178">
        <f t="shared" si="0"/>
        <v>7.4371290558030934</v>
      </c>
      <c r="Z24" s="13">
        <v>10975539</v>
      </c>
    </row>
    <row r="25" spans="3:26" ht="12.6" customHeight="1">
      <c r="C25" s="179"/>
      <c r="D25" s="265" t="s">
        <v>156</v>
      </c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175"/>
      <c r="V25" s="176">
        <v>4514321</v>
      </c>
      <c r="W25" s="183">
        <f t="shared" si="1"/>
        <v>6.2</v>
      </c>
      <c r="X25" s="178">
        <f t="shared" si="0"/>
        <v>3.3302287638174999</v>
      </c>
      <c r="Z25" s="12">
        <v>4368829</v>
      </c>
    </row>
    <row r="26" spans="3:26" ht="12.6" customHeight="1">
      <c r="C26" s="179"/>
      <c r="D26" s="179"/>
      <c r="E26" s="265" t="s">
        <v>157</v>
      </c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175"/>
      <c r="V26" s="176">
        <v>541100</v>
      </c>
      <c r="W26" s="183">
        <f t="shared" si="1"/>
        <v>0.7</v>
      </c>
      <c r="X26" s="178">
        <f t="shared" si="0"/>
        <v>2.3858495225084209</v>
      </c>
      <c r="Z26" s="13">
        <v>528491</v>
      </c>
    </row>
    <row r="27" spans="3:26" ht="12.6" customHeight="1">
      <c r="C27" s="179"/>
      <c r="D27" s="179"/>
      <c r="E27" s="265" t="s">
        <v>158</v>
      </c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175"/>
      <c r="V27" s="176">
        <v>3973221</v>
      </c>
      <c r="W27" s="183">
        <f t="shared" si="1"/>
        <v>5.5</v>
      </c>
      <c r="X27" s="178">
        <f t="shared" si="0"/>
        <v>3.4601902228397652</v>
      </c>
      <c r="Z27" s="13">
        <v>3840338</v>
      </c>
    </row>
    <row r="28" spans="3:26" ht="12.6" customHeight="1">
      <c r="C28" s="179"/>
      <c r="D28" s="265" t="s">
        <v>159</v>
      </c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175"/>
      <c r="V28" s="176">
        <v>7873792</v>
      </c>
      <c r="W28" s="183">
        <f t="shared" si="1"/>
        <v>10.9</v>
      </c>
      <c r="X28" s="178">
        <f t="shared" si="0"/>
        <v>-2.0467714763212852</v>
      </c>
      <c r="Z28" s="12">
        <v>8038318</v>
      </c>
    </row>
    <row r="29" spans="3:26" ht="12.6" customHeight="1">
      <c r="C29" s="179"/>
      <c r="D29" s="179"/>
      <c r="E29" s="265" t="s">
        <v>159</v>
      </c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175"/>
      <c r="V29" s="176">
        <v>7873792</v>
      </c>
      <c r="W29" s="183">
        <f t="shared" si="1"/>
        <v>10.9</v>
      </c>
      <c r="X29" s="178">
        <f t="shared" si="0"/>
        <v>-2.0467714763212852</v>
      </c>
      <c r="Z29" s="13">
        <v>8038318</v>
      </c>
    </row>
    <row r="30" spans="3:26" ht="12.6" customHeight="1">
      <c r="C30" s="179"/>
      <c r="D30" s="265" t="s">
        <v>160</v>
      </c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175"/>
      <c r="V30" s="176">
        <v>1</v>
      </c>
      <c r="W30" s="183">
        <f t="shared" si="1"/>
        <v>0</v>
      </c>
      <c r="X30" s="178">
        <f t="shared" si="0"/>
        <v>0</v>
      </c>
      <c r="Z30" s="12">
        <v>1</v>
      </c>
    </row>
    <row r="31" spans="3:26" ht="12.6" customHeight="1">
      <c r="C31" s="179"/>
      <c r="D31" s="179"/>
      <c r="E31" s="265" t="s">
        <v>161</v>
      </c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175"/>
      <c r="V31" s="176">
        <v>1</v>
      </c>
      <c r="W31" s="183">
        <f t="shared" si="1"/>
        <v>0</v>
      </c>
      <c r="X31" s="178">
        <f t="shared" si="0"/>
        <v>0</v>
      </c>
      <c r="Z31" s="13">
        <v>1</v>
      </c>
    </row>
    <row r="32" spans="3:26" ht="12.6" customHeight="1">
      <c r="C32" s="179"/>
      <c r="D32" s="265" t="s">
        <v>162</v>
      </c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175"/>
      <c r="V32" s="176">
        <v>11383533</v>
      </c>
      <c r="W32" s="183">
        <f t="shared" si="1"/>
        <v>15.7</v>
      </c>
      <c r="X32" s="178">
        <f t="shared" si="0"/>
        <v>-3.5287518401603157</v>
      </c>
      <c r="Z32" s="12">
        <v>11799923</v>
      </c>
    </row>
    <row r="33" spans="3:26" ht="12.6" customHeight="1">
      <c r="C33" s="179"/>
      <c r="D33" s="179"/>
      <c r="E33" s="265" t="s">
        <v>163</v>
      </c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175"/>
      <c r="V33" s="176">
        <v>11383533</v>
      </c>
      <c r="W33" s="183">
        <f t="shared" si="1"/>
        <v>15.7</v>
      </c>
      <c r="X33" s="178">
        <f t="shared" si="0"/>
        <v>-3.5287518401603157</v>
      </c>
      <c r="Z33" s="13">
        <v>11799923</v>
      </c>
    </row>
    <row r="34" spans="3:26" ht="12.6" customHeight="1">
      <c r="C34" s="179"/>
      <c r="D34" s="265" t="s">
        <v>164</v>
      </c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175"/>
      <c r="V34" s="176">
        <v>600001</v>
      </c>
      <c r="W34" s="183">
        <f t="shared" si="1"/>
        <v>0.8</v>
      </c>
      <c r="X34" s="178">
        <f t="shared" si="0"/>
        <v>0</v>
      </c>
      <c r="Z34" s="12">
        <v>600001</v>
      </c>
    </row>
    <row r="35" spans="3:26" ht="12.6" customHeight="1">
      <c r="C35" s="179"/>
      <c r="D35" s="179"/>
      <c r="E35" s="265" t="s">
        <v>164</v>
      </c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175"/>
      <c r="V35" s="176">
        <v>600001</v>
      </c>
      <c r="W35" s="183">
        <f t="shared" si="1"/>
        <v>0.8</v>
      </c>
      <c r="X35" s="178">
        <f t="shared" si="0"/>
        <v>0</v>
      </c>
      <c r="Z35" s="13">
        <v>600001</v>
      </c>
    </row>
    <row r="36" spans="3:26" ht="12.6" customHeight="1">
      <c r="C36" s="179"/>
      <c r="D36" s="265" t="s">
        <v>165</v>
      </c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175"/>
      <c r="V36" s="176">
        <v>100122</v>
      </c>
      <c r="W36" s="183">
        <f t="shared" si="1"/>
        <v>0.1</v>
      </c>
      <c r="X36" s="178">
        <f t="shared" si="0"/>
        <v>-4.7192166043337984</v>
      </c>
      <c r="Z36" s="12">
        <v>105081</v>
      </c>
    </row>
    <row r="37" spans="3:26" ht="12.6" customHeight="1">
      <c r="C37" s="179"/>
      <c r="D37" s="179"/>
      <c r="E37" s="265" t="s">
        <v>166</v>
      </c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175"/>
      <c r="V37" s="176">
        <v>5</v>
      </c>
      <c r="W37" s="183">
        <f t="shared" si="1"/>
        <v>0</v>
      </c>
      <c r="X37" s="178">
        <f t="shared" si="0"/>
        <v>0</v>
      </c>
      <c r="Z37" s="13">
        <v>5</v>
      </c>
    </row>
    <row r="38" spans="3:26" ht="12.6" customHeight="1">
      <c r="C38" s="179"/>
      <c r="D38" s="179"/>
      <c r="E38" s="265" t="s">
        <v>167</v>
      </c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175"/>
      <c r="V38" s="176">
        <v>1</v>
      </c>
      <c r="W38" s="183">
        <f t="shared" si="1"/>
        <v>0</v>
      </c>
      <c r="X38" s="178">
        <f t="shared" si="0"/>
        <v>0</v>
      </c>
      <c r="Z38" s="13">
        <v>1</v>
      </c>
    </row>
    <row r="39" spans="3:26" ht="12.6" customHeight="1">
      <c r="C39" s="179"/>
      <c r="D39" s="179"/>
      <c r="E39" s="265" t="s">
        <v>168</v>
      </c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175"/>
      <c r="V39" s="176">
        <v>100116</v>
      </c>
      <c r="W39" s="183">
        <f t="shared" si="1"/>
        <v>0.1</v>
      </c>
      <c r="X39" s="178">
        <f t="shared" si="0"/>
        <v>-4.7194860813704498</v>
      </c>
      <c r="Z39" s="13">
        <v>105075</v>
      </c>
    </row>
    <row r="40" spans="3:26" ht="10.5" customHeight="1">
      <c r="U40" s="48"/>
      <c r="Z40" s="13"/>
    </row>
    <row r="41" spans="3:26" ht="10.5" customHeight="1">
      <c r="U41" s="48"/>
      <c r="Z41" s="13"/>
    </row>
    <row r="42" spans="3:26" ht="12.6" customHeight="1">
      <c r="C42" s="270" t="s">
        <v>169</v>
      </c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143"/>
      <c r="V42" s="144">
        <v>42353325</v>
      </c>
      <c r="W42" s="145">
        <v>100</v>
      </c>
      <c r="X42" s="146">
        <f>SUM(V42/Z42-1)*100</f>
        <v>6.5406282234028223</v>
      </c>
      <c r="Z42" s="12">
        <v>39753215</v>
      </c>
    </row>
    <row r="43" spans="3:26" ht="12.6" customHeight="1">
      <c r="C43" s="270" t="s">
        <v>170</v>
      </c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143"/>
      <c r="V43" s="144">
        <v>42207312</v>
      </c>
      <c r="W43" s="145">
        <f>ROUND(V43/V$42*100,1)</f>
        <v>99.7</v>
      </c>
      <c r="X43" s="146">
        <f t="shared" ref="X43:X72" si="2">SUM(V43/Z43-1)*100</f>
        <v>6.5556821463483628</v>
      </c>
      <c r="Z43" s="12">
        <v>39610569</v>
      </c>
    </row>
    <row r="44" spans="3:26" ht="12.6" customHeight="1">
      <c r="D44" s="265" t="s">
        <v>171</v>
      </c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175"/>
      <c r="V44" s="176">
        <v>8958388</v>
      </c>
      <c r="W44" s="183">
        <f t="shared" ref="W44:W72" si="3">ROUND(V44/V$42*100,1)</f>
        <v>21.2</v>
      </c>
      <c r="X44" s="177">
        <f t="shared" si="2"/>
        <v>5.8526613205392319</v>
      </c>
      <c r="Z44" s="12">
        <v>8463073</v>
      </c>
    </row>
    <row r="45" spans="3:26" ht="12.6" customHeight="1">
      <c r="D45" s="179"/>
      <c r="E45" s="265" t="s">
        <v>171</v>
      </c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175"/>
      <c r="V45" s="176">
        <v>8958388</v>
      </c>
      <c r="W45" s="183">
        <f t="shared" si="3"/>
        <v>21.2</v>
      </c>
      <c r="X45" s="177">
        <f t="shared" si="2"/>
        <v>5.8526613205392319</v>
      </c>
      <c r="Z45" s="13">
        <v>8463073</v>
      </c>
    </row>
    <row r="46" spans="3:26" ht="12.6" customHeight="1">
      <c r="D46" s="265" t="s">
        <v>151</v>
      </c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175"/>
      <c r="V46" s="176">
        <v>9724096</v>
      </c>
      <c r="W46" s="183">
        <f t="shared" si="3"/>
        <v>23</v>
      </c>
      <c r="X46" s="177">
        <f t="shared" si="2"/>
        <v>8.3440108993622975</v>
      </c>
      <c r="Z46" s="12">
        <v>8975204</v>
      </c>
    </row>
    <row r="47" spans="3:26" ht="12.6" customHeight="1">
      <c r="D47" s="179"/>
      <c r="E47" s="265" t="s">
        <v>152</v>
      </c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175"/>
      <c r="V47" s="176">
        <v>7378100</v>
      </c>
      <c r="W47" s="183">
        <f t="shared" si="3"/>
        <v>17.399999999999999</v>
      </c>
      <c r="X47" s="177">
        <f t="shared" si="2"/>
        <v>8.3659653230673481</v>
      </c>
      <c r="Z47" s="13">
        <v>6808503</v>
      </c>
    </row>
    <row r="48" spans="3:26" ht="12.6" customHeight="1">
      <c r="D48" s="179"/>
      <c r="E48" s="265" t="s">
        <v>153</v>
      </c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175"/>
      <c r="V48" s="176">
        <v>2345996</v>
      </c>
      <c r="W48" s="183">
        <f t="shared" si="3"/>
        <v>5.5</v>
      </c>
      <c r="X48" s="177">
        <f t="shared" si="2"/>
        <v>8.2750227188707726</v>
      </c>
      <c r="Z48" s="13">
        <v>2166701</v>
      </c>
    </row>
    <row r="49" spans="4:26" ht="12.6" customHeight="1">
      <c r="D49" s="265" t="s">
        <v>172</v>
      </c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175"/>
      <c r="V49" s="176">
        <v>11905624</v>
      </c>
      <c r="W49" s="183">
        <f t="shared" si="3"/>
        <v>28.1</v>
      </c>
      <c r="X49" s="184">
        <f t="shared" si="2"/>
        <v>8.0659148468884787</v>
      </c>
      <c r="Z49" s="12">
        <v>11017002</v>
      </c>
    </row>
    <row r="50" spans="4:26" ht="12.6" customHeight="1">
      <c r="D50" s="179"/>
      <c r="E50" s="265" t="s">
        <v>172</v>
      </c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175"/>
      <c r="V50" s="176">
        <v>11905624</v>
      </c>
      <c r="W50" s="183">
        <f t="shared" si="3"/>
        <v>28.1</v>
      </c>
      <c r="X50" s="184">
        <f t="shared" si="2"/>
        <v>8.0659148468884787</v>
      </c>
      <c r="Z50" s="13">
        <v>11017002</v>
      </c>
    </row>
    <row r="51" spans="4:26" ht="12.6" customHeight="1">
      <c r="D51" s="265" t="s">
        <v>156</v>
      </c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65"/>
      <c r="P51" s="265"/>
      <c r="Q51" s="265"/>
      <c r="R51" s="265"/>
      <c r="S51" s="265"/>
      <c r="T51" s="265"/>
      <c r="U51" s="175"/>
      <c r="V51" s="176">
        <v>6102092</v>
      </c>
      <c r="W51" s="183">
        <f t="shared" si="3"/>
        <v>14.4</v>
      </c>
      <c r="X51" s="177">
        <f t="shared" si="2"/>
        <v>2.175320293534444</v>
      </c>
      <c r="Z51" s="12">
        <v>5972178</v>
      </c>
    </row>
    <row r="52" spans="4:26" ht="12.6" customHeight="1">
      <c r="D52" s="179"/>
      <c r="E52" s="265" t="s">
        <v>157</v>
      </c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175"/>
      <c r="V52" s="176">
        <v>5921445</v>
      </c>
      <c r="W52" s="183">
        <f t="shared" si="3"/>
        <v>14</v>
      </c>
      <c r="X52" s="177">
        <f t="shared" si="2"/>
        <v>7.7207664063079884</v>
      </c>
      <c r="Z52" s="13">
        <v>5497032</v>
      </c>
    </row>
    <row r="53" spans="4:26" ht="12.6" customHeight="1">
      <c r="D53" s="179"/>
      <c r="E53" s="265" t="s">
        <v>158</v>
      </c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175"/>
      <c r="V53" s="176">
        <v>180647</v>
      </c>
      <c r="W53" s="183">
        <f t="shared" si="3"/>
        <v>0.4</v>
      </c>
      <c r="X53" s="184">
        <f t="shared" si="2"/>
        <v>9.3716700571539349</v>
      </c>
      <c r="Z53" s="13">
        <v>165168</v>
      </c>
    </row>
    <row r="54" spans="4:26" ht="12.6" customHeight="1">
      <c r="D54" s="179"/>
      <c r="E54" s="265" t="s">
        <v>176</v>
      </c>
      <c r="F54" s="265"/>
      <c r="G54" s="265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175"/>
      <c r="V54" s="176">
        <v>0</v>
      </c>
      <c r="W54" s="183">
        <f t="shared" si="3"/>
        <v>0</v>
      </c>
      <c r="X54" s="153" t="s">
        <v>843</v>
      </c>
      <c r="Z54" s="13">
        <v>309978</v>
      </c>
    </row>
    <row r="55" spans="4:26" ht="12.6" customHeight="1">
      <c r="D55" s="265" t="s">
        <v>160</v>
      </c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175"/>
      <c r="V55" s="176">
        <v>1698</v>
      </c>
      <c r="W55" s="183">
        <f t="shared" si="3"/>
        <v>0</v>
      </c>
      <c r="X55" s="184">
        <f t="shared" si="2"/>
        <v>439.04761904761909</v>
      </c>
      <c r="Z55" s="12">
        <v>315</v>
      </c>
    </row>
    <row r="56" spans="4:26" ht="12.6" customHeight="1">
      <c r="D56" s="179"/>
      <c r="E56" s="265" t="s">
        <v>173</v>
      </c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175"/>
      <c r="V56" s="176">
        <v>1698</v>
      </c>
      <c r="W56" s="183">
        <f t="shared" si="3"/>
        <v>0</v>
      </c>
      <c r="X56" s="184">
        <f t="shared" si="2"/>
        <v>439.04761904761909</v>
      </c>
      <c r="Z56" s="13">
        <v>315</v>
      </c>
    </row>
    <row r="57" spans="4:26" ht="12.6" customHeight="1">
      <c r="D57" s="265" t="s">
        <v>162</v>
      </c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65"/>
      <c r="T57" s="265"/>
      <c r="U57" s="175"/>
      <c r="V57" s="176">
        <v>5504280</v>
      </c>
      <c r="W57" s="183">
        <f t="shared" si="3"/>
        <v>13</v>
      </c>
      <c r="X57" s="184">
        <f t="shared" si="2"/>
        <v>6.42539647920779</v>
      </c>
      <c r="Z57" s="12">
        <v>5171961</v>
      </c>
    </row>
    <row r="58" spans="4:26" ht="12.6" customHeight="1">
      <c r="D58" s="179"/>
      <c r="E58" s="265" t="s">
        <v>174</v>
      </c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265"/>
      <c r="U58" s="175"/>
      <c r="V58" s="176">
        <v>5504280</v>
      </c>
      <c r="W58" s="183">
        <f t="shared" si="3"/>
        <v>13</v>
      </c>
      <c r="X58" s="184">
        <f t="shared" si="2"/>
        <v>6.42539647920779</v>
      </c>
      <c r="Z58" s="13">
        <v>5171961</v>
      </c>
    </row>
    <row r="59" spans="4:26" ht="12.6" customHeight="1">
      <c r="D59" s="265" t="s">
        <v>164</v>
      </c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175"/>
      <c r="V59" s="176">
        <v>9084</v>
      </c>
      <c r="W59" s="183">
        <f t="shared" si="3"/>
        <v>0</v>
      </c>
      <c r="X59" s="177">
        <f t="shared" si="2"/>
        <v>7.3378234668557196</v>
      </c>
      <c r="Z59" s="12">
        <v>8463</v>
      </c>
    </row>
    <row r="60" spans="4:26" ht="12.6" customHeight="1">
      <c r="D60" s="179"/>
      <c r="E60" s="265" t="s">
        <v>164</v>
      </c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65"/>
      <c r="T60" s="265"/>
      <c r="U60" s="175"/>
      <c r="V60" s="176">
        <v>9084</v>
      </c>
      <c r="W60" s="183">
        <f t="shared" si="3"/>
        <v>0</v>
      </c>
      <c r="X60" s="177">
        <f t="shared" si="2"/>
        <v>7.3378234668557196</v>
      </c>
      <c r="Z60" s="13">
        <v>8463</v>
      </c>
    </row>
    <row r="61" spans="4:26" ht="12.6" customHeight="1">
      <c r="D61" s="265" t="s">
        <v>165</v>
      </c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  <c r="T61" s="265"/>
      <c r="U61" s="175"/>
      <c r="V61" s="176">
        <v>2050</v>
      </c>
      <c r="W61" s="183">
        <f t="shared" si="3"/>
        <v>0</v>
      </c>
      <c r="X61" s="184">
        <f t="shared" si="2"/>
        <v>-13.611462284028653</v>
      </c>
      <c r="Z61" s="12">
        <v>2373</v>
      </c>
    </row>
    <row r="62" spans="4:26" ht="12.6" customHeight="1">
      <c r="D62" s="179"/>
      <c r="E62" s="265" t="s">
        <v>175</v>
      </c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265"/>
      <c r="T62" s="265"/>
      <c r="U62" s="175"/>
      <c r="V62" s="176">
        <v>2</v>
      </c>
      <c r="W62" s="183">
        <f t="shared" si="3"/>
        <v>0</v>
      </c>
      <c r="X62" s="185">
        <f t="shared" si="2"/>
        <v>0</v>
      </c>
      <c r="Z62" s="13">
        <v>2</v>
      </c>
    </row>
    <row r="63" spans="4:26" ht="12.6" customHeight="1">
      <c r="D63" s="179"/>
      <c r="E63" s="265" t="s">
        <v>167</v>
      </c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175"/>
      <c r="V63" s="176">
        <v>1</v>
      </c>
      <c r="W63" s="183">
        <f t="shared" si="3"/>
        <v>0</v>
      </c>
      <c r="X63" s="184">
        <f t="shared" si="2"/>
        <v>0</v>
      </c>
      <c r="Z63" s="13">
        <v>1</v>
      </c>
    </row>
    <row r="64" spans="4:26" ht="12.6" customHeight="1">
      <c r="D64" s="179"/>
      <c r="E64" s="265" t="s">
        <v>168</v>
      </c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/>
      <c r="T64" s="265"/>
      <c r="U64" s="175"/>
      <c r="V64" s="176">
        <v>2047</v>
      </c>
      <c r="W64" s="183">
        <f t="shared" si="3"/>
        <v>0</v>
      </c>
      <c r="X64" s="184">
        <f t="shared" si="2"/>
        <v>-13.628691983122366</v>
      </c>
      <c r="Z64" s="13">
        <v>2370</v>
      </c>
    </row>
    <row r="65" spans="2:26" ht="12.6" customHeight="1">
      <c r="C65" s="270" t="s">
        <v>274</v>
      </c>
      <c r="D65" s="270"/>
      <c r="E65" s="270"/>
      <c r="F65" s="270"/>
      <c r="G65" s="270"/>
      <c r="H65" s="270"/>
      <c r="I65" s="270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143"/>
      <c r="V65" s="144">
        <v>146013</v>
      </c>
      <c r="W65" s="145">
        <f t="shared" si="3"/>
        <v>0.3</v>
      </c>
      <c r="X65" s="146">
        <f t="shared" si="2"/>
        <v>2.3603886544312447</v>
      </c>
      <c r="Z65" s="12">
        <v>142646</v>
      </c>
    </row>
    <row r="66" spans="2:26" ht="12.6" customHeight="1">
      <c r="D66" s="265" t="s">
        <v>275</v>
      </c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175"/>
      <c r="V66" s="176">
        <v>63872</v>
      </c>
      <c r="W66" s="183">
        <f t="shared" si="3"/>
        <v>0.2</v>
      </c>
      <c r="X66" s="184">
        <f t="shared" si="2"/>
        <v>-6.4502899994141387</v>
      </c>
      <c r="Z66" s="12">
        <v>68276</v>
      </c>
    </row>
    <row r="67" spans="2:26" ht="12.6" customHeight="1">
      <c r="D67" s="179"/>
      <c r="E67" s="265" t="s">
        <v>276</v>
      </c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265"/>
      <c r="U67" s="175"/>
      <c r="V67" s="176">
        <v>63872</v>
      </c>
      <c r="W67" s="183">
        <f t="shared" si="3"/>
        <v>0.2</v>
      </c>
      <c r="X67" s="184">
        <f t="shared" si="2"/>
        <v>-6.4502899994141387</v>
      </c>
      <c r="Z67" s="13">
        <v>68276</v>
      </c>
    </row>
    <row r="68" spans="2:26" ht="12.6" customHeight="1">
      <c r="D68" s="265" t="s">
        <v>162</v>
      </c>
      <c r="E68" s="265"/>
      <c r="F68" s="265"/>
      <c r="G68" s="265"/>
      <c r="H68" s="265"/>
      <c r="I68" s="265"/>
      <c r="J68" s="265"/>
      <c r="K68" s="265"/>
      <c r="L68" s="265"/>
      <c r="M68" s="265"/>
      <c r="N68" s="265"/>
      <c r="O68" s="265"/>
      <c r="P68" s="265"/>
      <c r="Q68" s="265"/>
      <c r="R68" s="265"/>
      <c r="S68" s="265"/>
      <c r="T68" s="265"/>
      <c r="U68" s="175"/>
      <c r="V68" s="176">
        <v>75591</v>
      </c>
      <c r="W68" s="183">
        <f t="shared" si="3"/>
        <v>0.2</v>
      </c>
      <c r="X68" s="177">
        <f t="shared" si="2"/>
        <v>11.212299543916426</v>
      </c>
      <c r="Z68" s="12">
        <v>67970</v>
      </c>
    </row>
    <row r="69" spans="2:26" ht="12.6" customHeight="1">
      <c r="D69" s="179"/>
      <c r="E69" s="265" t="s">
        <v>163</v>
      </c>
      <c r="F69" s="265"/>
      <c r="G69" s="265"/>
      <c r="H69" s="265"/>
      <c r="I69" s="265"/>
      <c r="J69" s="265"/>
      <c r="K69" s="265"/>
      <c r="L69" s="265"/>
      <c r="M69" s="265"/>
      <c r="N69" s="265"/>
      <c r="O69" s="265"/>
      <c r="P69" s="265"/>
      <c r="Q69" s="265"/>
      <c r="R69" s="265"/>
      <c r="S69" s="265"/>
      <c r="T69" s="265"/>
      <c r="U69" s="175"/>
      <c r="V69" s="176">
        <v>75591</v>
      </c>
      <c r="W69" s="183">
        <f t="shared" si="3"/>
        <v>0.2</v>
      </c>
      <c r="X69" s="177">
        <f t="shared" si="2"/>
        <v>11.212299543916426</v>
      </c>
      <c r="Z69" s="13">
        <v>67970</v>
      </c>
    </row>
    <row r="70" spans="2:26" ht="12.6" customHeight="1">
      <c r="D70" s="265" t="s">
        <v>165</v>
      </c>
      <c r="E70" s="265"/>
      <c r="F70" s="265"/>
      <c r="G70" s="265"/>
      <c r="H70" s="265"/>
      <c r="I70" s="265"/>
      <c r="J70" s="265"/>
      <c r="K70" s="265"/>
      <c r="L70" s="265"/>
      <c r="M70" s="265"/>
      <c r="N70" s="265"/>
      <c r="O70" s="265"/>
      <c r="P70" s="265"/>
      <c r="Q70" s="265"/>
      <c r="R70" s="265"/>
      <c r="S70" s="265"/>
      <c r="T70" s="265"/>
      <c r="U70" s="175"/>
      <c r="V70" s="176">
        <v>6550</v>
      </c>
      <c r="W70" s="183">
        <f t="shared" si="3"/>
        <v>0</v>
      </c>
      <c r="X70" s="177">
        <f t="shared" si="2"/>
        <v>2.34375</v>
      </c>
      <c r="Z70" s="12">
        <v>6400</v>
      </c>
    </row>
    <row r="71" spans="2:26" ht="12.6" customHeight="1">
      <c r="D71" s="179"/>
      <c r="E71" s="265" t="s">
        <v>167</v>
      </c>
      <c r="F71" s="265"/>
      <c r="G71" s="265"/>
      <c r="H71" s="265"/>
      <c r="I71" s="265"/>
      <c r="J71" s="265"/>
      <c r="K71" s="265"/>
      <c r="L71" s="265"/>
      <c r="M71" s="265"/>
      <c r="N71" s="265"/>
      <c r="O71" s="265"/>
      <c r="P71" s="265"/>
      <c r="Q71" s="265"/>
      <c r="R71" s="265"/>
      <c r="S71" s="265"/>
      <c r="T71" s="265"/>
      <c r="U71" s="175"/>
      <c r="V71" s="176">
        <v>1</v>
      </c>
      <c r="W71" s="183">
        <f t="shared" si="3"/>
        <v>0</v>
      </c>
      <c r="X71" s="177">
        <f t="shared" si="2"/>
        <v>0</v>
      </c>
      <c r="Z71" s="13">
        <v>1</v>
      </c>
    </row>
    <row r="72" spans="2:26" ht="12.6" customHeight="1">
      <c r="D72" s="179"/>
      <c r="E72" s="265" t="s">
        <v>168</v>
      </c>
      <c r="F72" s="265"/>
      <c r="G72" s="265"/>
      <c r="H72" s="265"/>
      <c r="I72" s="265"/>
      <c r="J72" s="265"/>
      <c r="K72" s="265"/>
      <c r="L72" s="265"/>
      <c r="M72" s="265"/>
      <c r="N72" s="265"/>
      <c r="O72" s="265"/>
      <c r="P72" s="265"/>
      <c r="Q72" s="265"/>
      <c r="R72" s="265"/>
      <c r="S72" s="265"/>
      <c r="T72" s="265"/>
      <c r="U72" s="175"/>
      <c r="V72" s="176">
        <v>6549</v>
      </c>
      <c r="W72" s="183">
        <f t="shared" si="3"/>
        <v>0</v>
      </c>
      <c r="X72" s="177">
        <f t="shared" si="2"/>
        <v>2.344116268166907</v>
      </c>
      <c r="Z72" s="13">
        <v>6399</v>
      </c>
    </row>
    <row r="73" spans="2:26" ht="12" customHeight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49"/>
      <c r="V73" s="2"/>
      <c r="W73" s="2"/>
      <c r="X73" s="2"/>
    </row>
    <row r="74" spans="2:26" ht="11.1" customHeight="1">
      <c r="B74" s="271" t="s">
        <v>78</v>
      </c>
      <c r="C74" s="271"/>
      <c r="D74" s="271"/>
      <c r="E74" s="33" t="s">
        <v>79</v>
      </c>
      <c r="F74" s="5" t="s">
        <v>80</v>
      </c>
    </row>
  </sheetData>
  <mergeCells count="65">
    <mergeCell ref="E26:T26"/>
    <mergeCell ref="E27:T27"/>
    <mergeCell ref="A1:N2"/>
    <mergeCell ref="B74:D74"/>
    <mergeCell ref="E62:T62"/>
    <mergeCell ref="E63:T63"/>
    <mergeCell ref="E64:T64"/>
    <mergeCell ref="E54:T54"/>
    <mergeCell ref="D57:T57"/>
    <mergeCell ref="E58:T58"/>
    <mergeCell ref="D59:T59"/>
    <mergeCell ref="E60:T60"/>
    <mergeCell ref="D61:T61"/>
    <mergeCell ref="E50:T50"/>
    <mergeCell ref="D51:T51"/>
    <mergeCell ref="E52:T52"/>
    <mergeCell ref="E56:T56"/>
    <mergeCell ref="D44:T44"/>
    <mergeCell ref="E45:T45"/>
    <mergeCell ref="D46:T46"/>
    <mergeCell ref="E47:T47"/>
    <mergeCell ref="E48:T48"/>
    <mergeCell ref="D49:T49"/>
    <mergeCell ref="E53:T53"/>
    <mergeCell ref="D55:T55"/>
    <mergeCell ref="B5:X5"/>
    <mergeCell ref="V7:X7"/>
    <mergeCell ref="B7:U8"/>
    <mergeCell ref="C11:T11"/>
    <mergeCell ref="D30:T30"/>
    <mergeCell ref="D18:T18"/>
    <mergeCell ref="E19:T19"/>
    <mergeCell ref="E20:T20"/>
    <mergeCell ref="D21:T21"/>
    <mergeCell ref="E22:T22"/>
    <mergeCell ref="D23:T23"/>
    <mergeCell ref="D12:T12"/>
    <mergeCell ref="E13:T13"/>
    <mergeCell ref="E17:T17"/>
    <mergeCell ref="E24:T24"/>
    <mergeCell ref="D25:T25"/>
    <mergeCell ref="D14:T14"/>
    <mergeCell ref="E15:T15"/>
    <mergeCell ref="D16:T16"/>
    <mergeCell ref="C42:T42"/>
    <mergeCell ref="C43:T43"/>
    <mergeCell ref="D36:T36"/>
    <mergeCell ref="E37:T37"/>
    <mergeCell ref="E38:T38"/>
    <mergeCell ref="E39:T39"/>
    <mergeCell ref="D28:T28"/>
    <mergeCell ref="E29:T29"/>
    <mergeCell ref="E31:T31"/>
    <mergeCell ref="D32:T32"/>
    <mergeCell ref="E33:T33"/>
    <mergeCell ref="D34:T34"/>
    <mergeCell ref="E35:T35"/>
    <mergeCell ref="E71:T71"/>
    <mergeCell ref="E72:T72"/>
    <mergeCell ref="C65:T65"/>
    <mergeCell ref="D66:T66"/>
    <mergeCell ref="E67:T67"/>
    <mergeCell ref="D68:T68"/>
    <mergeCell ref="E69:T69"/>
    <mergeCell ref="D70:T70"/>
  </mergeCells>
  <phoneticPr fontId="8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84"/>
  <sheetViews>
    <sheetView view="pageBreakPreview" zoomScaleNormal="100" zoomScaleSheetLayoutView="100" workbookViewId="0"/>
  </sheetViews>
  <sheetFormatPr defaultRowHeight="13.5"/>
  <cols>
    <col min="1" max="1" width="1" customWidth="1"/>
    <col min="2" max="21" width="1.625" customWidth="1"/>
    <col min="22" max="24" width="20.375" customWidth="1"/>
    <col min="25" max="25" width="1.625" customWidth="1"/>
    <col min="26" max="26" width="11.125" customWidth="1"/>
  </cols>
  <sheetData>
    <row r="1" spans="2:48" ht="11.1" customHeight="1">
      <c r="W1" s="192">
        <f>'142'!A1+1</f>
        <v>143</v>
      </c>
      <c r="X1" s="192"/>
      <c r="Y1" s="192"/>
    </row>
    <row r="2" spans="2:48" ht="9" customHeight="1">
      <c r="W2" s="192"/>
      <c r="X2" s="192"/>
      <c r="Y2" s="192"/>
    </row>
    <row r="3" spans="2:48"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</row>
    <row r="4" spans="2:48"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</row>
    <row r="5" spans="2:48" ht="15" customHeight="1">
      <c r="B5" s="272" t="s">
        <v>277</v>
      </c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</row>
    <row r="6" spans="2:48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2:48" ht="18" customHeight="1">
      <c r="B7" s="268" t="s">
        <v>278</v>
      </c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 t="s">
        <v>279</v>
      </c>
      <c r="W7" s="267"/>
      <c r="X7" s="219"/>
    </row>
    <row r="8" spans="2:48" ht="18" customHeight="1">
      <c r="B8" s="269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54" t="s">
        <v>280</v>
      </c>
      <c r="W8" s="54" t="s">
        <v>281</v>
      </c>
      <c r="X8" s="55" t="s">
        <v>282</v>
      </c>
      <c r="Z8" s="19" t="s">
        <v>145</v>
      </c>
    </row>
    <row r="9" spans="2:48" ht="12" customHeight="1">
      <c r="U9" s="47"/>
      <c r="V9" s="1" t="s">
        <v>283</v>
      </c>
      <c r="W9" s="1" t="s">
        <v>284</v>
      </c>
      <c r="X9" s="1" t="s">
        <v>284</v>
      </c>
      <c r="Z9" s="17" t="s">
        <v>536</v>
      </c>
    </row>
    <row r="10" spans="2:48" ht="6.95" customHeight="1">
      <c r="U10" s="48"/>
    </row>
    <row r="11" spans="2:48" ht="13.5" customHeight="1">
      <c r="C11" s="270" t="s">
        <v>285</v>
      </c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143"/>
      <c r="V11" s="150">
        <v>13916445</v>
      </c>
      <c r="W11" s="151">
        <v>100</v>
      </c>
      <c r="X11" s="151">
        <f>SUM(V11/Z11-1)*100</f>
        <v>1.6266090791226429</v>
      </c>
      <c r="Z11" s="38">
        <v>13693702</v>
      </c>
    </row>
    <row r="12" spans="2:48" ht="13.5" customHeight="1">
      <c r="D12" s="265" t="s">
        <v>286</v>
      </c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175"/>
      <c r="V12" s="186">
        <v>6776021</v>
      </c>
      <c r="W12" s="184">
        <f>ROUND(V12/V$11*100,1)</f>
        <v>48.7</v>
      </c>
      <c r="X12" s="184">
        <f t="shared" ref="X12:X26" si="0">SUM(V12/Z12-1)*100</f>
        <v>-2.2079771257431768</v>
      </c>
      <c r="Z12" s="38">
        <v>6929012</v>
      </c>
    </row>
    <row r="13" spans="2:48" ht="13.5" customHeight="1">
      <c r="D13" s="187"/>
      <c r="E13" s="265" t="s">
        <v>286</v>
      </c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175"/>
      <c r="V13" s="186">
        <v>6776021</v>
      </c>
      <c r="W13" s="184">
        <f t="shared" ref="W13:W26" si="1">ROUND(V13/V$11*100,1)</f>
        <v>48.7</v>
      </c>
      <c r="X13" s="184">
        <f t="shared" si="0"/>
        <v>-2.2079771257431768</v>
      </c>
      <c r="Z13" s="39">
        <v>6929012</v>
      </c>
    </row>
    <row r="14" spans="2:48" ht="13.5" customHeight="1">
      <c r="D14" s="265" t="s">
        <v>287</v>
      </c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175"/>
      <c r="V14" s="186">
        <v>1</v>
      </c>
      <c r="W14" s="177">
        <f t="shared" si="1"/>
        <v>0</v>
      </c>
      <c r="X14" s="177">
        <f t="shared" si="0"/>
        <v>0</v>
      </c>
      <c r="Z14" s="38">
        <v>1</v>
      </c>
    </row>
    <row r="15" spans="2:48" ht="13.5" customHeight="1">
      <c r="D15" s="187"/>
      <c r="E15" s="265" t="s">
        <v>288</v>
      </c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175"/>
      <c r="V15" s="186">
        <v>1</v>
      </c>
      <c r="W15" s="177">
        <f t="shared" si="1"/>
        <v>0</v>
      </c>
      <c r="X15" s="177">
        <f t="shared" si="0"/>
        <v>0</v>
      </c>
      <c r="Z15" s="39">
        <v>1</v>
      </c>
    </row>
    <row r="16" spans="2:48" ht="13.5" customHeight="1">
      <c r="D16" s="265" t="s">
        <v>289</v>
      </c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175"/>
      <c r="V16" s="186">
        <v>437081</v>
      </c>
      <c r="W16" s="184">
        <f t="shared" si="1"/>
        <v>3.1</v>
      </c>
      <c r="X16" s="184">
        <f t="shared" si="0"/>
        <v>9.8027935487112536</v>
      </c>
      <c r="Z16" s="38">
        <v>398060</v>
      </c>
    </row>
    <row r="17" spans="3:26" ht="13.5" customHeight="1">
      <c r="D17" s="187"/>
      <c r="E17" s="265" t="s">
        <v>290</v>
      </c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175"/>
      <c r="V17" s="186">
        <v>437081</v>
      </c>
      <c r="W17" s="184">
        <f t="shared" si="1"/>
        <v>3.1</v>
      </c>
      <c r="X17" s="184">
        <f t="shared" si="0"/>
        <v>9.8027935487112536</v>
      </c>
      <c r="Z17" s="39">
        <v>398060</v>
      </c>
    </row>
    <row r="18" spans="3:26" ht="13.5" customHeight="1">
      <c r="D18" s="265" t="s">
        <v>291</v>
      </c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175"/>
      <c r="V18" s="186">
        <v>6682915</v>
      </c>
      <c r="W18" s="184">
        <f t="shared" si="1"/>
        <v>48</v>
      </c>
      <c r="X18" s="184">
        <f t="shared" si="0"/>
        <v>5.3022724182218983</v>
      </c>
      <c r="Z18" s="38">
        <v>6346411</v>
      </c>
    </row>
    <row r="19" spans="3:26" ht="13.5" customHeight="1">
      <c r="D19" s="187"/>
      <c r="E19" s="265" t="s">
        <v>292</v>
      </c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175"/>
      <c r="V19" s="186">
        <v>6682915</v>
      </c>
      <c r="W19" s="184">
        <f t="shared" si="1"/>
        <v>48</v>
      </c>
      <c r="X19" s="184">
        <f t="shared" si="0"/>
        <v>5.3022724182218983</v>
      </c>
      <c r="Z19" s="39">
        <v>6346411</v>
      </c>
    </row>
    <row r="20" spans="3:26" ht="13.5" customHeight="1">
      <c r="D20" s="265" t="s">
        <v>293</v>
      </c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175"/>
      <c r="V20" s="186">
        <v>20200</v>
      </c>
      <c r="W20" s="184">
        <f t="shared" si="1"/>
        <v>0.1</v>
      </c>
      <c r="X20" s="177">
        <f t="shared" si="0"/>
        <v>0</v>
      </c>
      <c r="Z20" s="38">
        <v>20200</v>
      </c>
    </row>
    <row r="21" spans="3:26" ht="13.5" customHeight="1">
      <c r="D21" s="187"/>
      <c r="E21" s="265" t="s">
        <v>293</v>
      </c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175"/>
      <c r="V21" s="186">
        <v>20200</v>
      </c>
      <c r="W21" s="184">
        <f t="shared" si="1"/>
        <v>0.1</v>
      </c>
      <c r="X21" s="177">
        <f t="shared" si="0"/>
        <v>0</v>
      </c>
      <c r="Z21" s="39">
        <v>20200</v>
      </c>
    </row>
    <row r="22" spans="3:26" ht="13.5" customHeight="1">
      <c r="D22" s="265" t="s">
        <v>294</v>
      </c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175"/>
      <c r="V22" s="186">
        <v>227</v>
      </c>
      <c r="W22" s="177">
        <f t="shared" si="1"/>
        <v>0</v>
      </c>
      <c r="X22" s="177">
        <f t="shared" si="0"/>
        <v>1161.1111111111111</v>
      </c>
      <c r="Z22" s="38">
        <v>18</v>
      </c>
    </row>
    <row r="23" spans="3:26" ht="13.5" customHeight="1">
      <c r="D23" s="187"/>
      <c r="E23" s="265" t="s">
        <v>295</v>
      </c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175"/>
      <c r="V23" s="186">
        <v>2</v>
      </c>
      <c r="W23" s="177">
        <f t="shared" si="1"/>
        <v>0</v>
      </c>
      <c r="X23" s="177">
        <f t="shared" si="0"/>
        <v>0</v>
      </c>
      <c r="Z23" s="39">
        <v>2</v>
      </c>
    </row>
    <row r="24" spans="3:26" ht="13.5" customHeight="1">
      <c r="D24" s="180"/>
      <c r="E24" s="265" t="s">
        <v>296</v>
      </c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175"/>
      <c r="V24" s="186">
        <v>1</v>
      </c>
      <c r="W24" s="177">
        <f t="shared" si="1"/>
        <v>0</v>
      </c>
      <c r="X24" s="177">
        <f t="shared" si="0"/>
        <v>0</v>
      </c>
      <c r="Z24" s="39">
        <v>1</v>
      </c>
    </row>
    <row r="25" spans="3:26" ht="13.5" customHeight="1">
      <c r="D25" s="187"/>
      <c r="E25" s="265" t="s">
        <v>297</v>
      </c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175"/>
      <c r="V25" s="186">
        <v>1</v>
      </c>
      <c r="W25" s="177">
        <f t="shared" si="1"/>
        <v>0</v>
      </c>
      <c r="X25" s="177">
        <f t="shared" si="0"/>
        <v>0</v>
      </c>
      <c r="Z25" s="39">
        <v>1</v>
      </c>
    </row>
    <row r="26" spans="3:26" ht="13.5" customHeight="1">
      <c r="D26" s="187"/>
      <c r="E26" s="265" t="s">
        <v>298</v>
      </c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175"/>
      <c r="V26" s="186">
        <v>223</v>
      </c>
      <c r="W26" s="177">
        <f t="shared" si="1"/>
        <v>0</v>
      </c>
      <c r="X26" s="177">
        <f t="shared" si="0"/>
        <v>1492.8571428571429</v>
      </c>
      <c r="Z26" s="39">
        <v>14</v>
      </c>
    </row>
    <row r="27" spans="3:26" ht="13.5" customHeight="1">
      <c r="U27" s="48"/>
      <c r="Z27" s="39"/>
    </row>
    <row r="28" spans="3:26" ht="13.5" customHeight="1">
      <c r="C28" s="270" t="s">
        <v>299</v>
      </c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143"/>
      <c r="V28" s="150">
        <v>527437</v>
      </c>
      <c r="W28" s="151">
        <v>100</v>
      </c>
      <c r="X28" s="151">
        <f>SUM(V28/Z28-1)*100</f>
        <v>1.1260363061867729</v>
      </c>
      <c r="Z28" s="38">
        <v>521564</v>
      </c>
    </row>
    <row r="29" spans="3:26" ht="13.5" customHeight="1">
      <c r="D29" s="265" t="s">
        <v>291</v>
      </c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175"/>
      <c r="V29" s="186">
        <v>239829</v>
      </c>
      <c r="W29" s="184">
        <f t="shared" ref="W29:W35" si="2">ROUND(V29/V$28*100,1)</f>
        <v>45.5</v>
      </c>
      <c r="X29" s="184">
        <f>SUM(V29/Z29-1)*100</f>
        <v>-6.2648031329878284</v>
      </c>
      <c r="Z29" s="38">
        <v>255858</v>
      </c>
    </row>
    <row r="30" spans="3:26" ht="13.5" customHeight="1">
      <c r="D30" s="187"/>
      <c r="E30" s="265" t="s">
        <v>292</v>
      </c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175"/>
      <c r="V30" s="186">
        <v>239829</v>
      </c>
      <c r="W30" s="184">
        <f t="shared" si="2"/>
        <v>45.5</v>
      </c>
      <c r="X30" s="184">
        <f>SUM(V30/Z30-1)*100</f>
        <v>-6.2648031329878284</v>
      </c>
      <c r="Z30" s="39">
        <v>255858</v>
      </c>
    </row>
    <row r="31" spans="3:26" ht="13.5" customHeight="1">
      <c r="C31" s="62"/>
      <c r="D31" s="265" t="s">
        <v>293</v>
      </c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175"/>
      <c r="V31" s="186">
        <v>1</v>
      </c>
      <c r="W31" s="188">
        <f t="shared" si="2"/>
        <v>0</v>
      </c>
      <c r="X31" s="153" t="s">
        <v>842</v>
      </c>
      <c r="Z31" s="39"/>
    </row>
    <row r="32" spans="3:26" ht="13.5" customHeight="1">
      <c r="D32" s="187"/>
      <c r="E32" s="265" t="s">
        <v>293</v>
      </c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175"/>
      <c r="V32" s="186">
        <v>1</v>
      </c>
      <c r="W32" s="188">
        <f t="shared" si="2"/>
        <v>0</v>
      </c>
      <c r="X32" s="153" t="s">
        <v>842</v>
      </c>
      <c r="Z32" s="39"/>
    </row>
    <row r="33" spans="2:26" ht="13.5" customHeight="1">
      <c r="D33" s="265" t="s">
        <v>294</v>
      </c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175"/>
      <c r="V33" s="186">
        <v>287607</v>
      </c>
      <c r="W33" s="184">
        <f t="shared" si="2"/>
        <v>54.5</v>
      </c>
      <c r="X33" s="184">
        <f>SUM(V33/Z33-1)*100</f>
        <v>8.2425688542976161</v>
      </c>
      <c r="Z33" s="38">
        <v>265706</v>
      </c>
    </row>
    <row r="34" spans="2:26" ht="13.5" customHeight="1">
      <c r="D34" s="37"/>
      <c r="E34" s="273" t="s">
        <v>297</v>
      </c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48"/>
      <c r="V34" s="36">
        <v>7</v>
      </c>
      <c r="W34" s="8">
        <f t="shared" si="2"/>
        <v>0</v>
      </c>
      <c r="X34" s="35">
        <f>SUM(V34/Z34-1)*100</f>
        <v>16.666666666666675</v>
      </c>
      <c r="Z34" s="39">
        <v>6</v>
      </c>
    </row>
    <row r="35" spans="2:26" ht="13.5" customHeight="1">
      <c r="E35" s="273" t="s">
        <v>298</v>
      </c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48"/>
      <c r="V35" s="36">
        <v>287600</v>
      </c>
      <c r="W35" s="35">
        <f t="shared" si="2"/>
        <v>54.5</v>
      </c>
      <c r="X35" s="35">
        <f>SUM(V35/Z35-1)*100</f>
        <v>8.2423786225065854</v>
      </c>
      <c r="Z35" s="39">
        <v>265700</v>
      </c>
    </row>
    <row r="36" spans="2:26" ht="13.5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49"/>
      <c r="V36" s="2"/>
      <c r="W36" s="2"/>
      <c r="X36" s="2"/>
    </row>
    <row r="37" spans="2:26" ht="12.6" customHeight="1"/>
    <row r="38" spans="2:26" ht="12.6" customHeight="1"/>
    <row r="39" spans="2:26" ht="12.6" customHeight="1"/>
    <row r="40" spans="2:26" ht="12.6" customHeight="1"/>
    <row r="41" spans="2:26" ht="12.6" customHeight="1"/>
    <row r="42" spans="2:26" ht="12.6" customHeight="1"/>
    <row r="43" spans="2:26" ht="12.6" customHeight="1"/>
    <row r="44" spans="2:26" ht="12.6" customHeight="1"/>
    <row r="45" spans="2:26" ht="12.6" customHeight="1"/>
    <row r="46" spans="2:26" ht="12.6" customHeight="1"/>
    <row r="47" spans="2:26" ht="12.6" customHeight="1"/>
    <row r="48" spans="2:26" ht="12.6" customHeight="1"/>
    <row r="49" ht="12.6" customHeight="1"/>
    <row r="50" ht="12.6" customHeight="1"/>
    <row r="51" ht="12.6" customHeight="1"/>
    <row r="52" ht="12.6" customHeight="1"/>
    <row r="53" ht="12.6" customHeight="1"/>
    <row r="54" ht="12.6" customHeight="1"/>
    <row r="55" ht="12.6" customHeight="1"/>
    <row r="56" ht="12.6" customHeight="1"/>
    <row r="57" ht="12.6" customHeight="1"/>
    <row r="58" ht="12.6" customHeight="1"/>
    <row r="59" ht="12.6" customHeight="1"/>
    <row r="60" ht="12.6" customHeight="1"/>
    <row r="61" ht="12.6" customHeight="1"/>
    <row r="62" ht="12.6" customHeight="1"/>
    <row r="63" ht="12.6" customHeight="1"/>
    <row r="64" ht="12.6" customHeight="1"/>
    <row r="65" ht="12.6" customHeight="1"/>
    <row r="66" ht="12.6" customHeight="1"/>
    <row r="67" ht="12.6" customHeight="1"/>
    <row r="68" ht="12.6" customHeight="1"/>
    <row r="69" ht="12.6" customHeight="1"/>
    <row r="70" ht="12.6" customHeight="1"/>
    <row r="71" ht="12.6" customHeight="1"/>
    <row r="72" ht="12.6" customHeight="1"/>
    <row r="73" ht="12.6" customHeight="1"/>
    <row r="74" ht="12.6" customHeight="1"/>
    <row r="75" ht="12.6" customHeight="1"/>
    <row r="76" ht="12.6" customHeight="1"/>
    <row r="77" ht="12.6" customHeight="1"/>
    <row r="78" ht="12.6" customHeight="1"/>
    <row r="79" ht="12.6" customHeight="1"/>
    <row r="80" ht="12.6" customHeight="1"/>
    <row r="81" ht="12.6" customHeight="1"/>
    <row r="82" ht="12.6" customHeight="1"/>
    <row r="83" ht="12.6" customHeight="1"/>
    <row r="84" ht="12.6" customHeight="1"/>
  </sheetData>
  <mergeCells count="28">
    <mergeCell ref="W1:Y2"/>
    <mergeCell ref="D33:T33"/>
    <mergeCell ref="E34:T34"/>
    <mergeCell ref="E35:T35"/>
    <mergeCell ref="E25:T25"/>
    <mergeCell ref="E24:T24"/>
    <mergeCell ref="E26:T26"/>
    <mergeCell ref="C28:T28"/>
    <mergeCell ref="D29:T29"/>
    <mergeCell ref="E30:T30"/>
    <mergeCell ref="D31:T31"/>
    <mergeCell ref="D22:T22"/>
    <mergeCell ref="E23:T23"/>
    <mergeCell ref="E13:T13"/>
    <mergeCell ref="D14:T14"/>
    <mergeCell ref="E15:T15"/>
    <mergeCell ref="D16:T16"/>
    <mergeCell ref="E17:T17"/>
    <mergeCell ref="E32:T32"/>
    <mergeCell ref="D18:T18"/>
    <mergeCell ref="B5:X5"/>
    <mergeCell ref="B7:U8"/>
    <mergeCell ref="V7:X7"/>
    <mergeCell ref="C11:T11"/>
    <mergeCell ref="D12:T12"/>
    <mergeCell ref="E19:T19"/>
    <mergeCell ref="D20:T20"/>
    <mergeCell ref="E21:T21"/>
  </mergeCells>
  <phoneticPr fontId="13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7"/>
  <sheetViews>
    <sheetView view="pageBreakPreview" zoomScaleNormal="100" zoomScaleSheetLayoutView="100" workbookViewId="0">
      <selection sqref="A1:N2"/>
    </sheetView>
  </sheetViews>
  <sheetFormatPr defaultRowHeight="13.5"/>
  <cols>
    <col min="1" max="21" width="1.625" customWidth="1"/>
    <col min="22" max="24" width="20.375" customWidth="1"/>
    <col min="25" max="25" width="1.625" customWidth="1"/>
    <col min="26" max="26" width="11.125" customWidth="1"/>
  </cols>
  <sheetData>
    <row r="1" spans="1:63" ht="11.1" customHeight="1">
      <c r="A1" s="274">
        <f>'143'!W1+1</f>
        <v>144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</row>
    <row r="2" spans="1:63" ht="9" customHeight="1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</row>
    <row r="3" spans="1:63"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</row>
    <row r="4" spans="1:63"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</row>
    <row r="5" spans="1:63" ht="18" customHeight="1">
      <c r="B5" s="266" t="s">
        <v>795</v>
      </c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</row>
    <row r="6" spans="1:63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63" ht="18" customHeight="1">
      <c r="B7" s="268" t="s">
        <v>278</v>
      </c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 t="s">
        <v>300</v>
      </c>
      <c r="W7" s="267"/>
      <c r="X7" s="219"/>
    </row>
    <row r="8" spans="1:63" ht="18" customHeight="1">
      <c r="B8" s="269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54" t="s">
        <v>280</v>
      </c>
      <c r="W8" s="54" t="s">
        <v>281</v>
      </c>
      <c r="X8" s="55" t="s">
        <v>301</v>
      </c>
      <c r="Z8" s="19" t="s">
        <v>145</v>
      </c>
    </row>
    <row r="9" spans="1:63" ht="12" customHeight="1">
      <c r="U9" s="47"/>
      <c r="V9" s="1" t="s">
        <v>283</v>
      </c>
      <c r="W9" s="1" t="s">
        <v>302</v>
      </c>
      <c r="X9" s="1" t="s">
        <v>302</v>
      </c>
      <c r="Z9" s="17" t="s">
        <v>536</v>
      </c>
    </row>
    <row r="10" spans="1:63" ht="6.95" customHeight="1">
      <c r="U10" s="48"/>
    </row>
    <row r="11" spans="1:63">
      <c r="C11" s="270" t="s">
        <v>303</v>
      </c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143"/>
      <c r="V11" s="150">
        <v>72355168</v>
      </c>
      <c r="W11" s="152">
        <v>100</v>
      </c>
      <c r="X11" s="152">
        <f>SUM(V11/Z11-1)*100</f>
        <v>1.1092520696780461</v>
      </c>
      <c r="Z11" s="38">
        <v>71561372</v>
      </c>
    </row>
    <row r="12" spans="1:63">
      <c r="D12" s="265" t="s">
        <v>304</v>
      </c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175"/>
      <c r="V12" s="186">
        <v>1377698</v>
      </c>
      <c r="W12" s="188">
        <f>ROUND(V12/V$11*100,1)</f>
        <v>1.9</v>
      </c>
      <c r="X12" s="184">
        <f t="shared" ref="X12:X38" si="0">SUM(V12/Z12-1)*100</f>
        <v>6.6931728506254728</v>
      </c>
      <c r="Z12" s="38">
        <v>1291271</v>
      </c>
    </row>
    <row r="13" spans="1:63">
      <c r="D13" s="187"/>
      <c r="E13" s="265" t="s">
        <v>305</v>
      </c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175"/>
      <c r="V13" s="186">
        <v>1377698</v>
      </c>
      <c r="W13" s="188">
        <f t="shared" ref="W13:W38" si="1">ROUND(V13/V$11*100,1)</f>
        <v>1.9</v>
      </c>
      <c r="X13" s="184">
        <f t="shared" si="0"/>
        <v>6.6931728506254728</v>
      </c>
      <c r="Z13" s="39">
        <v>1291271</v>
      </c>
    </row>
    <row r="14" spans="1:63">
      <c r="D14" s="265" t="s">
        <v>306</v>
      </c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175"/>
      <c r="V14" s="186">
        <v>46809359</v>
      </c>
      <c r="W14" s="188">
        <f t="shared" si="1"/>
        <v>64.7</v>
      </c>
      <c r="X14" s="188">
        <f t="shared" si="0"/>
        <v>0.56584693243111328</v>
      </c>
      <c r="Z14" s="38">
        <v>46545980</v>
      </c>
    </row>
    <row r="15" spans="1:63">
      <c r="D15" s="187"/>
      <c r="E15" s="265" t="s">
        <v>307</v>
      </c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175"/>
      <c r="V15" s="186">
        <v>41549235</v>
      </c>
      <c r="W15" s="188">
        <f t="shared" si="1"/>
        <v>57.4</v>
      </c>
      <c r="X15" s="188">
        <f t="shared" si="0"/>
        <v>1.0119140361219969E-2</v>
      </c>
      <c r="Z15" s="39">
        <v>41545031</v>
      </c>
    </row>
    <row r="16" spans="1:63">
      <c r="D16" s="187"/>
      <c r="E16" s="265" t="s">
        <v>308</v>
      </c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175"/>
      <c r="V16" s="186">
        <v>4721089</v>
      </c>
      <c r="W16" s="188">
        <f t="shared" si="1"/>
        <v>6.5</v>
      </c>
      <c r="X16" s="188">
        <f t="shared" si="0"/>
        <v>5.7699429489340925</v>
      </c>
      <c r="Z16" s="39">
        <v>4463545</v>
      </c>
    </row>
    <row r="17" spans="4:26">
      <c r="D17" s="179"/>
      <c r="E17" s="265" t="s">
        <v>309</v>
      </c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175"/>
      <c r="V17" s="186">
        <v>700</v>
      </c>
      <c r="W17" s="188">
        <f t="shared" si="1"/>
        <v>0</v>
      </c>
      <c r="X17" s="188">
        <f t="shared" si="0"/>
        <v>0</v>
      </c>
      <c r="Z17" s="39">
        <v>700</v>
      </c>
    </row>
    <row r="18" spans="4:26">
      <c r="D18" s="179"/>
      <c r="E18" s="265" t="s">
        <v>310</v>
      </c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175"/>
      <c r="V18" s="186">
        <v>420210</v>
      </c>
      <c r="W18" s="188">
        <f t="shared" si="1"/>
        <v>0.6</v>
      </c>
      <c r="X18" s="188">
        <f t="shared" si="0"/>
        <v>0</v>
      </c>
      <c r="Z18" s="39">
        <v>420210</v>
      </c>
    </row>
    <row r="19" spans="4:26">
      <c r="D19" s="179"/>
      <c r="E19" s="265" t="s">
        <v>311</v>
      </c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175"/>
      <c r="V19" s="186">
        <v>70000</v>
      </c>
      <c r="W19" s="188">
        <f t="shared" si="1"/>
        <v>0.1</v>
      </c>
      <c r="X19" s="188">
        <f t="shared" si="0"/>
        <v>0</v>
      </c>
      <c r="Z19" s="39">
        <v>70000</v>
      </c>
    </row>
    <row r="20" spans="4:26">
      <c r="D20" s="179"/>
      <c r="E20" s="265" t="s">
        <v>312</v>
      </c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175"/>
      <c r="V20" s="186">
        <v>48125</v>
      </c>
      <c r="W20" s="188">
        <f t="shared" si="1"/>
        <v>0.1</v>
      </c>
      <c r="X20" s="184">
        <f t="shared" si="0"/>
        <v>3.5079795242396905</v>
      </c>
      <c r="Z20" s="39">
        <v>46494</v>
      </c>
    </row>
    <row r="21" spans="4:26">
      <c r="D21" s="265" t="s">
        <v>313</v>
      </c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175"/>
      <c r="V21" s="186">
        <v>10177479</v>
      </c>
      <c r="W21" s="188">
        <f t="shared" si="1"/>
        <v>14.1</v>
      </c>
      <c r="X21" s="188">
        <f t="shared" si="0"/>
        <v>3.7696896446353545</v>
      </c>
      <c r="Z21" s="38">
        <v>9807757</v>
      </c>
    </row>
    <row r="22" spans="4:26">
      <c r="D22" s="179"/>
      <c r="E22" s="265" t="s">
        <v>313</v>
      </c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175"/>
      <c r="V22" s="186">
        <v>10177479</v>
      </c>
      <c r="W22" s="188">
        <f t="shared" si="1"/>
        <v>14.1</v>
      </c>
      <c r="X22" s="188">
        <f t="shared" si="0"/>
        <v>3.7696896446353545</v>
      </c>
      <c r="Z22" s="39">
        <v>9807757</v>
      </c>
    </row>
    <row r="23" spans="4:26">
      <c r="D23" s="265" t="s">
        <v>314</v>
      </c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175"/>
      <c r="V23" s="186">
        <v>12634</v>
      </c>
      <c r="W23" s="188">
        <f t="shared" si="1"/>
        <v>0</v>
      </c>
      <c r="X23" s="184">
        <f t="shared" si="0"/>
        <v>-36.987531172069822</v>
      </c>
      <c r="Z23" s="38">
        <v>20050</v>
      </c>
    </row>
    <row r="24" spans="4:26">
      <c r="D24" s="179"/>
      <c r="E24" s="265" t="s">
        <v>314</v>
      </c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175"/>
      <c r="V24" s="186">
        <v>12634</v>
      </c>
      <c r="W24" s="188">
        <f t="shared" si="1"/>
        <v>0</v>
      </c>
      <c r="X24" s="184">
        <f t="shared" si="0"/>
        <v>-36.987531172069822</v>
      </c>
      <c r="Z24" s="39">
        <v>20050</v>
      </c>
    </row>
    <row r="25" spans="4:26">
      <c r="D25" s="265" t="s">
        <v>315</v>
      </c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175"/>
      <c r="V25" s="186">
        <v>5515</v>
      </c>
      <c r="W25" s="188">
        <f t="shared" si="1"/>
        <v>0</v>
      </c>
      <c r="X25" s="184">
        <f t="shared" si="0"/>
        <v>-47.932401812688816</v>
      </c>
      <c r="Z25" s="38">
        <v>10592</v>
      </c>
    </row>
    <row r="26" spans="4:26">
      <c r="D26" s="179"/>
      <c r="E26" s="265" t="s">
        <v>315</v>
      </c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175"/>
      <c r="V26" s="186">
        <v>5515</v>
      </c>
      <c r="W26" s="188">
        <f t="shared" si="1"/>
        <v>0</v>
      </c>
      <c r="X26" s="184">
        <f t="shared" si="0"/>
        <v>-47.932401812688816</v>
      </c>
      <c r="Z26" s="39">
        <v>10592</v>
      </c>
    </row>
    <row r="27" spans="4:26">
      <c r="D27" s="265" t="s">
        <v>316</v>
      </c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175"/>
      <c r="V27" s="186">
        <v>4381706</v>
      </c>
      <c r="W27" s="188">
        <f t="shared" si="1"/>
        <v>6.1</v>
      </c>
      <c r="X27" s="188">
        <f t="shared" si="0"/>
        <v>4.084263075779937</v>
      </c>
      <c r="Z27" s="38">
        <v>4209768</v>
      </c>
    </row>
    <row r="28" spans="4:26">
      <c r="D28" s="179"/>
      <c r="E28" s="265" t="s">
        <v>316</v>
      </c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175"/>
      <c r="V28" s="186">
        <v>4381706</v>
      </c>
      <c r="W28" s="188">
        <f t="shared" si="1"/>
        <v>6.1</v>
      </c>
      <c r="X28" s="188">
        <f t="shared" si="0"/>
        <v>4.084263075779937</v>
      </c>
      <c r="Z28" s="39">
        <v>4209768</v>
      </c>
    </row>
    <row r="29" spans="4:26">
      <c r="D29" s="265" t="s">
        <v>317</v>
      </c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175"/>
      <c r="V29" s="186">
        <v>7873818</v>
      </c>
      <c r="W29" s="188">
        <f t="shared" si="1"/>
        <v>10.9</v>
      </c>
      <c r="X29" s="184">
        <f t="shared" si="0"/>
        <v>-2.0736514201576517</v>
      </c>
      <c r="Z29" s="38">
        <v>8040551</v>
      </c>
    </row>
    <row r="30" spans="4:26">
      <c r="D30" s="179"/>
      <c r="E30" s="265" t="s">
        <v>317</v>
      </c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175"/>
      <c r="V30" s="186">
        <v>7873818</v>
      </c>
      <c r="W30" s="188">
        <f t="shared" si="1"/>
        <v>10.9</v>
      </c>
      <c r="X30" s="184">
        <f t="shared" si="0"/>
        <v>-2.0736514201576517</v>
      </c>
      <c r="Z30" s="39">
        <v>8040551</v>
      </c>
    </row>
    <row r="31" spans="4:26">
      <c r="D31" s="265" t="s">
        <v>318</v>
      </c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175"/>
      <c r="V31" s="186">
        <v>997674</v>
      </c>
      <c r="W31" s="188">
        <f t="shared" si="1"/>
        <v>1.4</v>
      </c>
      <c r="X31" s="188">
        <f t="shared" si="0"/>
        <v>7.8522179629377353</v>
      </c>
      <c r="Z31" s="38">
        <v>925038</v>
      </c>
    </row>
    <row r="32" spans="4:26">
      <c r="D32" s="179"/>
      <c r="E32" s="265" t="s">
        <v>319</v>
      </c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175"/>
      <c r="V32" s="186">
        <v>973142</v>
      </c>
      <c r="W32" s="188">
        <f t="shared" si="1"/>
        <v>1.3</v>
      </c>
      <c r="X32" s="188">
        <f t="shared" si="0"/>
        <v>8.157894151879086</v>
      </c>
      <c r="Z32" s="39">
        <v>899742</v>
      </c>
    </row>
    <row r="33" spans="3:26">
      <c r="D33" s="179"/>
      <c r="E33" s="265" t="s">
        <v>318</v>
      </c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175"/>
      <c r="V33" s="186">
        <v>24532</v>
      </c>
      <c r="W33" s="188">
        <f t="shared" si="1"/>
        <v>0</v>
      </c>
      <c r="X33" s="184">
        <f t="shared" si="0"/>
        <v>-3.020240354206194</v>
      </c>
      <c r="Z33" s="39">
        <v>25296</v>
      </c>
    </row>
    <row r="34" spans="3:26">
      <c r="D34" s="265" t="s">
        <v>320</v>
      </c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175"/>
      <c r="V34" s="186">
        <v>119285</v>
      </c>
      <c r="W34" s="188">
        <f t="shared" si="1"/>
        <v>0.2</v>
      </c>
      <c r="X34" s="188">
        <f t="shared" si="0"/>
        <v>8.0822724595659867</v>
      </c>
      <c r="Z34" s="38">
        <v>110365</v>
      </c>
    </row>
    <row r="35" spans="3:26">
      <c r="D35" s="179"/>
      <c r="E35" s="265" t="s">
        <v>321</v>
      </c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175"/>
      <c r="V35" s="186">
        <v>119284</v>
      </c>
      <c r="W35" s="188">
        <f t="shared" si="1"/>
        <v>0.2</v>
      </c>
      <c r="X35" s="188">
        <f t="shared" si="0"/>
        <v>8.0823456924359327</v>
      </c>
      <c r="Z35" s="39">
        <v>110364</v>
      </c>
    </row>
    <row r="36" spans="3:26">
      <c r="D36" s="179"/>
      <c r="E36" s="265" t="s">
        <v>322</v>
      </c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175"/>
      <c r="V36" s="186">
        <v>1</v>
      </c>
      <c r="W36" s="188">
        <f t="shared" si="1"/>
        <v>0</v>
      </c>
      <c r="X36" s="188">
        <f t="shared" si="0"/>
        <v>0</v>
      </c>
      <c r="Z36" s="39">
        <v>1</v>
      </c>
    </row>
    <row r="37" spans="3:26">
      <c r="D37" s="265" t="s">
        <v>323</v>
      </c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175"/>
      <c r="V37" s="186">
        <v>600000</v>
      </c>
      <c r="W37" s="188">
        <f t="shared" si="1"/>
        <v>0.8</v>
      </c>
      <c r="X37" s="188">
        <f t="shared" si="0"/>
        <v>0</v>
      </c>
      <c r="Z37" s="38">
        <v>600000</v>
      </c>
    </row>
    <row r="38" spans="3:26">
      <c r="D38" s="179"/>
      <c r="E38" s="265" t="s">
        <v>323</v>
      </c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175"/>
      <c r="V38" s="186">
        <v>600000</v>
      </c>
      <c r="W38" s="188">
        <f t="shared" si="1"/>
        <v>0.8</v>
      </c>
      <c r="X38" s="188">
        <f t="shared" si="0"/>
        <v>0</v>
      </c>
      <c r="Z38" s="39">
        <v>600000</v>
      </c>
    </row>
    <row r="39" spans="3:26">
      <c r="U39" s="48"/>
    </row>
    <row r="40" spans="3:26">
      <c r="C40" s="270" t="s">
        <v>324</v>
      </c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143"/>
      <c r="V40" s="150">
        <v>42353325</v>
      </c>
      <c r="W40" s="151">
        <v>100</v>
      </c>
      <c r="X40" s="152">
        <f>SUM(V40/Z40-1)*100</f>
        <v>6.5406282234028223</v>
      </c>
      <c r="Z40" s="38">
        <v>39753215</v>
      </c>
    </row>
    <row r="41" spans="3:26">
      <c r="C41" s="270" t="s">
        <v>532</v>
      </c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143"/>
      <c r="V41" s="150">
        <v>42207312</v>
      </c>
      <c r="W41" s="151">
        <f>ROUND(V41/V$40*100,1)</f>
        <v>99.7</v>
      </c>
      <c r="X41" s="152">
        <f t="shared" ref="X41:X66" si="2">SUM(V41/Z41-1)*100</f>
        <v>6.5556821463483628</v>
      </c>
      <c r="Z41" s="38">
        <v>39610569</v>
      </c>
    </row>
    <row r="42" spans="3:26">
      <c r="D42" s="265" t="s">
        <v>306</v>
      </c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175"/>
      <c r="V42" s="186">
        <v>40922243</v>
      </c>
      <c r="W42" s="184">
        <f t="shared" ref="W42:W54" si="3">ROUND(V42/V$40*100,1)</f>
        <v>96.6</v>
      </c>
      <c r="X42" s="188">
        <f t="shared" si="2"/>
        <v>8.0766036248205442</v>
      </c>
      <c r="Z42" s="38">
        <v>37864109</v>
      </c>
    </row>
    <row r="43" spans="3:26">
      <c r="D43" s="179"/>
      <c r="E43" s="265" t="s">
        <v>306</v>
      </c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175"/>
      <c r="V43" s="186">
        <v>40922243</v>
      </c>
      <c r="W43" s="184">
        <f t="shared" si="3"/>
        <v>96.6</v>
      </c>
      <c r="X43" s="188">
        <f t="shared" si="2"/>
        <v>8.0766036248205442</v>
      </c>
      <c r="Z43" s="39">
        <v>37864109</v>
      </c>
    </row>
    <row r="44" spans="3:26">
      <c r="D44" s="265" t="s">
        <v>325</v>
      </c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175"/>
      <c r="V44" s="186">
        <v>1</v>
      </c>
      <c r="W44" s="188">
        <f t="shared" si="3"/>
        <v>0</v>
      </c>
      <c r="X44" s="188">
        <f t="shared" si="2"/>
        <v>0</v>
      </c>
      <c r="Z44" s="38">
        <v>1</v>
      </c>
    </row>
    <row r="45" spans="3:26">
      <c r="D45" s="179"/>
      <c r="E45" s="265" t="s">
        <v>325</v>
      </c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175"/>
      <c r="V45" s="186">
        <v>1</v>
      </c>
      <c r="W45" s="188">
        <f t="shared" si="3"/>
        <v>0</v>
      </c>
      <c r="X45" s="188">
        <f t="shared" si="2"/>
        <v>0</v>
      </c>
      <c r="Z45" s="39">
        <v>1</v>
      </c>
    </row>
    <row r="46" spans="3:26">
      <c r="D46" s="265" t="s">
        <v>326</v>
      </c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175"/>
      <c r="V46" s="186">
        <v>1173110</v>
      </c>
      <c r="W46" s="184">
        <f t="shared" si="3"/>
        <v>2.8</v>
      </c>
      <c r="X46" s="184">
        <f>SUM(V46/Z46-1)*100</f>
        <v>1.2987125130605293</v>
      </c>
      <c r="Z46" s="38">
        <v>1158070</v>
      </c>
    </row>
    <row r="47" spans="3:26">
      <c r="D47" s="179"/>
      <c r="E47" s="265" t="s">
        <v>326</v>
      </c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175"/>
      <c r="V47" s="186">
        <v>1173110</v>
      </c>
      <c r="W47" s="184">
        <f t="shared" si="3"/>
        <v>2.8</v>
      </c>
      <c r="X47" s="184">
        <f>SUM(V47/Z47-1)*100</f>
        <v>1.2987125130605293</v>
      </c>
      <c r="Z47" s="39">
        <v>1158070</v>
      </c>
    </row>
    <row r="48" spans="3:26">
      <c r="D48" s="265" t="s">
        <v>327</v>
      </c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175"/>
      <c r="V48" s="186">
        <v>102874</v>
      </c>
      <c r="W48" s="184">
        <f t="shared" si="3"/>
        <v>0.2</v>
      </c>
      <c r="X48" s="184">
        <f t="shared" si="2"/>
        <v>-82.260840176160414</v>
      </c>
      <c r="Z48" s="38">
        <v>579926</v>
      </c>
    </row>
    <row r="49" spans="3:26">
      <c r="D49" s="179"/>
      <c r="E49" s="265" t="s">
        <v>327</v>
      </c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175"/>
      <c r="V49" s="186">
        <v>102874</v>
      </c>
      <c r="W49" s="184">
        <f t="shared" si="3"/>
        <v>0.2</v>
      </c>
      <c r="X49" s="184">
        <f t="shared" si="2"/>
        <v>-82.260840176160414</v>
      </c>
      <c r="Z49" s="39">
        <v>579926</v>
      </c>
    </row>
    <row r="50" spans="3:26">
      <c r="D50" s="265" t="s">
        <v>320</v>
      </c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175"/>
      <c r="V50" s="186">
        <v>9084</v>
      </c>
      <c r="W50" s="188">
        <f t="shared" si="3"/>
        <v>0</v>
      </c>
      <c r="X50" s="188">
        <f t="shared" si="2"/>
        <v>7.3378234668557196</v>
      </c>
      <c r="Z50" s="38">
        <v>8463</v>
      </c>
    </row>
    <row r="51" spans="3:26">
      <c r="D51" s="179"/>
      <c r="E51" s="265" t="s">
        <v>321</v>
      </c>
      <c r="F51" s="265"/>
      <c r="G51" s="265"/>
      <c r="H51" s="265"/>
      <c r="I51" s="265"/>
      <c r="J51" s="265"/>
      <c r="K51" s="265"/>
      <c r="L51" s="265"/>
      <c r="M51" s="265"/>
      <c r="N51" s="265"/>
      <c r="O51" s="265"/>
      <c r="P51" s="265"/>
      <c r="Q51" s="265"/>
      <c r="R51" s="265"/>
      <c r="S51" s="265"/>
      <c r="T51" s="265"/>
      <c r="U51" s="175"/>
      <c r="V51" s="186">
        <v>9084</v>
      </c>
      <c r="W51" s="188">
        <f t="shared" si="3"/>
        <v>0</v>
      </c>
      <c r="X51" s="188">
        <f t="shared" si="2"/>
        <v>7.3378234668557196</v>
      </c>
      <c r="Z51" s="39">
        <v>8463</v>
      </c>
    </row>
    <row r="52" spans="3:26">
      <c r="C52" s="270" t="s">
        <v>328</v>
      </c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143"/>
      <c r="V52" s="150">
        <v>146013</v>
      </c>
      <c r="W52" s="151">
        <f t="shared" si="3"/>
        <v>0.3</v>
      </c>
      <c r="X52" s="152">
        <f t="shared" si="2"/>
        <v>2.3603886544312447</v>
      </c>
      <c r="Z52" s="38">
        <v>142646</v>
      </c>
    </row>
    <row r="53" spans="3:26">
      <c r="D53" s="265" t="s">
        <v>329</v>
      </c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175"/>
      <c r="V53" s="186">
        <v>146013</v>
      </c>
      <c r="W53" s="184">
        <f t="shared" si="3"/>
        <v>0.3</v>
      </c>
      <c r="X53" s="188">
        <f t="shared" si="2"/>
        <v>2.3603886544312447</v>
      </c>
      <c r="Z53" s="38">
        <v>142646</v>
      </c>
    </row>
    <row r="54" spans="3:26">
      <c r="D54" s="179"/>
      <c r="E54" s="265" t="s">
        <v>329</v>
      </c>
      <c r="F54" s="265"/>
      <c r="G54" s="265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175"/>
      <c r="V54" s="186">
        <v>146013</v>
      </c>
      <c r="W54" s="184">
        <f t="shared" si="3"/>
        <v>0.3</v>
      </c>
      <c r="X54" s="188">
        <f t="shared" si="2"/>
        <v>2.3603886544312447</v>
      </c>
      <c r="Z54" s="39">
        <v>142646</v>
      </c>
    </row>
    <row r="55" spans="3:26">
      <c r="U55" s="48"/>
    </row>
    <row r="56" spans="3:26">
      <c r="C56" s="270" t="s">
        <v>285</v>
      </c>
      <c r="D56" s="270"/>
      <c r="E56" s="270"/>
      <c r="F56" s="270"/>
      <c r="G56" s="270"/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143"/>
      <c r="V56" s="150">
        <v>13916445</v>
      </c>
      <c r="W56" s="151">
        <v>100</v>
      </c>
      <c r="X56" s="152">
        <f t="shared" si="2"/>
        <v>1.6266090791226429</v>
      </c>
      <c r="Z56" s="38">
        <v>13693702</v>
      </c>
    </row>
    <row r="57" spans="3:26">
      <c r="D57" s="265" t="s">
        <v>304</v>
      </c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65"/>
      <c r="T57" s="265"/>
      <c r="U57" s="175"/>
      <c r="V57" s="186">
        <v>131642</v>
      </c>
      <c r="W57" s="188">
        <f>ROUND(V57/V$56*100,1)</f>
        <v>0.9</v>
      </c>
      <c r="X57" s="184">
        <f t="shared" si="2"/>
        <v>-25.582263024602025</v>
      </c>
      <c r="Z57" s="38">
        <v>176896</v>
      </c>
    </row>
    <row r="58" spans="3:26">
      <c r="D58" s="179"/>
      <c r="E58" s="265" t="s">
        <v>305</v>
      </c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265"/>
      <c r="U58" s="175"/>
      <c r="V58" s="186">
        <v>131642</v>
      </c>
      <c r="W58" s="188">
        <f t="shared" ref="W58:W66" si="4">ROUND(V58/V$56*100,1)</f>
        <v>0.9</v>
      </c>
      <c r="X58" s="184">
        <f t="shared" si="2"/>
        <v>-25.582263024602025</v>
      </c>
      <c r="Z58" s="39">
        <v>176896</v>
      </c>
    </row>
    <row r="59" spans="3:26">
      <c r="D59" s="265" t="s">
        <v>330</v>
      </c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175"/>
      <c r="V59" s="186">
        <v>12834520</v>
      </c>
      <c r="W59" s="188">
        <f t="shared" si="4"/>
        <v>92.2</v>
      </c>
      <c r="X59" s="188">
        <f t="shared" si="2"/>
        <v>1.0481529974278425</v>
      </c>
      <c r="Z59" s="38">
        <v>12701390</v>
      </c>
    </row>
    <row r="60" spans="3:26">
      <c r="D60" s="179"/>
      <c r="E60" s="265" t="s">
        <v>330</v>
      </c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65"/>
      <c r="T60" s="265"/>
      <c r="U60" s="175"/>
      <c r="V60" s="186">
        <v>12834520</v>
      </c>
      <c r="W60" s="188">
        <f t="shared" si="4"/>
        <v>92.2</v>
      </c>
      <c r="X60" s="188">
        <f t="shared" si="2"/>
        <v>1.0481529974278425</v>
      </c>
      <c r="Z60" s="39">
        <v>12701390</v>
      </c>
    </row>
    <row r="61" spans="3:26">
      <c r="D61" s="265" t="s">
        <v>318</v>
      </c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  <c r="T61" s="265"/>
      <c r="U61" s="175"/>
      <c r="V61" s="186">
        <v>652882</v>
      </c>
      <c r="W61" s="188">
        <f t="shared" si="4"/>
        <v>4.7</v>
      </c>
      <c r="X61" s="188">
        <f t="shared" si="2"/>
        <v>20.188507312942395</v>
      </c>
      <c r="Z61" s="38">
        <v>543215</v>
      </c>
    </row>
    <row r="62" spans="3:26">
      <c r="D62" s="179"/>
      <c r="E62" s="265" t="s">
        <v>318</v>
      </c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265"/>
      <c r="T62" s="265"/>
      <c r="U62" s="175"/>
      <c r="V62" s="186">
        <v>652882</v>
      </c>
      <c r="W62" s="188">
        <f t="shared" si="4"/>
        <v>4.7</v>
      </c>
      <c r="X62" s="188">
        <f t="shared" si="2"/>
        <v>20.188507312942395</v>
      </c>
      <c r="Z62" s="39">
        <v>543215</v>
      </c>
    </row>
    <row r="63" spans="3:26">
      <c r="D63" s="265" t="s">
        <v>311</v>
      </c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175"/>
      <c r="V63" s="186">
        <v>277200</v>
      </c>
      <c r="W63" s="188">
        <f t="shared" si="4"/>
        <v>2</v>
      </c>
      <c r="X63" s="188">
        <f t="shared" si="2"/>
        <v>10.000000000000009</v>
      </c>
      <c r="Z63" s="38">
        <v>252000</v>
      </c>
    </row>
    <row r="64" spans="3:26">
      <c r="D64" s="179"/>
      <c r="E64" s="265" t="s">
        <v>311</v>
      </c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/>
      <c r="T64" s="265"/>
      <c r="U64" s="175"/>
      <c r="V64" s="186">
        <v>277200</v>
      </c>
      <c r="W64" s="188">
        <f t="shared" si="4"/>
        <v>2</v>
      </c>
      <c r="X64" s="188">
        <f t="shared" si="2"/>
        <v>10.000000000000009</v>
      </c>
      <c r="Z64" s="39">
        <v>252000</v>
      </c>
    </row>
    <row r="65" spans="2:26">
      <c r="D65" s="265" t="s">
        <v>320</v>
      </c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175"/>
      <c r="V65" s="186">
        <v>20201</v>
      </c>
      <c r="W65" s="188">
        <f t="shared" si="4"/>
        <v>0.1</v>
      </c>
      <c r="X65" s="188">
        <f t="shared" si="2"/>
        <v>0</v>
      </c>
      <c r="Z65" s="38">
        <v>20201</v>
      </c>
    </row>
    <row r="66" spans="2:26">
      <c r="E66" s="273" t="s">
        <v>321</v>
      </c>
      <c r="F66" s="273"/>
      <c r="G66" s="273"/>
      <c r="H66" s="273"/>
      <c r="I66" s="273"/>
      <c r="J66" s="273"/>
      <c r="K66" s="273"/>
      <c r="L66" s="273"/>
      <c r="M66" s="273"/>
      <c r="N66" s="273"/>
      <c r="O66" s="273"/>
      <c r="P66" s="273"/>
      <c r="Q66" s="273"/>
      <c r="R66" s="273"/>
      <c r="S66" s="273"/>
      <c r="T66" s="273"/>
      <c r="U66" s="48"/>
      <c r="V66" s="36">
        <v>20201</v>
      </c>
      <c r="W66" s="40">
        <f t="shared" si="4"/>
        <v>0.1</v>
      </c>
      <c r="X66" s="40">
        <f t="shared" si="2"/>
        <v>0</v>
      </c>
      <c r="Z66" s="39">
        <v>20201</v>
      </c>
    </row>
    <row r="67" spans="2:26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49"/>
      <c r="V67" s="2"/>
      <c r="W67" s="2"/>
      <c r="X67" s="2"/>
    </row>
  </sheetData>
  <mergeCells count="58">
    <mergeCell ref="A1:N2"/>
    <mergeCell ref="B5:X5"/>
    <mergeCell ref="B7:U8"/>
    <mergeCell ref="V7:X7"/>
    <mergeCell ref="C11:T11"/>
    <mergeCell ref="D12:T12"/>
    <mergeCell ref="E13:T13"/>
    <mergeCell ref="D14:T14"/>
    <mergeCell ref="E15:T15"/>
    <mergeCell ref="E16:T16"/>
    <mergeCell ref="E17:T17"/>
    <mergeCell ref="E18:T18"/>
    <mergeCell ref="E19:T19"/>
    <mergeCell ref="E20:T20"/>
    <mergeCell ref="D21:T21"/>
    <mergeCell ref="E22:T22"/>
    <mergeCell ref="D23:T23"/>
    <mergeCell ref="E24:T24"/>
    <mergeCell ref="D25:T25"/>
    <mergeCell ref="E26:T26"/>
    <mergeCell ref="D27:T27"/>
    <mergeCell ref="E28:T28"/>
    <mergeCell ref="D29:T29"/>
    <mergeCell ref="E30:T30"/>
    <mergeCell ref="D31:T31"/>
    <mergeCell ref="E32:T32"/>
    <mergeCell ref="E33:T33"/>
    <mergeCell ref="D34:T34"/>
    <mergeCell ref="E35:T35"/>
    <mergeCell ref="E36:T36"/>
    <mergeCell ref="D37:T37"/>
    <mergeCell ref="E38:T38"/>
    <mergeCell ref="C40:T40"/>
    <mergeCell ref="C41:T41"/>
    <mergeCell ref="D42:T42"/>
    <mergeCell ref="E43:T43"/>
    <mergeCell ref="D44:T44"/>
    <mergeCell ref="E45:T45"/>
    <mergeCell ref="D46:T46"/>
    <mergeCell ref="E47:T47"/>
    <mergeCell ref="D48:T48"/>
    <mergeCell ref="E49:T49"/>
    <mergeCell ref="D50:T50"/>
    <mergeCell ref="E51:T51"/>
    <mergeCell ref="C52:T52"/>
    <mergeCell ref="D53:T53"/>
    <mergeCell ref="E54:T54"/>
    <mergeCell ref="C56:T56"/>
    <mergeCell ref="D57:T57"/>
    <mergeCell ref="E64:T64"/>
    <mergeCell ref="D65:T65"/>
    <mergeCell ref="E66:T66"/>
    <mergeCell ref="E58:T58"/>
    <mergeCell ref="D59:T59"/>
    <mergeCell ref="E60:T60"/>
    <mergeCell ref="D61:T61"/>
    <mergeCell ref="E62:T62"/>
    <mergeCell ref="D63:T63"/>
  </mergeCells>
  <phoneticPr fontId="13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20"/>
  <sheetViews>
    <sheetView view="pageBreakPreview" zoomScaleNormal="100" zoomScaleSheetLayoutView="100" workbookViewId="0"/>
  </sheetViews>
  <sheetFormatPr defaultRowHeight="13.5"/>
  <cols>
    <col min="1" max="1" width="1" customWidth="1"/>
    <col min="2" max="21" width="1.625" customWidth="1"/>
    <col min="22" max="24" width="20.375" customWidth="1"/>
    <col min="25" max="25" width="1.625" customWidth="1"/>
    <col min="26" max="26" width="11.125" customWidth="1"/>
  </cols>
  <sheetData>
    <row r="1" spans="2:53" ht="11.1" customHeight="1">
      <c r="X1" s="192">
        <f>'144'!A1+1</f>
        <v>145</v>
      </c>
      <c r="Y1" s="192"/>
    </row>
    <row r="2" spans="2:53" ht="9" customHeight="1">
      <c r="X2" s="192"/>
      <c r="Y2" s="192"/>
    </row>
    <row r="3" spans="2:53"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</row>
    <row r="4" spans="2:53"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</row>
    <row r="5" spans="2:53" ht="18" customHeight="1">
      <c r="B5" s="272" t="s">
        <v>331</v>
      </c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</row>
    <row r="6" spans="2:53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2:53" ht="18" customHeight="1">
      <c r="B7" s="268" t="s">
        <v>332</v>
      </c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 t="s">
        <v>333</v>
      </c>
      <c r="W7" s="267"/>
      <c r="X7" s="219"/>
    </row>
    <row r="8" spans="2:53" ht="18" customHeight="1">
      <c r="B8" s="269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54" t="s">
        <v>334</v>
      </c>
      <c r="W8" s="54" t="s">
        <v>335</v>
      </c>
      <c r="X8" s="55" t="s">
        <v>336</v>
      </c>
      <c r="Z8" s="19" t="s">
        <v>145</v>
      </c>
    </row>
    <row r="9" spans="2:53" ht="12" customHeight="1">
      <c r="U9" s="47"/>
      <c r="V9" s="1" t="s">
        <v>338</v>
      </c>
      <c r="W9" s="1" t="s">
        <v>339</v>
      </c>
      <c r="X9" s="1" t="s">
        <v>337</v>
      </c>
      <c r="Z9" s="17" t="s">
        <v>536</v>
      </c>
    </row>
    <row r="10" spans="2:53" ht="6.95" customHeight="1">
      <c r="U10" s="48"/>
    </row>
    <row r="11" spans="2:53">
      <c r="C11" s="270" t="s">
        <v>340</v>
      </c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143"/>
      <c r="V11" s="150">
        <v>527437</v>
      </c>
      <c r="W11" s="151">
        <v>100</v>
      </c>
      <c r="X11" s="151">
        <f>SUM(V11/Z11-1)*100</f>
        <v>1.1260363061867729</v>
      </c>
      <c r="Z11" s="38">
        <v>521564</v>
      </c>
    </row>
    <row r="12" spans="2:53">
      <c r="D12" s="265" t="s">
        <v>341</v>
      </c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175"/>
      <c r="V12" s="186">
        <v>288512</v>
      </c>
      <c r="W12" s="184">
        <f t="shared" ref="W12:W19" si="0">ROUND(V12/V$11*100,1)</f>
        <v>54.7</v>
      </c>
      <c r="X12" s="184">
        <f t="shared" ref="X12:X19" si="1">SUM(V12/Z12-1)*100</f>
        <v>2.0771933300547385</v>
      </c>
      <c r="Z12" s="38">
        <v>282641</v>
      </c>
    </row>
    <row r="13" spans="2:53">
      <c r="D13" s="180"/>
      <c r="E13" s="265" t="s">
        <v>341</v>
      </c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175"/>
      <c r="V13" s="186">
        <v>288512</v>
      </c>
      <c r="W13" s="184">
        <f t="shared" si="0"/>
        <v>54.7</v>
      </c>
      <c r="X13" s="184">
        <f t="shared" si="1"/>
        <v>2.0771933300547385</v>
      </c>
      <c r="Z13" s="39">
        <v>282641</v>
      </c>
    </row>
    <row r="14" spans="2:53">
      <c r="D14" s="265" t="s">
        <v>342</v>
      </c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175"/>
      <c r="V14" s="186">
        <v>233924</v>
      </c>
      <c r="W14" s="184">
        <f t="shared" si="0"/>
        <v>44.4</v>
      </c>
      <c r="X14" s="188">
        <f t="shared" si="1"/>
        <v>4.274910974988444E-4</v>
      </c>
      <c r="Z14" s="38">
        <v>233923</v>
      </c>
    </row>
    <row r="15" spans="2:53">
      <c r="D15" s="180"/>
      <c r="E15" s="265" t="s">
        <v>342</v>
      </c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175"/>
      <c r="V15" s="186">
        <v>233924</v>
      </c>
      <c r="W15" s="184">
        <f t="shared" si="0"/>
        <v>44.4</v>
      </c>
      <c r="X15" s="188">
        <f t="shared" si="1"/>
        <v>4.274910974988444E-4</v>
      </c>
      <c r="Z15" s="39">
        <v>233923</v>
      </c>
    </row>
    <row r="16" spans="2:53">
      <c r="D16" s="265" t="s">
        <v>541</v>
      </c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175"/>
      <c r="V16" s="186">
        <v>1</v>
      </c>
      <c r="W16" s="188">
        <f t="shared" si="0"/>
        <v>0</v>
      </c>
      <c r="X16" s="153" t="s">
        <v>842</v>
      </c>
      <c r="Z16" s="39"/>
    </row>
    <row r="17" spans="2:26">
      <c r="D17" s="180"/>
      <c r="E17" s="265" t="s">
        <v>542</v>
      </c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175"/>
      <c r="V17" s="186">
        <v>1</v>
      </c>
      <c r="W17" s="188">
        <f t="shared" si="0"/>
        <v>0</v>
      </c>
      <c r="X17" s="153" t="s">
        <v>842</v>
      </c>
      <c r="Z17" s="39"/>
    </row>
    <row r="18" spans="2:26">
      <c r="D18" s="265" t="s">
        <v>343</v>
      </c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175"/>
      <c r="V18" s="186">
        <v>5000</v>
      </c>
      <c r="W18" s="184">
        <f t="shared" si="0"/>
        <v>0.9</v>
      </c>
      <c r="X18" s="188">
        <f t="shared" si="1"/>
        <v>0</v>
      </c>
      <c r="Z18" s="38">
        <v>5000</v>
      </c>
    </row>
    <row r="19" spans="2:26">
      <c r="D19" s="180"/>
      <c r="E19" s="265" t="s">
        <v>343</v>
      </c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175"/>
      <c r="V19" s="186">
        <v>5000</v>
      </c>
      <c r="W19" s="184">
        <f t="shared" si="0"/>
        <v>0.9</v>
      </c>
      <c r="X19" s="188">
        <f t="shared" si="1"/>
        <v>0</v>
      </c>
      <c r="Z19" s="39">
        <v>5000</v>
      </c>
    </row>
    <row r="20" spans="2:26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49"/>
      <c r="V20" s="2"/>
      <c r="W20" s="2"/>
      <c r="X20" s="2"/>
    </row>
  </sheetData>
  <mergeCells count="13">
    <mergeCell ref="X1:Y2"/>
    <mergeCell ref="E17:T17"/>
    <mergeCell ref="D18:T18"/>
    <mergeCell ref="E19:T19"/>
    <mergeCell ref="E13:T13"/>
    <mergeCell ref="D14:T14"/>
    <mergeCell ref="E15:T15"/>
    <mergeCell ref="B5:X5"/>
    <mergeCell ref="B7:U8"/>
    <mergeCell ref="V7:X7"/>
    <mergeCell ref="C11:T11"/>
    <mergeCell ref="D12:T12"/>
    <mergeCell ref="D16:T16"/>
  </mergeCells>
  <phoneticPr fontId="14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26</vt:i4>
      </vt:variant>
      <vt:variant>
        <vt:lpstr>名前付き一覧</vt:lpstr>
      </vt:variant>
      <vt:variant>
        <vt:i4>26</vt:i4>
      </vt:variant>
    </vt:vector>
  </HeadingPairs>
  <TitlesOfParts>
    <vt:vector size="52" baseType="lpstr">
      <vt:lpstr>137</vt:lpstr>
      <vt:lpstr>138</vt:lpstr>
      <vt:lpstr>139</vt:lpstr>
      <vt:lpstr>140</vt:lpstr>
      <vt:lpstr>141</vt:lpstr>
      <vt:lpstr>142</vt:lpstr>
      <vt:lpstr>143</vt:lpstr>
      <vt:lpstr>144</vt:lpstr>
      <vt:lpstr>145</vt:lpstr>
      <vt:lpstr>146</vt:lpstr>
      <vt:lpstr>147</vt:lpstr>
      <vt:lpstr>148</vt:lpstr>
      <vt:lpstr>149</vt:lpstr>
      <vt:lpstr>150</vt:lpstr>
      <vt:lpstr>151</vt:lpstr>
      <vt:lpstr>152</vt:lpstr>
      <vt:lpstr>153</vt:lpstr>
      <vt:lpstr>154</vt:lpstr>
      <vt:lpstr>155</vt:lpstr>
      <vt:lpstr>156</vt:lpstr>
      <vt:lpstr>157</vt:lpstr>
      <vt:lpstr>158</vt:lpstr>
      <vt:lpstr>159</vt:lpstr>
      <vt:lpstr>160</vt:lpstr>
      <vt:lpstr>161</vt:lpstr>
      <vt:lpstr>162</vt:lpstr>
      <vt:lpstr>'137'!Print_Area</vt:lpstr>
      <vt:lpstr>'138'!Print_Area</vt:lpstr>
      <vt:lpstr>'139'!Print_Area</vt:lpstr>
      <vt:lpstr>'140'!Print_Area</vt:lpstr>
      <vt:lpstr>'141'!Print_Area</vt:lpstr>
      <vt:lpstr>'142'!Print_Area</vt:lpstr>
      <vt:lpstr>'143'!Print_Area</vt:lpstr>
      <vt:lpstr>'144'!Print_Area</vt:lpstr>
      <vt:lpstr>'145'!Print_Area</vt:lpstr>
      <vt:lpstr>'146'!Print_Area</vt:lpstr>
      <vt:lpstr>'147'!Print_Area</vt:lpstr>
      <vt:lpstr>'148'!Print_Area</vt:lpstr>
      <vt:lpstr>'149'!Print_Area</vt:lpstr>
      <vt:lpstr>'150'!Print_Area</vt:lpstr>
      <vt:lpstr>'151'!Print_Area</vt:lpstr>
      <vt:lpstr>'152'!Print_Area</vt:lpstr>
      <vt:lpstr>'153'!Print_Area</vt:lpstr>
      <vt:lpstr>'154'!Print_Area</vt:lpstr>
      <vt:lpstr>'155'!Print_Area</vt:lpstr>
      <vt:lpstr>'156'!Print_Area</vt:lpstr>
      <vt:lpstr>'157'!Print_Area</vt:lpstr>
      <vt:lpstr>'158'!Print_Area</vt:lpstr>
      <vt:lpstr>'159'!Print_Area</vt:lpstr>
      <vt:lpstr>'160'!Print_Area</vt:lpstr>
      <vt:lpstr>'161'!Print_Area</vt:lpstr>
      <vt:lpstr>'162'!Print_Area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2016-12-14T05:02:06Z</dcterms:modified>
</cp:coreProperties>
</file>