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tabRatio="781" activeTab="0"/>
  </bookViews>
  <sheets>
    <sheet name="2表紙" sheetId="1" r:id="rId1"/>
    <sheet name="2表紙裏紙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2-8" sheetId="10" r:id="rId10"/>
    <sheet name="2-9" sheetId="11" r:id="rId11"/>
    <sheet name="2-10" sheetId="12" r:id="rId12"/>
    <sheet name="2-11" sheetId="13" r:id="rId13"/>
    <sheet name="2-12" sheetId="14" r:id="rId14"/>
    <sheet name="2-13" sheetId="15" r:id="rId15"/>
    <sheet name="2-14" sheetId="16" r:id="rId16"/>
    <sheet name="2-15" sheetId="17" r:id="rId17"/>
    <sheet name="2-16" sheetId="18" r:id="rId18"/>
    <sheet name="2-17" sheetId="19" r:id="rId19"/>
    <sheet name="2-18" sheetId="20" r:id="rId20"/>
    <sheet name="2-19" sheetId="21" r:id="rId21"/>
    <sheet name="2-20" sheetId="22" r:id="rId22"/>
    <sheet name="2-21" sheetId="23" r:id="rId23"/>
    <sheet name="2-22" sheetId="24" r:id="rId24"/>
    <sheet name="2-23" sheetId="25" r:id="rId25"/>
    <sheet name="2-24" sheetId="26" r:id="rId26"/>
    <sheet name="2-25" sheetId="27" r:id="rId27"/>
    <sheet name="2-26" sheetId="28" r:id="rId28"/>
    <sheet name="2-27" sheetId="29" r:id="rId29"/>
    <sheet name="2-28" sheetId="30" r:id="rId30"/>
    <sheet name="2-29" sheetId="31" r:id="rId31"/>
    <sheet name="2-30" sheetId="32" r:id="rId32"/>
    <sheet name="2-31" sheetId="33" r:id="rId33"/>
    <sheet name="2-32" sheetId="34" r:id="rId34"/>
    <sheet name="2-33" sheetId="35" r:id="rId35"/>
    <sheet name="2-34" sheetId="36" r:id="rId36"/>
    <sheet name="グラフ元データ(特殊年齢構造指数)" sheetId="37" r:id="rId37"/>
    <sheet name="グラフ元データ(外国人登録数)" sheetId="38" r:id="rId38"/>
    <sheet name="グラフ元データ(転入・出の推移)" sheetId="39" r:id="rId39"/>
  </sheets>
  <externalReferences>
    <externalReference r:id="rId42"/>
  </externalReferences>
  <definedNames>
    <definedName name="_xlnm.Print_Area" localSheetId="3">'2-2'!$A$1:$T$84</definedName>
    <definedName name="_xlnm.Print_Area" localSheetId="4">'2-3'!$A$1:$T$79</definedName>
    <definedName name="_xlnm.Print_Area" localSheetId="5">'2-4'!$A$1:$S$79</definedName>
    <definedName name="_xlnm.Print_Area" localSheetId="6">'2-5'!$A$1:$T$81</definedName>
    <definedName name="_xlnm.Print_Area" localSheetId="7">'2-6'!$A$1:$Y$81</definedName>
    <definedName name="_xlnm.Print_Area" localSheetId="8">'2-7'!$A$1:$BS$73</definedName>
    <definedName name="_xlnm.Print_Area" localSheetId="1">'2表紙裏紙'!$A$1:$K$64</definedName>
  </definedNames>
  <calcPr fullCalcOnLoad="1"/>
</workbook>
</file>

<file path=xl/sharedStrings.xml><?xml version="1.0" encoding="utf-8"?>
<sst xmlns="http://schemas.openxmlformats.org/spreadsheetml/2006/main" count="3125" uniqueCount="590">
  <si>
    <t>転入</t>
  </si>
  <si>
    <t>転出</t>
  </si>
  <si>
    <t>８　町　丁　・　年　齢　(５　歳　階　級)　</t>
  </si>
  <si>
    <t>(1)　総　　</t>
  </si>
  <si>
    <t>町丁名</t>
  </si>
  <si>
    <t>計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</si>
  <si>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</si>
  <si>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</si>
  <si>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</si>
  <si>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</si>
  <si>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</si>
  <si>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</si>
  <si>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</si>
  <si>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</si>
  <si>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</si>
  <si>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</si>
  <si>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</si>
  <si>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</si>
  <si>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</si>
  <si>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</si>
  <si>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</si>
  <si>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</si>
  <si>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</si>
  <si>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</si>
  <si>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</si>
  <si>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</si>
  <si>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</si>
  <si>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</si>
  <si>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</si>
  <si>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</si>
  <si>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</si>
  <si>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</si>
  <si>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</si>
  <si>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</si>
  <si>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</si>
  <si>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</si>
  <si>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</si>
  <si>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</si>
  <si>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　別　人　口　(住　民　基　本　台　帳)</t>
  </si>
  <si>
    <t>　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</si>
  <si>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</si>
  <si>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</si>
  <si>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</si>
  <si>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</si>
  <si>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</si>
  <si>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</si>
  <si>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</si>
  <si>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</si>
  <si>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</si>
  <si>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</si>
  <si>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 歳
以　上</t>
  </si>
  <si>
    <t>(1)　総　　　　　　数　　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</si>
  <si>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</si>
  <si>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</si>
  <si>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</si>
  <si>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</si>
  <si>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</si>
  <si>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</si>
  <si>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</si>
  <si>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</si>
  <si>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</si>
  <si>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</si>
  <si>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</si>
  <si>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</si>
  <si>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町丁名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</si>
  <si>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</si>
  <si>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</si>
  <si>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</si>
  <si>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</si>
  <si>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</si>
  <si>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</si>
  <si>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</si>
  <si>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</si>
  <si>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</si>
  <si>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</si>
  <si>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</si>
  <si>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</si>
  <si>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</si>
  <si>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</si>
  <si>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</si>
  <si>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</si>
  <si>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</si>
  <si>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</si>
  <si>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</si>
  <si>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</si>
  <si>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</si>
  <si>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</si>
  <si>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</si>
  <si>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(2)　男　　・　　</t>
  </si>
  <si>
    <t>男</t>
  </si>
  <si>
    <t>女</t>
  </si>
  <si>
    <t>100歳以上</t>
  </si>
  <si>
    <t>２　人　　　　口</t>
  </si>
  <si>
    <t>４　世　帯　数　と　人　口　の　推　移</t>
  </si>
  <si>
    <t>(各年１月１日現在)</t>
  </si>
  <si>
    <t>年次</t>
  </si>
  <si>
    <t>総人口</t>
  </si>
  <si>
    <t>外国人登録数</t>
  </si>
  <si>
    <t>対前年比増加人口</t>
  </si>
  <si>
    <t>実数</t>
  </si>
  <si>
    <t>率</t>
  </si>
  <si>
    <t xml:space="preserve">％ </t>
  </si>
  <si>
    <t>昭和23年</t>
  </si>
  <si>
    <t xml:space="preserve">… </t>
  </si>
  <si>
    <r>
      <t>昭和</t>
    </r>
    <r>
      <rPr>
        <sz val="9"/>
        <color indexed="8"/>
        <rFont val="ＭＳ 明朝"/>
        <family val="1"/>
      </rPr>
      <t>24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</si>
  <si>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</si>
  <si>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</si>
  <si>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</si>
  <si>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</si>
  <si>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</si>
  <si>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</si>
  <si>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</si>
  <si>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</si>
  <si>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</si>
  <si>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</si>
  <si>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</si>
  <si>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</si>
  <si>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</si>
  <si>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</si>
  <si>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</si>
  <si>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</si>
  <si>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</si>
  <si>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</si>
  <si>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</si>
  <si>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</si>
  <si>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</si>
  <si>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</si>
  <si>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</si>
  <si>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</si>
  <si>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</si>
  <si>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</si>
  <si>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</si>
  <si>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</si>
  <si>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</si>
  <si>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</si>
  <si>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</si>
  <si>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</si>
  <si>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</si>
  <si>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</si>
  <si>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</si>
  <si>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</si>
  <si>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</si>
  <si>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</si>
  <si>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</si>
  <si>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64</t>
    </r>
    <r>
      <rPr>
        <sz val="9"/>
        <color indexed="9"/>
        <rFont val="ＭＳ 明朝"/>
        <family val="1"/>
      </rPr>
      <t>年</t>
    </r>
  </si>
  <si>
    <t>平成２年</t>
  </si>
  <si>
    <r>
      <t>平成</t>
    </r>
    <r>
      <rPr>
        <sz val="9"/>
        <color indexed="8"/>
        <rFont val="ＭＳ 明朝"/>
        <family val="1"/>
      </rPr>
      <t>３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</si>
  <si>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</si>
  <si>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</si>
  <si>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</si>
  <si>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７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</si>
  <si>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</si>
  <si>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</si>
  <si>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</si>
  <si>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</si>
  <si>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</si>
  <si>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</si>
  <si>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</si>
  <si>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t>注</t>
  </si>
  <si>
    <t>：</t>
  </si>
  <si>
    <t>(1)</t>
  </si>
  <si>
    <t>５　町　丁　別　世　帯　数　と　人　口　</t>
  </si>
  <si>
    <t>世帯数</t>
  </si>
  <si>
    <t>人口</t>
  </si>
  <si>
    <t>人口密度
(人／㎢)</t>
  </si>
  <si>
    <t>１ 世 帯
当り人員</t>
  </si>
  <si>
    <t>対前年比増加</t>
  </si>
  <si>
    <t>土地面積</t>
  </si>
  <si>
    <t>男</t>
  </si>
  <si>
    <t>女</t>
  </si>
  <si>
    <t>人口</t>
  </si>
  <si>
    <t>：</t>
  </si>
  <si>
    <t>１</t>
  </si>
  <si>
    <t>51</t>
  </si>
  <si>
    <t>２</t>
  </si>
  <si>
    <t>52</t>
  </si>
  <si>
    <t>３</t>
  </si>
  <si>
    <t>53</t>
  </si>
  <si>
    <t>４</t>
  </si>
  <si>
    <t>54</t>
  </si>
  <si>
    <t>６</t>
  </si>
  <si>
    <t>56</t>
  </si>
  <si>
    <t>７</t>
  </si>
  <si>
    <t>57</t>
  </si>
  <si>
    <t>８</t>
  </si>
  <si>
    <t>58</t>
  </si>
  <si>
    <t>９</t>
  </si>
  <si>
    <t>59</t>
  </si>
  <si>
    <t>11</t>
  </si>
  <si>
    <t>61</t>
  </si>
  <si>
    <t>12</t>
  </si>
  <si>
    <t>62</t>
  </si>
  <si>
    <t>13</t>
  </si>
  <si>
    <t>63</t>
  </si>
  <si>
    <t>14</t>
  </si>
  <si>
    <t>64</t>
  </si>
  <si>
    <t>16</t>
  </si>
  <si>
    <t>66</t>
  </si>
  <si>
    <t>17</t>
  </si>
  <si>
    <t>67</t>
  </si>
  <si>
    <t>18</t>
  </si>
  <si>
    <t>68</t>
  </si>
  <si>
    <t>19</t>
  </si>
  <si>
    <t>69</t>
  </si>
  <si>
    <t>21</t>
  </si>
  <si>
    <t>71</t>
  </si>
  <si>
    <t>22</t>
  </si>
  <si>
    <t>72</t>
  </si>
  <si>
    <t>23</t>
  </si>
  <si>
    <t>73</t>
  </si>
  <si>
    <t>24</t>
  </si>
  <si>
    <t>74</t>
  </si>
  <si>
    <t>26</t>
  </si>
  <si>
    <t>76</t>
  </si>
  <si>
    <t>27</t>
  </si>
  <si>
    <t>77</t>
  </si>
  <si>
    <t>28</t>
  </si>
  <si>
    <t>78</t>
  </si>
  <si>
    <t>29</t>
  </si>
  <si>
    <t>79</t>
  </si>
  <si>
    <t>31</t>
  </si>
  <si>
    <t>81</t>
  </si>
  <si>
    <t>32</t>
  </si>
  <si>
    <t>82</t>
  </si>
  <si>
    <t>33</t>
  </si>
  <si>
    <t>83</t>
  </si>
  <si>
    <t>34</t>
  </si>
  <si>
    <t>84</t>
  </si>
  <si>
    <t>36</t>
  </si>
  <si>
    <t>86</t>
  </si>
  <si>
    <t>37</t>
  </si>
  <si>
    <t>87</t>
  </si>
  <si>
    <t>38</t>
  </si>
  <si>
    <t>88</t>
  </si>
  <si>
    <t>39</t>
  </si>
  <si>
    <t>89</t>
  </si>
  <si>
    <t>41</t>
  </si>
  <si>
    <t>91</t>
  </si>
  <si>
    <t>42</t>
  </si>
  <si>
    <t>92</t>
  </si>
  <si>
    <t>43</t>
  </si>
  <si>
    <t>93</t>
  </si>
  <si>
    <t>44</t>
  </si>
  <si>
    <t>94</t>
  </si>
  <si>
    <t>46</t>
  </si>
  <si>
    <t>96</t>
  </si>
  <si>
    <t>47</t>
  </si>
  <si>
    <t>97</t>
  </si>
  <si>
    <t>48</t>
  </si>
  <si>
    <t>98</t>
  </si>
  <si>
    <t>49</t>
  </si>
  <si>
    <t>99</t>
  </si>
  <si>
    <t>６　年　齢　別　人　口　(住　民　基　本　台　帳)</t>
  </si>
  <si>
    <t>年齢</t>
  </si>
  <si>
    <t>総数</t>
  </si>
  <si>
    <t>０ ～ ４</t>
  </si>
  <si>
    <t>歳</t>
  </si>
  <si>
    <t>50 ～ 54</t>
  </si>
  <si>
    <t>０</t>
  </si>
  <si>
    <t>50</t>
  </si>
  <si>
    <t>５ ～ ９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</si>
  <si>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</si>
  <si>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</si>
  <si>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</si>
  <si>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</si>
  <si>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</si>
  <si>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</si>
  <si>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</si>
  <si>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</si>
  <si>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</si>
  <si>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</si>
  <si>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</si>
  <si>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</si>
  <si>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</si>
  <si>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</si>
  <si>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</si>
  <si>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</si>
  <si>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</si>
  <si>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 歳 以 上</t>
  </si>
  <si>
    <t>(2)</t>
  </si>
  <si>
    <t>(3)</t>
  </si>
  <si>
    <t>(4)</t>
  </si>
  <si>
    <t>(5)</t>
  </si>
  <si>
    <t>７　人　　　　口　　　　動　　　　態</t>
  </si>
  <si>
    <t>転入人口</t>
  </si>
  <si>
    <t>転出人口</t>
  </si>
  <si>
    <t>職権記載・消除等に
伴 う 増 加 人 口</t>
  </si>
  <si>
    <r>
      <t>平成</t>
    </r>
    <r>
      <rPr>
        <sz val="9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</si>
  <si>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</si>
  <si>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</si>
  <si>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出生(住民基本台帳)</t>
  </si>
  <si>
    <t>出生(人口動態調査)</t>
  </si>
  <si>
    <t>死亡(住民基本台帳)</t>
  </si>
  <si>
    <t>死亡(人口動態調査)</t>
  </si>
  <si>
    <t>外国人は含まないが、婚姻・離婚については、夫婦の一方が外国人の場合も含む。</t>
  </si>
  <si>
    <t>転入・転出に国外異動分は含まない。</t>
  </si>
  <si>
    <t>(6)</t>
  </si>
  <si>
    <t>　　　　　　 ９　年少人口指数、老年人口指数、従属人口指数、老年化指数、</t>
  </si>
  <si>
    <t xml:space="preserve">                 老年人口１人当り生産年齢人口の推移</t>
  </si>
  <si>
    <t>(各年１月１日現在)</t>
  </si>
  <si>
    <t>年少人口指数</t>
  </si>
  <si>
    <t>老年人口指数</t>
  </si>
  <si>
    <t>従属人口指数</t>
  </si>
  <si>
    <t>老年化指数</t>
  </si>
  <si>
    <t>老年人口１人当り
生 産 年 齢 人 口</t>
  </si>
  <si>
    <t>平成</t>
  </si>
  <si>
    <t>年</t>
  </si>
  <si>
    <t>外国人登録は含まれていない。</t>
  </si>
  <si>
    <t>年少人口指数　＝</t>
  </si>
  <si>
    <t>年 少 人 口 (０～14歳)</t>
  </si>
  <si>
    <t xml:space="preserve"> × 100</t>
  </si>
  <si>
    <t>生産年齢人口(15～64歳)</t>
  </si>
  <si>
    <t>老年人口指数　＝</t>
  </si>
  <si>
    <t>老 年 人 口 (65歳以上)</t>
  </si>
  <si>
    <t xml:space="preserve"> × 100</t>
  </si>
  <si>
    <t>従属人口指数　＝</t>
  </si>
  <si>
    <t>年少人口(０～14歳)　＋　老年人口(65歳以上)</t>
  </si>
  <si>
    <t xml:space="preserve"> × 100</t>
  </si>
  <si>
    <t>生　産　年　齢　人　口　(15～64歳)</t>
  </si>
  <si>
    <t>老年化指数　　＝</t>
  </si>
  <si>
    <t>老年人口１人当り生産年齢人口　＝</t>
  </si>
  <si>
    <t>老 年 人 口 (65歳以上)</t>
  </si>
  <si>
    <r>
      <t xml:space="preserve">特 殊 年 齢 構 造 指 数 の 推 移 </t>
    </r>
    <r>
      <rPr>
        <sz val="9"/>
        <rFont val="ＭＳ 明朝"/>
        <family val="1"/>
      </rPr>
      <t>(各年１月１日現在)</t>
    </r>
  </si>
  <si>
    <t>10　外　　国　　人　　登　　録　　数</t>
  </si>
  <si>
    <t>(各年12月28日現在)</t>
  </si>
  <si>
    <t>年次・国籍別</t>
  </si>
  <si>
    <t>中国</t>
  </si>
  <si>
    <t>米国</t>
  </si>
  <si>
    <t>南アフリカ共和国</t>
  </si>
  <si>
    <t>英国</t>
  </si>
  <si>
    <t>ドミニカ共和国</t>
  </si>
  <si>
    <t>コンゴ民主共和国</t>
  </si>
  <si>
    <t>無国籍</t>
  </si>
  <si>
    <r>
      <t>転入・転出の推移　</t>
    </r>
    <r>
      <rPr>
        <sz val="11"/>
        <rFont val="ＭＳ 明朝"/>
        <family val="1"/>
      </rPr>
      <t>(過去10年分)</t>
    </r>
  </si>
  <si>
    <t>年少人口指数</t>
  </si>
  <si>
    <t>老年人口指数</t>
  </si>
  <si>
    <t>従属人口指数</t>
  </si>
  <si>
    <t>老年化指数</t>
  </si>
  <si>
    <t>老年人口１人当り生産年齢人口</t>
  </si>
  <si>
    <t>昭和40年</t>
  </si>
  <si>
    <t>平成２年</t>
  </si>
  <si>
    <t>　　女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</si>
  <si>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</si>
  <si>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</si>
  <si>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世帯数</t>
  </si>
  <si>
    <t xml:space="preserve"> 住民基本台帳等人口</t>
  </si>
  <si>
    <t>外国人登録法施行前</t>
  </si>
  <si>
    <r>
      <t>平成</t>
    </r>
    <r>
      <rPr>
        <sz val="9"/>
        <color indexed="8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</si>
  <si>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以上の理由から、昭和29、30年の対前年比増加人口は比較の基準が異なるため参考値である。</t>
  </si>
  <si>
    <t>東京都総務局統計部統計調整課｢東京都統計年鑑｣、区民部戸籍住民課｢練馬区の世帯と人口｣</t>
  </si>
  <si>
    <t>…</t>
  </si>
  <si>
    <t>…</t>
  </si>
  <si>
    <t>人　　　　　口　  2- 1</t>
  </si>
  <si>
    <t>2- 2  　人　　　　　口</t>
  </si>
  <si>
    <t>人　　　　　口　  2- 3</t>
  </si>
  <si>
    <t>2- 4 　人　　　　　口</t>
  </si>
  <si>
    <t>人　　　　　口　 2- 5</t>
  </si>
  <si>
    <t>2- 6 　人　　　　　口</t>
  </si>
  <si>
    <t>人　　　　　口　 2- 7</t>
  </si>
  <si>
    <t>2- 8 　人　　　　　口</t>
  </si>
  <si>
    <t>人　　　　　口　 2- 9</t>
  </si>
  <si>
    <t>2-10 　人　　　　　口</t>
  </si>
  <si>
    <t>人　　　　　口　 2-11</t>
  </si>
  <si>
    <t>2-12 　人　　　　　口</t>
  </si>
  <si>
    <t>人　　　　　口　 2-13</t>
  </si>
  <si>
    <t>2-14 　人　　　　　口</t>
  </si>
  <si>
    <t>人　　　　　口　 2-15</t>
  </si>
  <si>
    <t>2-16 　人　　　　　口</t>
  </si>
  <si>
    <t>人　　　　　口　 2-17</t>
  </si>
  <si>
    <t>2-18 　人　　　　　口</t>
  </si>
  <si>
    <t>人　　　　　口　 2-19</t>
  </si>
  <si>
    <t>2-20 　人　　　　　口</t>
  </si>
  <si>
    <t>人　　　　　口　 2-21</t>
  </si>
  <si>
    <t>2-22 　人　　　　　口</t>
  </si>
  <si>
    <t>人　　　　　口　 2-23</t>
  </si>
  <si>
    <t>2-24 　人　　　　　口</t>
  </si>
  <si>
    <t>人　　　　　口　 2-25</t>
  </si>
  <si>
    <t>2-26 　人　　　　　口</t>
  </si>
  <si>
    <t>人　　　　　口　 2-27</t>
  </si>
  <si>
    <t>2-28 　人　　　　　口</t>
  </si>
  <si>
    <t>人　　　　　口　 2-29</t>
  </si>
  <si>
    <t>2-30 　人　　　　　口</t>
  </si>
  <si>
    <t>人　　　　　口　 2-31</t>
  </si>
  <si>
    <t>2-32 　人　　　　　口</t>
  </si>
  <si>
    <t>人　　　　　口　 2-33</t>
  </si>
  <si>
    <t>2-34 　人　　　　　口</t>
  </si>
  <si>
    <t>区民部戸籍住民課｢練馬区の世帯と人口｣</t>
  </si>
  <si>
    <t>：</t>
  </si>
  <si>
    <t>５</t>
  </si>
  <si>
    <t>55</t>
  </si>
  <si>
    <t>10</t>
  </si>
  <si>
    <t>60</t>
  </si>
  <si>
    <t>15</t>
  </si>
  <si>
    <t>65</t>
  </si>
  <si>
    <t>20</t>
  </si>
  <si>
    <t>70</t>
  </si>
  <si>
    <t>25</t>
  </si>
  <si>
    <t>75</t>
  </si>
  <si>
    <t>30</t>
  </si>
  <si>
    <t>80</t>
  </si>
  <si>
    <t>35</t>
  </si>
  <si>
    <t>85</t>
  </si>
  <si>
    <t>40</t>
  </si>
  <si>
    <t>90</t>
  </si>
  <si>
    <t>45</t>
  </si>
  <si>
    <t>95</t>
  </si>
  <si>
    <t>：</t>
  </si>
  <si>
    <t>区民部戸籍住民課「練馬区年齢別人口」</t>
  </si>
  <si>
    <r>
      <t>平成</t>
    </r>
    <r>
      <rPr>
        <sz val="9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</si>
  <si>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t>：</t>
  </si>
  <si>
    <t>区民部戸籍住民課</t>
  </si>
  <si>
    <t>総務部総務課、区民部戸籍住民課</t>
  </si>
  <si>
    <t>区民部戸籍住民課「町丁目別男女別年齢別人口一覧表」</t>
  </si>
  <si>
    <t>　　17　　</t>
  </si>
  <si>
    <r>
      <t>外　国　人　登　録　数　の　推　移　</t>
    </r>
    <r>
      <rPr>
        <sz val="9"/>
        <rFont val="ＭＳ 明朝"/>
        <family val="1"/>
      </rPr>
      <t>(各年12月28日現在)</t>
    </r>
  </si>
  <si>
    <r>
      <t>平成</t>
    </r>
    <r>
      <rPr>
        <sz val="9"/>
        <color indexed="8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</si>
  <si>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t>昭和23～28年の全数値は食糧配給台帳によるもので、外国人も含まれる。（なお、昭和28年の外国人登録数は資料不詳）</t>
  </si>
  <si>
    <t>(2)</t>
  </si>
  <si>
    <t>昭和29～42年の「世帯数」「住民基本台帳等人口」は住民登録により、昭和43年以降のそれは住民基本台帳による。</t>
  </si>
  <si>
    <t>「世帯数」には外国人のみの世帯は含まず、「住民基本台帳等人口」には外国人は含まない。</t>
  </si>
  <si>
    <t>(3)</t>
  </si>
  <si>
    <t>昭和29年の「総人口」は住民登録によるもので、外国人は含まない。（なお、昭和29年の外国人登録数は資料不詳）</t>
  </si>
  <si>
    <t>昭和30年以降の「総人口」には外国人登録数を加算している。</t>
  </si>
  <si>
    <t>(4)</t>
  </si>
  <si>
    <t>出生･死亡(人口動態調査)は、人口動態調査の東京都集計による。１年間に発生したもののうち、翌年１月14日までに</t>
  </si>
  <si>
    <t>出生･死亡(住民基本台帳)は、出生・死亡が原因で、住民基本台帳へ１年間に記載消除されたもの。</t>
  </si>
  <si>
    <t>婚姻･離婚(人口動態調査)は、人口動態調査の東京都集計による。１年間に届出られたもののうち、婚姻時の夫の住所、</t>
  </si>
  <si>
    <r>
      <t xml:space="preserve"> 　婚　姻
 </t>
    </r>
    <r>
      <rPr>
        <sz val="6"/>
        <rFont val="ＭＳ 明朝"/>
        <family val="1"/>
      </rPr>
      <t>(人口動態調査)</t>
    </r>
  </si>
  <si>
    <r>
      <t xml:space="preserve">    離  婚
  </t>
    </r>
    <r>
      <rPr>
        <sz val="6"/>
        <rFont val="ＭＳ 明朝"/>
        <family val="1"/>
      </rPr>
      <t>(人口動態調査)</t>
    </r>
  </si>
  <si>
    <t>件</t>
  </si>
  <si>
    <t>ウガンダ</t>
  </si>
  <si>
    <t>人数</t>
  </si>
  <si>
    <t>国籍別</t>
  </si>
  <si>
    <t>エストニア</t>
  </si>
  <si>
    <t>マラウイ</t>
  </si>
  <si>
    <t>マルタ</t>
  </si>
  <si>
    <t>セネガル</t>
  </si>
  <si>
    <t>ポルトガル</t>
  </si>
  <si>
    <t>レバノン</t>
  </si>
  <si>
    <t>人口</t>
  </si>
  <si>
    <t>　(住　民　基　本　台　帳)</t>
  </si>
  <si>
    <t>　(住　民　基　本　台　帳)　(つ　づ　き)</t>
  </si>
  <si>
    <t>:</t>
  </si>
  <si>
    <t>　別　人　口　(住　民　基　本　台　帳)　</t>
  </si>
  <si>
    <t>　　(つ　　づ　　き)</t>
  </si>
  <si>
    <t>　　　　(2)　男　　・　　女　　</t>
  </si>
  <si>
    <t>　　13　　</t>
  </si>
  <si>
    <t>　　14　　</t>
  </si>
  <si>
    <t>　　15　　</t>
  </si>
  <si>
    <t>　　16　　</t>
  </si>
  <si>
    <t>　　18　　</t>
  </si>
  <si>
    <t>ギリシャ</t>
  </si>
  <si>
    <t>チリ</t>
  </si>
  <si>
    <t>ベラルーシ</t>
  </si>
  <si>
    <t>オーストリア</t>
  </si>
  <si>
    <t>キューバ</t>
  </si>
  <si>
    <t>ケニア</t>
  </si>
  <si>
    <t>ボリビア</t>
  </si>
  <si>
    <t>エクアドル</t>
  </si>
  <si>
    <r>
      <t>マケドニア</t>
    </r>
    <r>
      <rPr>
        <sz val="6"/>
        <color indexed="8"/>
        <rFont val="ＭＳ 明朝"/>
        <family val="1"/>
      </rPr>
      <t>旧ユーゴスラビア共和国</t>
    </r>
  </si>
  <si>
    <t>ブルキナファソ</t>
  </si>
  <si>
    <t>マダガスカル</t>
  </si>
  <si>
    <t xml:space="preserve">    19</t>
  </si>
  <si>
    <t>前年の世帯数</t>
  </si>
  <si>
    <t>前年の人口</t>
  </si>
  <si>
    <r>
      <t>平成</t>
    </r>
    <r>
      <rPr>
        <sz val="9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</si>
  <si>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r>
      <t>年次および
月</t>
    </r>
    <r>
      <rPr>
        <sz val="9"/>
        <rFont val="ＭＳ 明朝"/>
        <family val="1"/>
      </rPr>
      <t>次</t>
    </r>
  </si>
  <si>
    <r>
      <t>平成19年</t>
    </r>
    <r>
      <rPr>
        <sz val="9"/>
        <rFont val="ＭＳ ゴシック"/>
        <family val="3"/>
      </rPr>
      <t>２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</si>
  <si>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３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</si>
  <si>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４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</si>
  <si>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５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</si>
  <si>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６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</si>
  <si>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７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</si>
  <si>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８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</si>
  <si>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９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</si>
  <si>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</si>
  <si>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</si>
  <si>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</si>
  <si>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r>
      <t>平成</t>
    </r>
    <r>
      <rPr>
        <sz val="9"/>
        <color indexed="8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</si>
  <si>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t xml:space="preserve">    20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</si>
  <si>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</si>
  <si>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</si>
  <si>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t>韓国・朝鮮</t>
  </si>
  <si>
    <t>フィリピン</t>
  </si>
  <si>
    <t>アフガニスタン</t>
  </si>
  <si>
    <t>ウズベキスタン</t>
  </si>
  <si>
    <t>モーリシャス</t>
  </si>
  <si>
    <t>ブータン</t>
  </si>
  <si>
    <r>
      <t xml:space="preserve">平　　成　　  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　　年</t>
    </r>
  </si>
  <si>
    <t>区民部戸籍住民課、健康部健康推進課</t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</si>
  <si>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</si>
  <si>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ゴシック"/>
        <family val="3"/>
      </rPr>
      <t>22</t>
    </r>
    <r>
      <rPr>
        <sz val="9"/>
        <color indexed="9"/>
        <rFont val="ＭＳ ゴシック"/>
        <family val="3"/>
      </rPr>
      <t>年</t>
    </r>
  </si>
  <si>
    <r>
      <t>平成</t>
    </r>
    <r>
      <rPr>
        <sz val="9"/>
        <color indexed="8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</si>
  <si>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21</t>
    </r>
    <r>
      <rPr>
        <sz val="9"/>
        <color indexed="9"/>
        <rFont val="ＭＳ ゴシック"/>
        <family val="3"/>
      </rPr>
      <t>年</t>
    </r>
  </si>
  <si>
    <r>
      <t>平成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</si>
  <si>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t>平成17年</t>
  </si>
  <si>
    <t>平成12年</t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</si>
  <si>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</si>
  <si>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ゴシック"/>
        <family val="3"/>
      </rPr>
      <t>21</t>
    </r>
    <r>
      <rPr>
        <sz val="9"/>
        <rFont val="ＭＳ ゴシック"/>
        <family val="3"/>
      </rPr>
      <t>年１月</t>
    </r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</si>
  <si>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</si>
  <si>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</si>
  <si>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平成21年１月</t>
  </si>
  <si>
    <t xml:space="preserve">       (平成22年１月1日現在)</t>
  </si>
  <si>
    <t>平　　成　　17　年</t>
  </si>
  <si>
    <r>
      <t>平　　成</t>
    </r>
    <r>
      <rPr>
        <sz val="9"/>
        <rFont val="ＭＳ 明朝"/>
        <family val="1"/>
      </rPr>
      <t>　　18　</t>
    </r>
    <r>
      <rPr>
        <sz val="9"/>
        <color indexed="9"/>
        <rFont val="ＭＳ 明朝"/>
        <family val="1"/>
      </rPr>
      <t>年</t>
    </r>
  </si>
  <si>
    <r>
      <t xml:space="preserve">平　　成　　  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　　年</t>
    </r>
  </si>
  <si>
    <r>
      <t>平　　成　</t>
    </r>
    <r>
      <rPr>
        <sz val="9"/>
        <rFont val="ＭＳ ゴシック"/>
        <family val="3"/>
      </rPr>
      <t>　  21　　</t>
    </r>
    <r>
      <rPr>
        <sz val="9"/>
        <color indexed="9"/>
        <rFont val="ＭＳ ゴシック"/>
        <family val="3"/>
      </rPr>
      <t>年</t>
    </r>
  </si>
  <si>
    <t xml:space="preserve">    21</t>
  </si>
  <si>
    <t>平成12年　</t>
  </si>
  <si>
    <t>（平成22年10月1日）</t>
  </si>
  <si>
    <t>別居前の夫婦の住所が練馬区内のものを計上。平成21年の数値は概数である。</t>
  </si>
  <si>
    <t>届出があったものについて、子の住所、死亡者の住所が練馬区内のものを計上。平成21年の数値は概数である。</t>
  </si>
  <si>
    <t>東京都福祉保健局「人口動態統計月報(平成21年)｣「東京都衛生年報(～平成15年)」「人口動態統計(平成16年～20年)」、</t>
  </si>
  <si>
    <t>タイ</t>
  </si>
  <si>
    <t>インド</t>
  </si>
  <si>
    <t>ネパール</t>
  </si>
  <si>
    <t>カナダ</t>
  </si>
  <si>
    <t>ブラジル</t>
  </si>
  <si>
    <t>マレーシア</t>
  </si>
  <si>
    <t>フランス</t>
  </si>
  <si>
    <t>バングラデシュ</t>
  </si>
  <si>
    <t>ベトナム</t>
  </si>
  <si>
    <t>オーストラリア</t>
  </si>
  <si>
    <t>インドネシア</t>
  </si>
  <si>
    <t>ドイツ</t>
  </si>
  <si>
    <t>ロシア</t>
  </si>
  <si>
    <t>パキスタン</t>
  </si>
  <si>
    <t>モンゴル</t>
  </si>
  <si>
    <t>スリランカ</t>
  </si>
  <si>
    <t>ナイジェリア</t>
  </si>
  <si>
    <t>イラン</t>
  </si>
  <si>
    <t>イタリア</t>
  </si>
  <si>
    <t>コロンビア</t>
  </si>
  <si>
    <t>シンガポール</t>
  </si>
  <si>
    <t>トルコ</t>
  </si>
  <si>
    <t>サウジアラビア</t>
  </si>
  <si>
    <t>ミャンマー</t>
  </si>
  <si>
    <t>スペイン</t>
  </si>
  <si>
    <t>ガーナ</t>
  </si>
  <si>
    <t>ニュージーランド</t>
  </si>
  <si>
    <t>スウェーデン</t>
  </si>
  <si>
    <t>ペルー</t>
  </si>
  <si>
    <t>フィンランド</t>
  </si>
  <si>
    <t>ルーマニア</t>
  </si>
  <si>
    <t>ウクライナ</t>
  </si>
  <si>
    <t>ハンガリー</t>
  </si>
  <si>
    <t>メキシコ</t>
  </si>
  <si>
    <t>ギニア</t>
  </si>
  <si>
    <t>ベネズエラ</t>
  </si>
  <si>
    <t>ポーランド</t>
  </si>
  <si>
    <t>アイルランド</t>
  </si>
  <si>
    <t>オランダ</t>
  </si>
  <si>
    <t>デンマーク</t>
  </si>
  <si>
    <t>アルゼンチン</t>
  </si>
  <si>
    <t>パラグアイ</t>
  </si>
  <si>
    <t>ベルギー</t>
  </si>
  <si>
    <t>イスラエル</t>
  </si>
  <si>
    <t>モロッコ</t>
  </si>
  <si>
    <t>スイス</t>
  </si>
  <si>
    <t>エチオピア</t>
  </si>
  <si>
    <t>カメルーン</t>
  </si>
  <si>
    <t>カンボジア</t>
  </si>
  <si>
    <t>チェコ</t>
  </si>
  <si>
    <t>ブルガリア</t>
  </si>
  <si>
    <t>ホンジュラス</t>
  </si>
  <si>
    <t>ラオス</t>
  </si>
  <si>
    <t>ガンビア</t>
  </si>
  <si>
    <t>ギニアビサウ</t>
  </si>
  <si>
    <t>ジャマイカ</t>
  </si>
  <si>
    <t>ジンバブエ</t>
  </si>
  <si>
    <t>スロバキア</t>
  </si>
  <si>
    <t>チュニジア</t>
  </si>
  <si>
    <t>ノルウェー</t>
  </si>
  <si>
    <t>リトアニア</t>
  </si>
  <si>
    <t>アイスランド</t>
  </si>
  <si>
    <t>アルメニア</t>
  </si>
  <si>
    <t>エジプト</t>
  </si>
  <si>
    <t>エルサルバドル</t>
  </si>
  <si>
    <t>カザフスタン</t>
  </si>
  <si>
    <t>ガボン</t>
  </si>
  <si>
    <t>キルギス</t>
  </si>
  <si>
    <t>クロアチア</t>
  </si>
  <si>
    <t>コートジボワール</t>
  </si>
  <si>
    <t>コスタリカ</t>
  </si>
  <si>
    <t>セルビア・モンテネグロ</t>
  </si>
  <si>
    <t>タンザニア</t>
  </si>
  <si>
    <t>トーゴ</t>
  </si>
  <si>
    <t>ヨルダン</t>
  </si>
  <si>
    <t>リベリア</t>
  </si>
  <si>
    <t>(平成22年1月1日現在）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</si>
</sst>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[Red]#,##0.00"/>
    <numFmt numFmtId="178" formatCode="#,##0_);\(#,##0\)"/>
    <numFmt numFmtId="179" formatCode="0.00_ "/>
    <numFmt numFmtId="180" formatCode="#,##0_ "/>
    <numFmt numFmtId="181" formatCode="#,##0.00_);\(#,##0.00\)"/>
    <numFmt numFmtId="182" formatCode="#,##0.000_ "/>
    <numFmt numFmtId="183" formatCode="0.00_);\(0.00\)"/>
    <numFmt numFmtId="184" formatCode="#,##0;&quot;△&quot;#,##0;&quot;－&quot;"/>
    <numFmt numFmtId="185" formatCode="#,##0\ ;&quot;△ &quot;#,##0\ ;&quot;－&quot;"/>
    <numFmt numFmtId="186" formatCode="#.00\ ;&quot;△&quot;\ #.00\ ;&quot;－&quot;"/>
    <numFmt numFmtId="187" formatCode="#,##0\ ;&quot;△   &quot;#,##0\ ;&quot;－&quot;"/>
    <numFmt numFmtId="188" formatCode="#,##0.00;&quot;△ &quot;0.00\ ;&quot;－&quot;"/>
    <numFmt numFmtId="189" formatCode="#,##0\ ;&quot;△&quot;?,??0\ ;&quot;－&quot;"/>
    <numFmt numFmtId="190" formatCode="#,##0\ ;&quot;△&quot;?,??0\ ;&quot;－ &quot;"/>
    <numFmt numFmtId="191" formatCode="#,##0\ ;&quot;△&quot;#,##0\ ;&quot;－ &quot;"/>
    <numFmt numFmtId="192" formatCode="\ ##0\ ;&quot;△&quot;\ ??0\ ;&quot;－ &quot;"/>
    <numFmt numFmtId="193" formatCode="##,##0\ ;&quot;△&quot;??,??0\ ;&quot;－ &quot;"/>
    <numFmt numFmtId="194" formatCode="###,##0\ ;&quot;△&quot;###,##0\ ;&quot;－ &quot;"/>
    <numFmt numFmtId="195" formatCode="##,##0\ ;&quot;△ &quot;??,??0\ ;&quot;－ &quot;"/>
    <numFmt numFmtId="196" formatCode="#.0\ ;&quot;△ &quot;\ #.0\ ;&quot;－ &quot;"/>
    <numFmt numFmtId="197" formatCode="0.0_);\(0.0\)"/>
    <numFmt numFmtId="198" formatCode="\ ##.#0\ ;&quot;△&quot;\ ??.?0\ ;&quot;－ &quot;"/>
    <numFmt numFmtId="199" formatCode="\ ##.#00\ ;&quot;△&quot;\ ??.?00\ ;&quot;－ &quot;"/>
    <numFmt numFmtId="200" formatCode="0.00_);[Red]\(0.00\)"/>
    <numFmt numFmtId="201" formatCode="0_);[Red]\(0\)"/>
    <numFmt numFmtId="202" formatCode="[$-F400]h:mm:ss\ AM/PM"/>
    <numFmt numFmtId="203" formatCode="0.0_ "/>
    <numFmt numFmtId="204" formatCode="##.00\ ;&quot;△&quot;\ ??.?0\ ;&quot;－ &quot;"/>
    <numFmt numFmtId="205" formatCode="0_ "/>
    <numFmt numFmtId="206" formatCode="#,##0_ ;[Red]\-#,##0\ "/>
    <numFmt numFmtId="207" formatCode="#,##0_);[Red]\(#,##0\)"/>
    <numFmt numFmtId="208" formatCode="0;[Red]0"/>
    <numFmt numFmtId="209" formatCode="##.#0\ ;&quot;△&quot;##.#0\ ;&quot;－ &quot;"/>
    <numFmt numFmtId="210" formatCode="###\ ###\ ##0;&quot;△&quot;###\ ##0"/>
    <numFmt numFmtId="211" formatCode="_ * #\ ##0_ ;[Red]_ * &quot;△&quot;#\ ##0_ ;_ * &quot;-&quot;_ ;_ @_ "/>
    <numFmt numFmtId="212" formatCode="#,##0.00_ "/>
    <numFmt numFmtId="213" formatCode="#,##0.0_ "/>
    <numFmt numFmtId="214" formatCode="#,##0.00;&quot;△ &quot;#,##0.00"/>
    <numFmt numFmtId="215" formatCode="#,##0;[Red]#,##0"/>
    <numFmt numFmtId="216" formatCode="0;&quot;△ &quot;0"/>
    <numFmt numFmtId="217" formatCode="#,##0.00_ ;[Red]\-#,##0.00\ "/>
    <numFmt numFmtId="218" formatCode="#,##0.0;&quot;△ &quot;#,##0.0"/>
    <numFmt numFmtId="219" formatCode="0.0"/>
    <numFmt numFmtId="220" formatCode="#,##0.0;[Red]\-#,##0.0"/>
    <numFmt numFmtId="221" formatCode="0.000"/>
    <numFmt numFmtId="222" formatCode="0.0000"/>
    <numFmt numFmtId="223" formatCode="#,##0.0_);\(#,##0.0\)"/>
    <numFmt numFmtId="224" formatCode="#,##0\ \ "/>
    <numFmt numFmtId="225" formatCode="0.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36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color indexed="20"/>
      <name val="ＭＳ 明朝"/>
      <family val="1"/>
    </font>
    <font>
      <sz val="9"/>
      <color indexed="48"/>
      <name val="ＭＳ 明朝"/>
      <family val="1"/>
    </font>
    <font>
      <sz val="6"/>
      <color indexed="8"/>
      <name val="ＭＳ 明朝"/>
      <family val="1"/>
    </font>
    <font>
      <sz val="9.25"/>
      <color indexed="8"/>
      <name val="ＭＳ 明朝"/>
      <family val="1"/>
    </font>
    <font>
      <sz val="9.25"/>
      <color indexed="8"/>
      <name val="ＭＳ ゴシック"/>
      <family val="3"/>
    </font>
    <font>
      <sz val="9.7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8" fillId="0" borderId="1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1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Alignment="1">
      <alignment vertical="center"/>
    </xf>
    <xf numFmtId="183" fontId="10" fillId="0" borderId="0" xfId="0" applyNumberFormat="1" applyFont="1" applyFill="1" applyAlignment="1">
      <alignment horizontal="right" vertical="center"/>
    </xf>
    <xf numFmtId="18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5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197" fontId="19" fillId="0" borderId="0" xfId="0" applyNumberFormat="1" applyFont="1" applyAlignment="1">
      <alignment horizontal="distributed" vertical="center"/>
    </xf>
    <xf numFmtId="197" fontId="1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/>
    </xf>
    <xf numFmtId="38" fontId="6" fillId="0" borderId="15" xfId="49" applyFont="1" applyBorder="1" applyAlignment="1">
      <alignment/>
    </xf>
    <xf numFmtId="178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right" vertical="center"/>
    </xf>
    <xf numFmtId="204" fontId="8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180" fontId="10" fillId="0" borderId="20" xfId="49" applyNumberFormat="1" applyFont="1" applyFill="1" applyBorder="1" applyAlignment="1">
      <alignment horizontal="right" vertical="center"/>
    </xf>
    <xf numFmtId="180" fontId="10" fillId="0" borderId="0" xfId="49" applyNumberFormat="1" applyFont="1" applyFill="1" applyAlignment="1">
      <alignment horizontal="right" vertical="center"/>
    </xf>
    <xf numFmtId="180" fontId="10" fillId="0" borderId="10" xfId="49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185" fontId="10" fillId="0" borderId="0" xfId="0" applyNumberFormat="1" applyFont="1" applyFill="1" applyAlignment="1">
      <alignment vertical="center"/>
    </xf>
    <xf numFmtId="195" fontId="5" fillId="0" borderId="20" xfId="49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vertical="center"/>
    </xf>
    <xf numFmtId="180" fontId="14" fillId="0" borderId="0" xfId="49" applyNumberFormat="1" applyFont="1" applyFill="1" applyBorder="1" applyAlignment="1">
      <alignment horizontal="right" vertical="center"/>
    </xf>
    <xf numFmtId="180" fontId="14" fillId="0" borderId="0" xfId="49" applyNumberFormat="1" applyFont="1" applyFill="1" applyAlignment="1">
      <alignment horizontal="right" vertical="center"/>
    </xf>
    <xf numFmtId="180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80" fontId="14" fillId="0" borderId="11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94" fontId="8" fillId="0" borderId="27" xfId="0" applyNumberFormat="1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vertical="center"/>
    </xf>
    <xf numFmtId="194" fontId="8" fillId="0" borderId="28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horizontal="right" vertical="center"/>
    </xf>
    <xf numFmtId="194" fontId="5" fillId="0" borderId="2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28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horizontal="right" vertical="center"/>
    </xf>
    <xf numFmtId="20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2" fontId="8" fillId="0" borderId="31" xfId="0" applyNumberFormat="1" applyFont="1" applyFill="1" applyBorder="1" applyAlignment="1">
      <alignment vertical="center"/>
    </xf>
    <xf numFmtId="182" fontId="5" fillId="0" borderId="31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98" fontId="5" fillId="0" borderId="0" xfId="0" applyNumberFormat="1" applyFont="1" applyFill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91" fontId="5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91" fontId="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horizontal="right" vertical="center"/>
    </xf>
    <xf numFmtId="191" fontId="5" fillId="0" borderId="31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8" fillId="0" borderId="0" xfId="49" applyNumberFormat="1" applyFont="1" applyFill="1" applyBorder="1" applyAlignment="1">
      <alignment horizontal="right" vertical="center"/>
    </xf>
    <xf numFmtId="191" fontId="5" fillId="0" borderId="20" xfId="49" applyNumberFormat="1" applyFont="1" applyFill="1" applyBorder="1" applyAlignment="1">
      <alignment horizontal="right" vertical="center"/>
    </xf>
    <xf numFmtId="191" fontId="8" fillId="0" borderId="20" xfId="49" applyNumberFormat="1" applyFont="1" applyFill="1" applyBorder="1" applyAlignment="1">
      <alignment horizontal="right" vertical="center"/>
    </xf>
    <xf numFmtId="191" fontId="8" fillId="0" borderId="20" xfId="0" applyNumberFormat="1" applyFont="1" applyFill="1" applyBorder="1" applyAlignment="1">
      <alignment horizontal="right" vertical="center"/>
    </xf>
    <xf numFmtId="191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35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38" fontId="5" fillId="0" borderId="0" xfId="49" applyFont="1" applyFill="1" applyAlignment="1">
      <alignment horizontal="right" vertical="center"/>
    </xf>
    <xf numFmtId="0" fontId="8" fillId="0" borderId="10" xfId="61" applyFont="1" applyFill="1" applyBorder="1" applyAlignment="1">
      <alignment vertical="center"/>
      <protection/>
    </xf>
    <xf numFmtId="38" fontId="8" fillId="0" borderId="0" xfId="49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0" fontId="5" fillId="0" borderId="0" xfId="49" applyNumberFormat="1" applyFont="1" applyFill="1" applyAlignment="1">
      <alignment horizontal="right" vertical="center"/>
    </xf>
    <xf numFmtId="42" fontId="5" fillId="0" borderId="0" xfId="49" applyNumberFormat="1" applyFont="1" applyFill="1" applyAlignment="1">
      <alignment horizontal="right" vertical="center"/>
    </xf>
    <xf numFmtId="0" fontId="8" fillId="0" borderId="0" xfId="61" applyFont="1" applyFill="1" applyBorder="1" applyAlignment="1">
      <alignment vertical="center"/>
      <protection/>
    </xf>
    <xf numFmtId="42" fontId="8" fillId="0" borderId="0" xfId="49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1" fontId="8" fillId="0" borderId="2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49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left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91" fontId="8" fillId="0" borderId="0" xfId="49" applyNumberFormat="1" applyFont="1" applyFill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29" xfId="49" applyNumberFormat="1" applyFont="1" applyFill="1" applyBorder="1" applyAlignment="1">
      <alignment horizontal="right" vertical="center"/>
    </xf>
    <xf numFmtId="184" fontId="5" fillId="0" borderId="11" xfId="49" applyNumberFormat="1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0" xfId="49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20" xfId="0" applyNumberFormat="1" applyFont="1" applyFill="1" applyBorder="1" applyAlignment="1">
      <alignment vertical="center"/>
    </xf>
    <xf numFmtId="184" fontId="8" fillId="0" borderId="0" xfId="49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8" fillId="0" borderId="0" xfId="49" applyNumberFormat="1" applyFont="1" applyFill="1" applyAlignment="1">
      <alignment horizontal="right" vertical="center"/>
    </xf>
    <xf numFmtId="184" fontId="5" fillId="0" borderId="1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1" fontId="5" fillId="0" borderId="11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91" fontId="8" fillId="0" borderId="20" xfId="49" applyNumberFormat="1" applyFont="1" applyFill="1" applyBorder="1" applyAlignment="1">
      <alignment vertical="center"/>
    </xf>
    <xf numFmtId="191" fontId="5" fillId="0" borderId="20" xfId="49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91" fontId="5" fillId="0" borderId="29" xfId="0" applyNumberFormat="1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91" fontId="5" fillId="0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1" fontId="8" fillId="0" borderId="10" xfId="49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84" fontId="21" fillId="0" borderId="0" xfId="0" applyNumberFormat="1" applyFont="1" applyFill="1" applyAlignment="1">
      <alignment vertical="center"/>
    </xf>
    <xf numFmtId="184" fontId="22" fillId="0" borderId="0" xfId="0" applyNumberFormat="1" applyFont="1" applyFill="1" applyAlignment="1">
      <alignment vertical="center"/>
    </xf>
    <xf numFmtId="184" fontId="8" fillId="0" borderId="20" xfId="49" applyNumberFormat="1" applyFont="1" applyFill="1" applyBorder="1" applyAlignment="1">
      <alignment horizontal="right" vertical="center"/>
    </xf>
    <xf numFmtId="191" fontId="5" fillId="0" borderId="10" xfId="49" applyNumberFormat="1" applyFont="1" applyFill="1" applyBorder="1" applyAlignment="1">
      <alignment horizontal="right" vertical="center"/>
    </xf>
    <xf numFmtId="184" fontId="5" fillId="0" borderId="20" xfId="49" applyNumberFormat="1" applyFont="1" applyFill="1" applyBorder="1" applyAlignment="1">
      <alignment horizontal="right" vertical="center"/>
    </xf>
    <xf numFmtId="184" fontId="5" fillId="0" borderId="12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96" fontId="5" fillId="0" borderId="2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191" fontId="13" fillId="0" borderId="35" xfId="0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91" fontId="8" fillId="0" borderId="31" xfId="49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distributed" vertical="center"/>
    </xf>
    <xf numFmtId="191" fontId="5" fillId="0" borderId="29" xfId="49" applyNumberFormat="1" applyFont="1" applyFill="1" applyBorder="1" applyAlignment="1">
      <alignment vertical="center"/>
    </xf>
    <xf numFmtId="191" fontId="13" fillId="0" borderId="11" xfId="49" applyNumberFormat="1" applyFont="1" applyFill="1" applyBorder="1" applyAlignment="1">
      <alignment vertical="center"/>
    </xf>
    <xf numFmtId="191" fontId="13" fillId="0" borderId="32" xfId="49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191" fontId="5" fillId="0" borderId="11" xfId="49" applyNumberFormat="1" applyFont="1" applyFill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180" fontId="14" fillId="0" borderId="11" xfId="0" applyNumberFormat="1" applyFont="1" applyFill="1" applyBorder="1" applyAlignment="1">
      <alignment horizontal="right" vertical="center"/>
    </xf>
    <xf numFmtId="183" fontId="14" fillId="0" borderId="11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vertical="center"/>
    </xf>
    <xf numFmtId="0" fontId="6" fillId="24" borderId="0" xfId="0" applyFont="1" applyFill="1" applyAlignment="1">
      <alignment/>
    </xf>
    <xf numFmtId="178" fontId="6" fillId="24" borderId="0" xfId="0" applyNumberFormat="1" applyFont="1" applyFill="1" applyAlignment="1">
      <alignment/>
    </xf>
    <xf numFmtId="49" fontId="6" fillId="24" borderId="15" xfId="0" applyNumberFormat="1" applyFont="1" applyFill="1" applyBorder="1" applyAlignment="1">
      <alignment/>
    </xf>
    <xf numFmtId="38" fontId="6" fillId="24" borderId="15" xfId="49" applyFont="1" applyFill="1" applyBorder="1" applyAlignment="1">
      <alignment/>
    </xf>
    <xf numFmtId="0" fontId="13" fillId="0" borderId="0" xfId="61" applyFont="1" applyFill="1" applyAlignment="1">
      <alignment horizontal="distributed" vertical="center"/>
      <protection/>
    </xf>
    <xf numFmtId="0" fontId="10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180" fontId="10" fillId="0" borderId="20" xfId="49" applyNumberFormat="1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94" fontId="8" fillId="0" borderId="20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194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82" fontId="8" fillId="0" borderId="40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8" fillId="0" borderId="27" xfId="58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27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94" fontId="8" fillId="0" borderId="0" xfId="0" applyNumberFormat="1" applyFont="1" applyFill="1" applyAlignment="1">
      <alignment/>
    </xf>
    <xf numFmtId="194" fontId="8" fillId="0" borderId="2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/>
    </xf>
    <xf numFmtId="194" fontId="5" fillId="0" borderId="0" xfId="49" applyNumberFormat="1" applyFont="1" applyFill="1" applyAlignment="1">
      <alignment/>
    </xf>
    <xf numFmtId="194" fontId="5" fillId="0" borderId="0" xfId="49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5" fillId="0" borderId="0" xfId="61" applyFont="1" applyFill="1" applyAlignment="1">
      <alignment horizontal="distributed" vertical="center"/>
      <protection/>
    </xf>
    <xf numFmtId="195" fontId="5" fillId="0" borderId="0" xfId="49" applyNumberFormat="1" applyFont="1" applyFill="1" applyBorder="1" applyAlignment="1">
      <alignment horizontal="right" vertical="center"/>
    </xf>
    <xf numFmtId="180" fontId="10" fillId="0" borderId="20" xfId="49" applyNumberFormat="1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0" xfId="61" applyFont="1" applyFill="1" applyBorder="1" applyAlignment="1">
      <alignment vertical="center"/>
      <protection/>
    </xf>
    <xf numFmtId="180" fontId="14" fillId="0" borderId="0" xfId="49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center"/>
    </xf>
    <xf numFmtId="180" fontId="14" fillId="0" borderId="20" xfId="49" applyNumberFormat="1" applyFont="1" applyFill="1" applyBorder="1" applyAlignment="1">
      <alignment vertical="center"/>
    </xf>
    <xf numFmtId="185" fontId="8" fillId="0" borderId="0" xfId="49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16" fillId="0" borderId="0" xfId="49" applyNumberFormat="1" applyFont="1" applyFill="1" applyBorder="1" applyAlignment="1">
      <alignment horizontal="right" vertical="center"/>
    </xf>
    <xf numFmtId="185" fontId="8" fillId="0" borderId="31" xfId="49" applyNumberFormat="1" applyFont="1" applyFill="1" applyBorder="1" applyAlignment="1">
      <alignment horizontal="right" vertical="center"/>
    </xf>
    <xf numFmtId="185" fontId="5" fillId="0" borderId="31" xfId="49" applyNumberFormat="1" applyFont="1" applyFill="1" applyBorder="1" applyAlignment="1">
      <alignment horizontal="right" vertical="center"/>
    </xf>
    <xf numFmtId="185" fontId="16" fillId="0" borderId="31" xfId="49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3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/>
    </xf>
    <xf numFmtId="38" fontId="6" fillId="0" borderId="15" xfId="49" applyFont="1" applyFill="1" applyBorder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91" fontId="8" fillId="0" borderId="0" xfId="61" applyNumberFormat="1" applyFont="1" applyFill="1" applyBorder="1" applyAlignment="1">
      <alignment vertical="center"/>
      <protection/>
    </xf>
    <xf numFmtId="195" fontId="8" fillId="0" borderId="0" xfId="0" applyNumberFormat="1" applyFont="1" applyFill="1" applyBorder="1" applyAlignment="1">
      <alignment vertical="center"/>
    </xf>
    <xf numFmtId="195" fontId="8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91" fontId="10" fillId="0" borderId="0" xfId="49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distributed" vertical="center"/>
    </xf>
    <xf numFmtId="191" fontId="10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distributed" vertical="center"/>
    </xf>
    <xf numFmtId="38" fontId="10" fillId="0" borderId="10" xfId="49" applyFont="1" applyFill="1" applyBorder="1" applyAlignment="1">
      <alignment horizontal="distributed" vertical="center"/>
    </xf>
    <xf numFmtId="191" fontId="5" fillId="0" borderId="31" xfId="0" applyNumberFormat="1" applyFont="1" applyFill="1" applyBorder="1" applyAlignment="1">
      <alignment horizontal="right" vertical="center"/>
    </xf>
    <xf numFmtId="184" fontId="0" fillId="0" borderId="11" xfId="0" applyNumberFormat="1" applyFill="1" applyBorder="1" applyAlignment="1">
      <alignment vertical="center"/>
    </xf>
    <xf numFmtId="0" fontId="5" fillId="0" borderId="0" xfId="61" applyFont="1" applyFill="1" applyAlignment="1">
      <alignment horizontal="distributed" vertical="center"/>
      <protection/>
    </xf>
    <xf numFmtId="0" fontId="5" fillId="0" borderId="13" xfId="0" applyFont="1" applyFill="1" applyBorder="1" applyAlignment="1">
      <alignment horizontal="distributed" vertical="center"/>
    </xf>
    <xf numFmtId="192" fontId="8" fillId="0" borderId="0" xfId="61" applyNumberFormat="1" applyFont="1" applyFill="1" applyAlignment="1">
      <alignment vertical="center"/>
      <protection/>
    </xf>
    <xf numFmtId="195" fontId="8" fillId="0" borderId="0" xfId="49" applyNumberFormat="1" applyFont="1" applyFill="1" applyBorder="1" applyAlignment="1">
      <alignment vertical="center"/>
    </xf>
    <xf numFmtId="192" fontId="8" fillId="0" borderId="0" xfId="61" applyNumberFormat="1" applyFont="1" applyFill="1" applyBorder="1" applyAlignment="1">
      <alignment vertical="center"/>
      <protection/>
    </xf>
    <xf numFmtId="19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1" fontId="8" fillId="0" borderId="0" xfId="49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195" fontId="5" fillId="0" borderId="0" xfId="49" applyNumberFormat="1" applyFont="1" applyFill="1" applyBorder="1" applyAlignment="1">
      <alignment vertical="center"/>
    </xf>
    <xf numFmtId="0" fontId="5" fillId="0" borderId="0" xfId="61" applyFont="1" applyAlignment="1">
      <alignment horizontal="left" vertical="center"/>
      <protection/>
    </xf>
    <xf numFmtId="191" fontId="8" fillId="0" borderId="0" xfId="61" applyNumberFormat="1" applyFont="1" applyFill="1" applyBorder="1" applyAlignment="1">
      <alignment vertical="center"/>
      <protection/>
    </xf>
    <xf numFmtId="195" fontId="8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horizontal="right" vertical="center"/>
    </xf>
    <xf numFmtId="192" fontId="5" fillId="0" borderId="0" xfId="49" applyNumberFormat="1" applyFont="1" applyFill="1" applyBorder="1" applyAlignment="1">
      <alignment vertical="center"/>
    </xf>
    <xf numFmtId="0" fontId="13" fillId="0" borderId="0" xfId="61" applyFont="1" applyFill="1" applyAlignment="1">
      <alignment horizontal="distributed" vertical="center"/>
      <protection/>
    </xf>
    <xf numFmtId="195" fontId="5" fillId="0" borderId="20" xfId="49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180" fontId="10" fillId="0" borderId="10" xfId="49" applyNumberFormat="1" applyFont="1" applyFill="1" applyBorder="1" applyAlignment="1">
      <alignment horizontal="center" vertical="center"/>
    </xf>
    <xf numFmtId="180" fontId="10" fillId="0" borderId="45" xfId="49" applyNumberFormat="1" applyFont="1" applyFill="1" applyBorder="1" applyAlignment="1">
      <alignment horizontal="center" vertical="center"/>
    </xf>
    <xf numFmtId="180" fontId="10" fillId="0" borderId="39" xfId="49" applyNumberFormat="1" applyFont="1" applyFill="1" applyBorder="1" applyAlignment="1">
      <alignment horizontal="center" vertical="center"/>
    </xf>
    <xf numFmtId="180" fontId="10" fillId="0" borderId="46" xfId="49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34" xfId="0" applyFont="1" applyFill="1" applyBorder="1" applyAlignment="1">
      <alignment horizontal="distributed" vertical="center"/>
    </xf>
    <xf numFmtId="0" fontId="10" fillId="0" borderId="43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180" fontId="10" fillId="0" borderId="20" xfId="49" applyNumberFormat="1" applyFont="1" applyFill="1" applyBorder="1" applyAlignment="1">
      <alignment horizontal="center" vertical="center"/>
    </xf>
    <xf numFmtId="180" fontId="10" fillId="0" borderId="0" xfId="49" applyNumberFormat="1" applyFont="1" applyFill="1" applyBorder="1" applyAlignment="1">
      <alignment horizontal="center" vertical="center"/>
    </xf>
    <xf numFmtId="195" fontId="5" fillId="0" borderId="0" xfId="49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195" fontId="8" fillId="0" borderId="20" xfId="49" applyNumberFormat="1" applyFont="1" applyFill="1" applyBorder="1" applyAlignment="1">
      <alignment vertical="center"/>
    </xf>
    <xf numFmtId="0" fontId="15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horizontal="distributed" vertical="center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191" fontId="5" fillId="0" borderId="0" xfId="49" applyNumberFormat="1" applyFont="1" applyFill="1" applyAlignment="1">
      <alignment vertical="center"/>
    </xf>
    <xf numFmtId="191" fontId="5" fillId="0" borderId="0" xfId="49" applyNumberFormat="1" applyFont="1" applyFill="1" applyBorder="1" applyAlignment="1">
      <alignment horizontal="right" vertical="center"/>
    </xf>
    <xf numFmtId="191" fontId="5" fillId="0" borderId="0" xfId="49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0" fontId="5" fillId="0" borderId="17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191" fontId="5" fillId="0" borderId="0" xfId="49" applyNumberFormat="1" applyFont="1" applyFill="1" applyAlignment="1">
      <alignment horizontal="right" vertical="center"/>
    </xf>
    <xf numFmtId="191" fontId="5" fillId="0" borderId="0" xfId="61" applyNumberFormat="1" applyFont="1" applyFill="1" applyBorder="1" applyAlignment="1">
      <alignment vertical="center"/>
      <protection/>
    </xf>
    <xf numFmtId="195" fontId="8" fillId="0" borderId="0" xfId="0" applyNumberFormat="1" applyFont="1" applyFill="1" applyBorder="1" applyAlignment="1">
      <alignment vertical="center"/>
    </xf>
    <xf numFmtId="0" fontId="5" fillId="0" borderId="43" xfId="61" applyFont="1" applyFill="1" applyBorder="1" applyAlignment="1">
      <alignment horizontal="distributed" vertical="center" wrapText="1"/>
      <protection/>
    </xf>
    <xf numFmtId="0" fontId="5" fillId="0" borderId="37" xfId="61" applyFont="1" applyFill="1" applyBorder="1" applyAlignment="1">
      <alignment horizontal="distributed" vertical="center"/>
      <protection/>
    </xf>
    <xf numFmtId="0" fontId="5" fillId="0" borderId="34" xfId="61" applyFont="1" applyFill="1" applyBorder="1" applyAlignment="1">
      <alignment horizontal="distributed" vertical="center"/>
      <protection/>
    </xf>
    <xf numFmtId="192" fontId="5" fillId="0" borderId="0" xfId="0" applyNumberFormat="1" applyFont="1" applyFill="1" applyAlignment="1">
      <alignment horizontal="right" vertical="center"/>
    </xf>
    <xf numFmtId="0" fontId="7" fillId="0" borderId="0" xfId="61" applyFont="1" applyFill="1" applyAlignment="1">
      <alignment horizontal="center" vertical="center"/>
      <protection/>
    </xf>
    <xf numFmtId="0" fontId="5" fillId="0" borderId="42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2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45" xfId="61" applyFont="1" applyFill="1" applyBorder="1" applyAlignment="1">
      <alignment horizontal="left" vertical="center" wrapText="1"/>
      <protection/>
    </xf>
    <xf numFmtId="0" fontId="5" fillId="0" borderId="39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48" xfId="61" applyFont="1" applyFill="1" applyBorder="1" applyAlignment="1">
      <alignment horizontal="left" vertical="center"/>
      <protection/>
    </xf>
    <xf numFmtId="0" fontId="5" fillId="0" borderId="2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45" xfId="61" applyFont="1" applyFill="1" applyBorder="1" applyAlignment="1">
      <alignment horizontal="left" vertical="center"/>
      <protection/>
    </xf>
    <xf numFmtId="0" fontId="5" fillId="0" borderId="39" xfId="61" applyFont="1" applyFill="1" applyBorder="1" applyAlignment="1">
      <alignment horizontal="left" vertical="center"/>
      <protection/>
    </xf>
    <xf numFmtId="0" fontId="5" fillId="0" borderId="46" xfId="61" applyFont="1" applyFill="1" applyBorder="1" applyAlignment="1">
      <alignment horizontal="left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distributed" vertical="center" wrapText="1"/>
      <protection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3" xfId="61" applyFont="1" applyFill="1" applyBorder="1" applyAlignment="1">
      <alignment horizontal="distributed" vertical="center" wrapText="1" indent="1"/>
      <protection/>
    </xf>
    <xf numFmtId="0" fontId="5" fillId="0" borderId="13" xfId="61" applyFont="1" applyFill="1" applyBorder="1" applyAlignment="1">
      <alignment horizontal="distributed" vertical="center" indent="1"/>
      <protection/>
    </xf>
    <xf numFmtId="0" fontId="5" fillId="0" borderId="48" xfId="61" applyFont="1" applyFill="1" applyBorder="1" applyAlignment="1">
      <alignment horizontal="distributed" vertical="center" indent="1"/>
      <protection/>
    </xf>
    <xf numFmtId="0" fontId="5" fillId="0" borderId="0" xfId="61" applyFont="1" applyFill="1" applyBorder="1" applyAlignment="1">
      <alignment horizontal="distributed" vertical="center" indent="1"/>
      <protection/>
    </xf>
    <xf numFmtId="0" fontId="5" fillId="0" borderId="10" xfId="61" applyFont="1" applyFill="1" applyBorder="1" applyAlignment="1">
      <alignment horizontal="distributed" vertical="center" indent="1"/>
      <protection/>
    </xf>
    <xf numFmtId="0" fontId="5" fillId="0" borderId="39" xfId="61" applyFont="1" applyFill="1" applyBorder="1" applyAlignment="1">
      <alignment horizontal="distributed" vertical="center" indent="1"/>
      <protection/>
    </xf>
    <xf numFmtId="0" fontId="5" fillId="0" borderId="46" xfId="61" applyFont="1" applyFill="1" applyBorder="1" applyAlignment="1">
      <alignment horizontal="distributed" vertical="center" indent="1"/>
      <protection/>
    </xf>
    <xf numFmtId="184" fontId="5" fillId="0" borderId="13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5" fillId="0" borderId="49" xfId="0" applyNumberFormat="1" applyFont="1" applyFill="1" applyBorder="1" applyAlignment="1">
      <alignment horizontal="center" vertical="center"/>
    </xf>
    <xf numFmtId="184" fontId="5" fillId="0" borderId="5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>
      <alignment horizontal="right" vertical="center"/>
    </xf>
    <xf numFmtId="184" fontId="5" fillId="0" borderId="13" xfId="0" applyNumberFormat="1" applyFont="1" applyFill="1" applyBorder="1" applyAlignment="1">
      <alignment horizontal="distributed" vertical="center"/>
    </xf>
    <xf numFmtId="184" fontId="5" fillId="0" borderId="48" xfId="0" applyNumberFormat="1" applyFont="1" applyFill="1" applyBorder="1" applyAlignment="1">
      <alignment horizontal="distributed" vertical="center"/>
    </xf>
    <xf numFmtId="184" fontId="5" fillId="0" borderId="39" xfId="0" applyNumberFormat="1" applyFont="1" applyFill="1" applyBorder="1" applyAlignment="1">
      <alignment horizontal="distributed" vertical="center"/>
    </xf>
    <xf numFmtId="184" fontId="5" fillId="0" borderId="46" xfId="0" applyNumberFormat="1" applyFont="1" applyFill="1" applyBorder="1" applyAlignment="1">
      <alignment horizontal="distributed" vertical="center"/>
    </xf>
    <xf numFmtId="184" fontId="5" fillId="0" borderId="49" xfId="0" applyNumberFormat="1" applyFont="1" applyFill="1" applyBorder="1" applyAlignment="1">
      <alignment horizontal="distributed" vertical="center"/>
    </xf>
    <xf numFmtId="184" fontId="5" fillId="0" borderId="50" xfId="0" applyNumberFormat="1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vertical="center"/>
    </xf>
    <xf numFmtId="184" fontId="7" fillId="0" borderId="0" xfId="0" applyNumberFormat="1" applyFont="1" applyFill="1" applyAlignment="1">
      <alignment horizontal="left" vertical="center"/>
    </xf>
    <xf numFmtId="184" fontId="5" fillId="0" borderId="48" xfId="0" applyNumberFormat="1" applyFont="1" applyFill="1" applyBorder="1" applyAlignment="1">
      <alignment horizontal="center" vertical="center"/>
    </xf>
    <xf numFmtId="184" fontId="5" fillId="0" borderId="46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42" xfId="0" applyNumberFormat="1" applyFont="1" applyFill="1" applyBorder="1" applyAlignment="1">
      <alignment horizontal="distributed" vertical="center"/>
    </xf>
    <xf numFmtId="184" fontId="5" fillId="0" borderId="45" xfId="0" applyNumberFormat="1" applyFont="1" applyFill="1" applyBorder="1" applyAlignment="1">
      <alignment horizontal="distributed" vertical="center"/>
    </xf>
    <xf numFmtId="184" fontId="5" fillId="0" borderId="49" xfId="0" applyNumberFormat="1" applyFont="1" applyFill="1" applyBorder="1" applyAlignment="1">
      <alignment horizontal="distributed" vertical="center" wrapText="1"/>
    </xf>
    <xf numFmtId="184" fontId="5" fillId="0" borderId="50" xfId="0" applyNumberFormat="1" applyFont="1" applyFill="1" applyBorder="1" applyAlignment="1">
      <alignment horizontal="distributed" vertical="center" wrapText="1"/>
    </xf>
    <xf numFmtId="20" fontId="5" fillId="0" borderId="0" xfId="0" applyNumberFormat="1" applyFont="1" applyFill="1" applyBorder="1" applyAlignment="1">
      <alignment horizontal="distributed" vertical="center"/>
    </xf>
    <xf numFmtId="184" fontId="5" fillId="0" borderId="42" xfId="0" applyNumberFormat="1" applyFont="1" applyFill="1" applyBorder="1" applyAlignment="1">
      <alignment horizontal="distributed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distributed" vertical="center"/>
    </xf>
    <xf numFmtId="184" fontId="5" fillId="0" borderId="43" xfId="0" applyNumberFormat="1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distributed" vertical="center" wrapText="1"/>
    </xf>
    <xf numFmtId="184" fontId="5" fillId="0" borderId="34" xfId="0" applyNumberFormat="1" applyFont="1" applyFill="1" applyBorder="1" applyAlignment="1">
      <alignment horizontal="distributed" vertical="center"/>
    </xf>
    <xf numFmtId="196" fontId="5" fillId="0" borderId="2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justify" vertical="center" wrapText="1"/>
    </xf>
    <xf numFmtId="0" fontId="5" fillId="0" borderId="4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7" fillId="0" borderId="0" xfId="0" applyFont="1" applyFill="1" applyAlignment="1">
      <alignment horizontal="center" vertical="center"/>
    </xf>
    <xf numFmtId="0" fontId="5" fillId="0" borderId="3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top"/>
    </xf>
    <xf numFmtId="0" fontId="5" fillId="0" borderId="39" xfId="0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196" fontId="8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　　　　　　　　　　　　　　　　　　　　２　「人口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"/>
          <c:w val="0.948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'グラフ元データ(特殊年齢構造指数)'!$B$1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'グラフ元データ(特殊年齢構造指数)'!$A$2:$A$47</c:f>
              <c:strCache>
                <c:ptCount val="46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5">
                  <c:v>22</c:v>
                </c:pt>
              </c:strCache>
            </c:strRef>
          </c:cat>
          <c:val>
            <c:numRef>
              <c:f>'グラフ元データ(特殊年齢構造指数)'!$B$2:$B$47</c:f>
              <c:numCache>
                <c:ptCount val="46"/>
                <c:pt idx="0">
                  <c:v>32.54555614616129</c:v>
                </c:pt>
                <c:pt idx="1">
                  <c:v>32.02521640590034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33.08491084255895</c:v>
                </c:pt>
                <c:pt idx="8">
                  <c:v>33.44187646566054</c:v>
                </c:pt>
                <c:pt idx="9">
                  <c:v>33.60891547574886</c:v>
                </c:pt>
                <c:pt idx="10">
                  <c:v>33.53305785123967</c:v>
                </c:pt>
                <c:pt idx="11">
                  <c:v>33.20151121895781</c:v>
                </c:pt>
                <c:pt idx="12">
                  <c:v>32.73050831989779</c:v>
                </c:pt>
                <c:pt idx="13">
                  <c:v>32.09716965711484</c:v>
                </c:pt>
                <c:pt idx="14">
                  <c:v>31.32410175135916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21.46078161930413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19.65514416775885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</c:v>
                </c:pt>
                <c:pt idx="36">
                  <c:v>18.72515197028041</c:v>
                </c:pt>
                <c:pt idx="37">
                  <c:v>18.77711318875834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18.87870947584226</c:v>
                </c:pt>
                <c:pt idx="41">
                  <c:v>18.844745349401315</c:v>
                </c:pt>
                <c:pt idx="42">
                  <c:v>18.905840951032143</c:v>
                </c:pt>
                <c:pt idx="43">
                  <c:v>18.92203675682154</c:v>
                </c:pt>
                <c:pt idx="44">
                  <c:v>18.9</c:v>
                </c:pt>
                <c:pt idx="45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'グラフ元データ(特殊年齢構造指数)'!$C$1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'グラフ元データ(特殊年齢構造指数)'!$A$2:$A$47</c:f>
              <c:strCache>
                <c:ptCount val="46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5">
                  <c:v>22</c:v>
                </c:pt>
              </c:strCache>
            </c:strRef>
          </c:cat>
          <c:val>
            <c:numRef>
              <c:f>'グラフ元データ(特殊年齢構造指数)'!$C$2:$C$47</c:f>
              <c:numCache>
                <c:ptCount val="46"/>
                <c:pt idx="0">
                  <c:v>5.325332897193714</c:v>
                </c:pt>
                <c:pt idx="1">
                  <c:v>5.2394511051223205</c:v>
                </c:pt>
                <c:pt idx="2">
                  <c:v>5.427708781907435</c:v>
                </c:pt>
                <c:pt idx="3">
                  <c:v>5.60283912489099</c:v>
                </c:pt>
                <c:pt idx="4">
                  <c:v>5.768722840517014</c:v>
                </c:pt>
                <c:pt idx="5">
                  <c:v>5.954975962386768</c:v>
                </c:pt>
                <c:pt idx="6">
                  <c:v>6.111389139411716</c:v>
                </c:pt>
                <c:pt idx="7">
                  <c:v>6.274296459055185</c:v>
                </c:pt>
                <c:pt idx="8">
                  <c:v>6.597934354163986</c:v>
                </c:pt>
                <c:pt idx="9">
                  <c:v>6.841475847434545</c:v>
                </c:pt>
                <c:pt idx="10">
                  <c:v>7.211002066115703</c:v>
                </c:pt>
                <c:pt idx="11">
                  <c:v>7.548927761481322</c:v>
                </c:pt>
                <c:pt idx="12">
                  <c:v>7.895283870248127</c:v>
                </c:pt>
                <c:pt idx="13">
                  <c:v>8.255397266474708</c:v>
                </c:pt>
                <c:pt idx="14">
                  <c:v>8.607839990370532</c:v>
                </c:pt>
                <c:pt idx="15">
                  <c:v>9.020976922384387</c:v>
                </c:pt>
                <c:pt idx="16">
                  <c:v>9.337778120024145</c:v>
                </c:pt>
                <c:pt idx="17">
                  <c:v>9.699048923154777</c:v>
                </c:pt>
                <c:pt idx="18">
                  <c:v>9.955971084903812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</c:v>
                </c:pt>
                <c:pt idx="37">
                  <c:v>22.609791611553096</c:v>
                </c:pt>
                <c:pt idx="38">
                  <c:v>23.55417158810265</c:v>
                </c:pt>
                <c:pt idx="39">
                  <c:v>24.3</c:v>
                </c:pt>
                <c:pt idx="40">
                  <c:v>24.98507328535384</c:v>
                </c:pt>
                <c:pt idx="41">
                  <c:v>25.862179996307855</c:v>
                </c:pt>
                <c:pt idx="42">
                  <c:v>26.76794987339599</c:v>
                </c:pt>
                <c:pt idx="43">
                  <c:v>27.494633298589783</c:v>
                </c:pt>
                <c:pt idx="44">
                  <c:v>28.3</c:v>
                </c:pt>
                <c:pt idx="45">
                  <c:v>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'グラフ元データ(特殊年齢構造指数)'!$D$1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'グラフ元データ(特殊年齢構造指数)'!$A$2:$A$47</c:f>
              <c:strCache>
                <c:ptCount val="46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5">
                  <c:v>22</c:v>
                </c:pt>
              </c:strCache>
            </c:strRef>
          </c:cat>
          <c:val>
            <c:numRef>
              <c:f>'グラフ元データ(特殊年齢構造指数)'!$D$2:$D$47</c:f>
              <c:numCache>
                <c:ptCount val="46"/>
                <c:pt idx="0">
                  <c:v>37.87088904335501</c:v>
                </c:pt>
                <c:pt idx="1">
                  <c:v>37.26466751102265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</c:v>
                </c:pt>
                <c:pt idx="6">
                  <c:v>39.033567679968314</c:v>
                </c:pt>
                <c:pt idx="7">
                  <c:v>39.35920730161413</c:v>
                </c:pt>
                <c:pt idx="8">
                  <c:v>40.03981081982453</c:v>
                </c:pt>
                <c:pt idx="9">
                  <c:v>40.4503913231834</c:v>
                </c:pt>
                <c:pt idx="10">
                  <c:v>40.74405991735537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</c:v>
                </c:pt>
                <c:pt idx="17">
                  <c:v>37.92425121923388</c:v>
                </c:pt>
                <c:pt idx="18">
                  <c:v>36.73622810798104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34.96962766105211</c:v>
                </c:pt>
                <c:pt idx="22">
                  <c:v>34.34261237129714</c:v>
                </c:pt>
                <c:pt idx="23">
                  <c:v>33.7851081364011</c:v>
                </c:pt>
                <c:pt idx="24">
                  <c:v>33.34821085032705</c:v>
                </c:pt>
                <c:pt idx="25">
                  <c:v>33.0187752964664</c:v>
                </c:pt>
                <c:pt idx="26">
                  <c:v>33.08654466187419</c:v>
                </c:pt>
                <c:pt idx="27">
                  <c:v>33.30387321514796</c:v>
                </c:pt>
                <c:pt idx="28">
                  <c:v>33.6351099282922</c:v>
                </c:pt>
                <c:pt idx="29">
                  <c:v>34.22737016445907</c:v>
                </c:pt>
                <c:pt idx="30">
                  <c:v>34.94452136310914</c:v>
                </c:pt>
                <c:pt idx="31">
                  <c:v>35.69867319870023</c:v>
                </c:pt>
                <c:pt idx="32">
                  <c:v>36.680800932081894</c:v>
                </c:pt>
                <c:pt idx="33">
                  <c:v>37.61535997506667</c:v>
                </c:pt>
                <c:pt idx="34">
                  <c:v>38.45538206653752</c:v>
                </c:pt>
                <c:pt idx="35">
                  <c:v>39.31519538150015</c:v>
                </c:pt>
                <c:pt idx="36">
                  <c:v>40.41342811768027</c:v>
                </c:pt>
                <c:pt idx="37">
                  <c:v>41.38690480031143</c:v>
                </c:pt>
                <c:pt idx="38">
                  <c:v>42.33759261247718</c:v>
                </c:pt>
                <c:pt idx="39">
                  <c:v>43</c:v>
                </c:pt>
                <c:pt idx="40">
                  <c:v>43.863782761196106</c:v>
                </c:pt>
                <c:pt idx="41">
                  <c:v>44.706925345709166</c:v>
                </c:pt>
                <c:pt idx="42">
                  <c:v>45.67379082442813</c:v>
                </c:pt>
                <c:pt idx="43">
                  <c:v>46.41667005541132</c:v>
                </c:pt>
                <c:pt idx="44">
                  <c:v>47.2</c:v>
                </c:pt>
                <c:pt idx="45">
                  <c:v>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'グラフ元データ(特殊年齢構造指数)'!$E$1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'グラフ元データ(特殊年齢構造指数)'!$A$2:$A$47</c:f>
              <c:strCache>
                <c:ptCount val="46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5">
                  <c:v>22</c:v>
                </c:pt>
              </c:strCache>
            </c:strRef>
          </c:cat>
          <c:val>
            <c:numRef>
              <c:f>'グラフ元データ(特殊年齢構造指数)'!$E$2:$E$47</c:f>
              <c:numCache>
                <c:ptCount val="46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</c:v>
                </c:pt>
                <c:pt idx="4">
                  <c:v>17.85290220440192</c:v>
                </c:pt>
                <c:pt idx="5">
                  <c:v>18.12735506048787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19.72955782232797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29.81058477405706</c:v>
                </c:pt>
                <c:pt idx="16">
                  <c:v>32.316328811402826</c:v>
                </c:pt>
                <c:pt idx="17">
                  <c:v>34.36308027631787</c:v>
                </c:pt>
                <c:pt idx="18">
                  <c:v>37.176532982205885</c:v>
                </c:pt>
                <c:pt idx="19">
                  <c:v>39.27526781555659</c:v>
                </c:pt>
                <c:pt idx="20">
                  <c:v>41.586590700794616</c:v>
                </c:pt>
                <c:pt idx="21">
                  <c:v>44.68005631698417</c:v>
                </c:pt>
                <c:pt idx="22">
                  <c:v>47.773141528795</c:v>
                </c:pt>
                <c:pt idx="23">
                  <c:v>51.54709214614701</c:v>
                </c:pt>
                <c:pt idx="24">
                  <c:v>55.391408579126924</c:v>
                </c:pt>
                <c:pt idx="25">
                  <c:v>59.93954574759292</c:v>
                </c:pt>
                <c:pt idx="26">
                  <c:v>64.70251283436909</c:v>
                </c:pt>
                <c:pt idx="27">
                  <c:v>69.44100196312829</c:v>
                </c:pt>
                <c:pt idx="28">
                  <c:v>74.57483278058803</c:v>
                </c:pt>
                <c:pt idx="29">
                  <c:v>79.81012156298503</c:v>
                </c:pt>
                <c:pt idx="30">
                  <c:v>84.86316631434612</c:v>
                </c:pt>
                <c:pt idx="31">
                  <c:v>89.67652261814506</c:v>
                </c:pt>
                <c:pt idx="32">
                  <c:v>95.45118855296562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129.2</c:v>
                </c:pt>
                <c:pt idx="40">
                  <c:v>132.34523957967286</c:v>
                </c:pt>
                <c:pt idx="41">
                  <c:v>137.2381505655606</c:v>
                </c:pt>
                <c:pt idx="42">
                  <c:v>141.58560808126668</c:v>
                </c:pt>
                <c:pt idx="43">
                  <c:v>145.30482977038795</c:v>
                </c:pt>
                <c:pt idx="44">
                  <c:v>149.3</c:v>
                </c:pt>
                <c:pt idx="45">
                  <c:v>153</c:v>
                </c:pt>
              </c:numCache>
            </c:numRef>
          </c:val>
          <c:smooth val="0"/>
        </c:ser>
        <c:marker val="1"/>
        <c:axId val="15463380"/>
        <c:axId val="4952693"/>
      </c:lineChart>
      <c:catAx>
        <c:axId val="15463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52693"/>
        <c:crosses val="autoZero"/>
        <c:auto val="1"/>
        <c:lblOffset val="100"/>
        <c:tickLblSkip val="1"/>
        <c:noMultiLvlLbl val="0"/>
      </c:catAx>
      <c:valAx>
        <c:axId val="4952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3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37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'グラフ元データ(外国人登録数)'!$B$2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平成12年　</c:v>
                </c:pt>
                <c:pt idx="1">
                  <c:v>　　13　　</c:v>
                </c:pt>
                <c:pt idx="2">
                  <c:v>　　14　　</c:v>
                </c:pt>
                <c:pt idx="3">
                  <c:v>　　15　　</c:v>
                </c:pt>
                <c:pt idx="4">
                  <c:v>　　16　　</c:v>
                </c:pt>
                <c:pt idx="5">
                  <c:v>　　17　　</c:v>
                </c:pt>
                <c:pt idx="6">
                  <c:v>　　18　　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'グラフ元データ(外国人登録数)'!$B$3:$B$12</c:f>
              <c:numCache>
                <c:ptCount val="10"/>
                <c:pt idx="0">
                  <c:v>5065</c:v>
                </c:pt>
                <c:pt idx="1">
                  <c:v>5332</c:v>
                </c:pt>
                <c:pt idx="2">
                  <c:v>5640</c:v>
                </c:pt>
                <c:pt idx="3">
                  <c:v>5740</c:v>
                </c:pt>
                <c:pt idx="4">
                  <c:v>5492</c:v>
                </c:pt>
                <c:pt idx="5">
                  <c:v>5488</c:v>
                </c:pt>
                <c:pt idx="6">
                  <c:v>5554</c:v>
                </c:pt>
                <c:pt idx="7">
                  <c:v>5825</c:v>
                </c:pt>
                <c:pt idx="8">
                  <c:v>6145</c:v>
                </c:pt>
                <c:pt idx="9">
                  <c:v>6202</c:v>
                </c:pt>
              </c:numCache>
            </c:numRef>
          </c:val>
        </c:ser>
        <c:ser>
          <c:idx val="1"/>
          <c:order val="1"/>
          <c:tx>
            <c:strRef>
              <c:f>'グラフ元データ(外国人登録数)'!$C$2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平成12年　</c:v>
                </c:pt>
                <c:pt idx="1">
                  <c:v>　　13　　</c:v>
                </c:pt>
                <c:pt idx="2">
                  <c:v>　　14　　</c:v>
                </c:pt>
                <c:pt idx="3">
                  <c:v>　　15　　</c:v>
                </c:pt>
                <c:pt idx="4">
                  <c:v>　　16　　</c:v>
                </c:pt>
                <c:pt idx="5">
                  <c:v>　　17　　</c:v>
                </c:pt>
                <c:pt idx="6">
                  <c:v>　　18　　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'グラフ元データ(外国人登録数)'!$C$3:$C$12</c:f>
              <c:numCache>
                <c:ptCount val="10"/>
                <c:pt idx="0">
                  <c:v>5700</c:v>
                </c:pt>
                <c:pt idx="1">
                  <c:v>6133</c:v>
                </c:pt>
                <c:pt idx="2">
                  <c:v>6387</c:v>
                </c:pt>
                <c:pt idx="3">
                  <c:v>6611</c:v>
                </c:pt>
                <c:pt idx="4">
                  <c:v>6622</c:v>
                </c:pt>
                <c:pt idx="5">
                  <c:v>6626</c:v>
                </c:pt>
                <c:pt idx="6">
                  <c:v>6807</c:v>
                </c:pt>
                <c:pt idx="7">
                  <c:v>7242</c:v>
                </c:pt>
                <c:pt idx="8">
                  <c:v>7590</c:v>
                </c:pt>
                <c:pt idx="9">
                  <c:v>7797</c:v>
                </c:pt>
              </c:numCache>
            </c:numRef>
          </c:val>
        </c:ser>
        <c:overlap val="100"/>
        <c:gapWidth val="50"/>
        <c:axId val="44574238"/>
        <c:axId val="65623823"/>
      </c:barChart>
      <c:catAx>
        <c:axId val="4457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23823"/>
        <c:crosses val="autoZero"/>
        <c:auto val="1"/>
        <c:lblOffset val="100"/>
        <c:tickLblSkip val="1"/>
        <c:noMultiLvlLbl val="0"/>
      </c:catAx>
      <c:valAx>
        <c:axId val="65623823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7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951"/>
          <c:y val="0.00725"/>
          <c:w val="0.04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7"/>
          <c:w val="0.925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'グラフ元データ(転入・出の推移)'!$B$1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strRef>
              <c:f>'グラフ元データ(転入・出の推移)'!$A$2:$A$11</c:f>
              <c:strCache>
                <c:ptCount val="10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'グラフ元データ(転入・出の推移)'!$B$2:$B$11</c:f>
              <c:numCache>
                <c:ptCount val="10"/>
                <c:pt idx="0">
                  <c:v>44983</c:v>
                </c:pt>
                <c:pt idx="1">
                  <c:v>45486</c:v>
                </c:pt>
                <c:pt idx="2">
                  <c:v>44533</c:v>
                </c:pt>
                <c:pt idx="3">
                  <c:v>44505</c:v>
                </c:pt>
                <c:pt idx="4">
                  <c:v>43679</c:v>
                </c:pt>
                <c:pt idx="5">
                  <c:v>41654</c:v>
                </c:pt>
                <c:pt idx="6">
                  <c:v>43239</c:v>
                </c:pt>
                <c:pt idx="7">
                  <c:v>43691</c:v>
                </c:pt>
                <c:pt idx="8">
                  <c:v>41465</c:v>
                </c:pt>
                <c:pt idx="9">
                  <c:v>41402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'グラフ元データ(転入・出の推移)'!$C$1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転出 39,411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'グラフ元データ(転入・出の推移)'!$A$2:$A$11</c:f>
              <c:strCache>
                <c:ptCount val="10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'グラフ元データ(転入・出の推移)'!$C$2:$C$11</c:f>
              <c:numCache>
                <c:ptCount val="10"/>
                <c:pt idx="0">
                  <c:v>42487</c:v>
                </c:pt>
                <c:pt idx="1">
                  <c:v>41399</c:v>
                </c:pt>
                <c:pt idx="2">
                  <c:v>40830</c:v>
                </c:pt>
                <c:pt idx="3">
                  <c:v>41468</c:v>
                </c:pt>
                <c:pt idx="4">
                  <c:v>40497</c:v>
                </c:pt>
                <c:pt idx="5">
                  <c:v>40857</c:v>
                </c:pt>
                <c:pt idx="6">
                  <c:v>39716</c:v>
                </c:pt>
                <c:pt idx="7">
                  <c:v>39819</c:v>
                </c:pt>
                <c:pt idx="8">
                  <c:v>37634</c:v>
                </c:pt>
                <c:pt idx="9">
                  <c:v>39411</c:v>
                </c:pt>
              </c:numCache>
            </c:numRef>
          </c:val>
          <c:smooth val="0"/>
        </c:ser>
        <c:marker val="1"/>
        <c:axId val="53743496"/>
        <c:axId val="13929417"/>
      </c:lineChart>
      <c:catAx>
        <c:axId val="53743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929417"/>
        <c:crosses val="autoZero"/>
        <c:auto val="1"/>
        <c:lblOffset val="100"/>
        <c:tickLblSkip val="1"/>
        <c:noMultiLvlLbl val="0"/>
      </c:catAx>
      <c:valAx>
        <c:axId val="13929417"/>
        <c:scaling>
          <c:orientation val="minMax"/>
          <c:max val="47000"/>
          <c:min val="3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74349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0.0265</cdr:y>
    </cdr:from>
    <cdr:to>
      <cdr:x>0.0445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123825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61</xdr:col>
      <xdr:colOff>104775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33350" y="5962650"/>
        <a:ext cx="7524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0.05975</cdr:y>
    </cdr:from>
    <cdr:to>
      <cdr:x>0.14675</cdr:x>
      <cdr:y>0.05975</cdr:y>
    </cdr:to>
    <cdr:sp>
      <cdr:nvSpPr>
        <cdr:cNvPr id="1" name="Text Box 22"/>
        <cdr:cNvSpPr txBox="1">
          <a:spLocks noChangeArrowheads="1"/>
        </cdr:cNvSpPr>
      </cdr:nvSpPr>
      <cdr:spPr>
        <a:xfrm>
          <a:off x="109537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0.01475</cdr:y>
    </cdr:from>
    <cdr:to>
      <cdr:x>0.03175</cdr:x>
      <cdr:y>0.01475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1162050"/>
        <a:ext cx="7486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11</xdr:col>
      <xdr:colOff>542925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0" y="6086475"/>
        <a:ext cx="75247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200025</xdr:colOff>
      <xdr:row>8</xdr:row>
      <xdr:rowOff>0</xdr:rowOff>
    </xdr:from>
    <xdr:to>
      <xdr:col>8</xdr:col>
      <xdr:colOff>638175</xdr:colOff>
      <xdr:row>9</xdr:row>
      <xdr:rowOff>38100</xdr:rowOff>
    </xdr:to>
    <xdr:sp>
      <xdr:nvSpPr>
        <xdr:cNvPr id="3" name="TextBox 39"/>
        <xdr:cNvSpPr txBox="1">
          <a:spLocks noChangeArrowheads="1"/>
        </xdr:cNvSpPr>
      </xdr:nvSpPr>
      <xdr:spPr>
        <a:xfrm>
          <a:off x="5124450" y="142875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13,067</a:t>
          </a:r>
        </a:p>
      </xdr:txBody>
    </xdr:sp>
    <xdr:clientData/>
  </xdr:twoCellAnchor>
  <xdr:twoCellAnchor>
    <xdr:from>
      <xdr:col>9</xdr:col>
      <xdr:colOff>152400</xdr:colOff>
      <xdr:row>6</xdr:row>
      <xdr:rowOff>57150</xdr:rowOff>
    </xdr:from>
    <xdr:to>
      <xdr:col>9</xdr:col>
      <xdr:colOff>590550</xdr:colOff>
      <xdr:row>7</xdr:row>
      <xdr:rowOff>95250</xdr:rowOff>
    </xdr:to>
    <xdr:sp>
      <xdr:nvSpPr>
        <xdr:cNvPr id="4" name="TextBox 41"/>
        <xdr:cNvSpPr txBox="1">
          <a:spLocks noChangeArrowheads="1"/>
        </xdr:cNvSpPr>
      </xdr:nvSpPr>
      <xdr:spPr>
        <a:xfrm>
          <a:off x="5762625" y="12192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13,735</a:t>
          </a:r>
        </a:p>
      </xdr:txBody>
    </xdr:sp>
    <xdr:clientData/>
  </xdr:twoCellAnchor>
  <xdr:twoCellAnchor>
    <xdr:from>
      <xdr:col>7</xdr:col>
      <xdr:colOff>257175</xdr:colOff>
      <xdr:row>9</xdr:row>
      <xdr:rowOff>28575</xdr:rowOff>
    </xdr:from>
    <xdr:to>
      <xdr:col>8</xdr:col>
      <xdr:colOff>9525</xdr:colOff>
      <xdr:row>10</xdr:row>
      <xdr:rowOff>66675</xdr:rowOff>
    </xdr:to>
    <xdr:sp>
      <xdr:nvSpPr>
        <xdr:cNvPr id="5" name="TextBox 42"/>
        <xdr:cNvSpPr txBox="1">
          <a:spLocks noChangeArrowheads="1"/>
        </xdr:cNvSpPr>
      </xdr:nvSpPr>
      <xdr:spPr>
        <a:xfrm>
          <a:off x="4495800" y="15906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12,361</a:t>
          </a:r>
        </a:p>
      </xdr:txBody>
    </xdr:sp>
    <xdr:clientData/>
  </xdr:twoCellAnchor>
  <xdr:twoCellAnchor>
    <xdr:from>
      <xdr:col>6</xdr:col>
      <xdr:colOff>285750</xdr:colOff>
      <xdr:row>9</xdr:row>
      <xdr:rowOff>85725</xdr:rowOff>
    </xdr:from>
    <xdr:to>
      <xdr:col>7</xdr:col>
      <xdr:colOff>38100</xdr:colOff>
      <xdr:row>10</xdr:row>
      <xdr:rowOff>114300</xdr:rowOff>
    </xdr:to>
    <xdr:sp>
      <xdr:nvSpPr>
        <xdr:cNvPr id="6" name="TextBox 43"/>
        <xdr:cNvSpPr txBox="1">
          <a:spLocks noChangeArrowheads="1"/>
        </xdr:cNvSpPr>
      </xdr:nvSpPr>
      <xdr:spPr>
        <a:xfrm>
          <a:off x="3838575" y="164782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12,114</a:t>
          </a:r>
        </a:p>
      </xdr:txBody>
    </xdr:sp>
    <xdr:clientData/>
  </xdr:twoCellAnchor>
  <xdr:twoCellAnchor>
    <xdr:from>
      <xdr:col>5</xdr:col>
      <xdr:colOff>333375</xdr:colOff>
      <xdr:row>9</xdr:row>
      <xdr:rowOff>85725</xdr:rowOff>
    </xdr:from>
    <xdr:to>
      <xdr:col>6</xdr:col>
      <xdr:colOff>85725</xdr:colOff>
      <xdr:row>10</xdr:row>
      <xdr:rowOff>114300</xdr:rowOff>
    </xdr:to>
    <xdr:sp>
      <xdr:nvSpPr>
        <xdr:cNvPr id="7" name="TextBox 44"/>
        <xdr:cNvSpPr txBox="1">
          <a:spLocks noChangeArrowheads="1"/>
        </xdr:cNvSpPr>
      </xdr:nvSpPr>
      <xdr:spPr>
        <a:xfrm>
          <a:off x="3200400" y="164782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12,114</a:t>
          </a:r>
        </a:p>
      </xdr:txBody>
    </xdr:sp>
    <xdr:clientData/>
  </xdr:twoCellAnchor>
  <xdr:twoCellAnchor>
    <xdr:from>
      <xdr:col>4</xdr:col>
      <xdr:colOff>371475</xdr:colOff>
      <xdr:row>9</xdr:row>
      <xdr:rowOff>28575</xdr:rowOff>
    </xdr:from>
    <xdr:to>
      <xdr:col>5</xdr:col>
      <xdr:colOff>123825</xdr:colOff>
      <xdr:row>10</xdr:row>
      <xdr:rowOff>66675</xdr:rowOff>
    </xdr:to>
    <xdr:sp>
      <xdr:nvSpPr>
        <xdr:cNvPr id="8" name="TextBox 45"/>
        <xdr:cNvSpPr txBox="1">
          <a:spLocks noChangeArrowheads="1"/>
        </xdr:cNvSpPr>
      </xdr:nvSpPr>
      <xdr:spPr>
        <a:xfrm>
          <a:off x="2552700" y="15906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12,351</a:t>
          </a:r>
        </a:p>
      </xdr:txBody>
    </xdr:sp>
    <xdr:clientData/>
  </xdr:twoCellAnchor>
  <xdr:twoCellAnchor>
    <xdr:from>
      <xdr:col>3</xdr:col>
      <xdr:colOff>400050</xdr:colOff>
      <xdr:row>9</xdr:row>
      <xdr:rowOff>95250</xdr:rowOff>
    </xdr:from>
    <xdr:to>
      <xdr:col>4</xdr:col>
      <xdr:colOff>152400</xdr:colOff>
      <xdr:row>11</xdr:row>
      <xdr:rowOff>9525</xdr:rowOff>
    </xdr:to>
    <xdr:sp>
      <xdr:nvSpPr>
        <xdr:cNvPr id="9" name="TextBox 46"/>
        <xdr:cNvSpPr txBox="1">
          <a:spLocks noChangeArrowheads="1"/>
        </xdr:cNvSpPr>
      </xdr:nvSpPr>
      <xdr:spPr>
        <a:xfrm>
          <a:off x="1895475" y="165735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12,027</a:t>
          </a:r>
        </a:p>
      </xdr:txBody>
    </xdr:sp>
    <xdr:clientData/>
  </xdr:twoCellAnchor>
  <xdr:twoCellAnchor>
    <xdr:from>
      <xdr:col>2</xdr:col>
      <xdr:colOff>447675</xdr:colOff>
      <xdr:row>10</xdr:row>
      <xdr:rowOff>9525</xdr:rowOff>
    </xdr:from>
    <xdr:to>
      <xdr:col>3</xdr:col>
      <xdr:colOff>200025</xdr:colOff>
      <xdr:row>11</xdr:row>
      <xdr:rowOff>47625</xdr:rowOff>
    </xdr:to>
    <xdr:sp>
      <xdr:nvSpPr>
        <xdr:cNvPr id="10" name="TextBox 47"/>
        <xdr:cNvSpPr txBox="1">
          <a:spLocks noChangeArrowheads="1"/>
        </xdr:cNvSpPr>
      </xdr:nvSpPr>
      <xdr:spPr>
        <a:xfrm>
          <a:off x="1257300" y="17049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11,465</a:t>
          </a:r>
        </a:p>
      </xdr:txBody>
    </xdr:sp>
    <xdr:clientData/>
  </xdr:twoCellAnchor>
  <xdr:twoCellAnchor>
    <xdr:from>
      <xdr:col>1</xdr:col>
      <xdr:colOff>476250</xdr:colOff>
      <xdr:row>11</xdr:row>
      <xdr:rowOff>114300</xdr:rowOff>
    </xdr:from>
    <xdr:to>
      <xdr:col>2</xdr:col>
      <xdr:colOff>228600</xdr:colOff>
      <xdr:row>13</xdr:row>
      <xdr:rowOff>28575</xdr:rowOff>
    </xdr:to>
    <xdr:sp>
      <xdr:nvSpPr>
        <xdr:cNvPr id="11" name="TextBox 48"/>
        <xdr:cNvSpPr txBox="1">
          <a:spLocks noChangeArrowheads="1"/>
        </xdr:cNvSpPr>
      </xdr:nvSpPr>
      <xdr:spPr>
        <a:xfrm>
          <a:off x="600075" y="19431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10,765</a:t>
          </a:r>
        </a:p>
      </xdr:txBody>
    </xdr:sp>
    <xdr:clientData/>
  </xdr:twoCellAnchor>
  <xdr:twoCellAnchor>
    <xdr:from>
      <xdr:col>10</xdr:col>
      <xdr:colOff>142875</xdr:colOff>
      <xdr:row>6</xdr:row>
      <xdr:rowOff>47625</xdr:rowOff>
    </xdr:from>
    <xdr:to>
      <xdr:col>10</xdr:col>
      <xdr:colOff>581025</xdr:colOff>
      <xdr:row>7</xdr:row>
      <xdr:rowOff>85725</xdr:rowOff>
    </xdr:to>
    <xdr:sp>
      <xdr:nvSpPr>
        <xdr:cNvPr id="12" name="TextBox 49"/>
        <xdr:cNvSpPr txBox="1">
          <a:spLocks noChangeArrowheads="1"/>
        </xdr:cNvSpPr>
      </xdr:nvSpPr>
      <xdr:spPr>
        <a:xfrm>
          <a:off x="6438900" y="12096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13,999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12398;&#24180;&#40802;&#27083;&#36896;&#12464;&#12521;&#12501;(P20&#12399;&#12371;&#12398;&#65411;&#65438;&#65392;&#65408;&#12434;&#20351;&#29992;&#12375;&#12390;&#12367;&#12384;&#12373;&#12356;&#1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人口の年齢構造(グラフ)"/>
      <sheetName val="H12,H22年齢別人口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0" customWidth="1"/>
    <col min="64" max="16384" width="9.00390625" style="1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34" t="s">
        <v>92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</row>
    <row r="10" spans="3:61" ht="15.75" customHeight="1"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</row>
    <row r="11" spans="3:61" ht="15.75" customHeight="1"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</row>
    <row r="12" spans="3:61" ht="15.75" customHeight="1"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12" width="9.00390625" style="219" customWidth="1"/>
    <col min="13" max="22" width="7.375" style="219" customWidth="1"/>
    <col min="23" max="23" width="1.625" style="219" customWidth="1"/>
    <col min="24" max="16384" width="9.00390625" style="219" customWidth="1"/>
  </cols>
  <sheetData>
    <row r="1" spans="1:5" ht="10.5" customHeight="1">
      <c r="A1" s="102" t="s">
        <v>359</v>
      </c>
      <c r="D1" s="220"/>
      <c r="E1" s="220"/>
    </row>
    <row r="2" ht="10.5" customHeight="1"/>
    <row r="3" spans="2:23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22"/>
    </row>
    <row r="4" spans="2:23" ht="12.75" customHeight="1">
      <c r="B4" s="502" t="s">
        <v>3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223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508" t="s">
        <v>4</v>
      </c>
      <c r="C6" s="508"/>
      <c r="D6" s="508"/>
      <c r="E6" s="508"/>
      <c r="F6" s="508"/>
      <c r="G6" s="508"/>
      <c r="H6" s="508"/>
      <c r="I6" s="508"/>
      <c r="J6" s="508"/>
      <c r="K6" s="509"/>
      <c r="L6" s="512" t="s">
        <v>5</v>
      </c>
      <c r="M6" s="505" t="s">
        <v>6</v>
      </c>
      <c r="N6" s="505" t="s">
        <v>7</v>
      </c>
      <c r="O6" s="505" t="s">
        <v>8</v>
      </c>
      <c r="P6" s="505" t="s">
        <v>9</v>
      </c>
      <c r="Q6" s="505" t="s">
        <v>10</v>
      </c>
      <c r="R6" s="505" t="s">
        <v>11</v>
      </c>
      <c r="S6" s="505" t="s">
        <v>12</v>
      </c>
      <c r="T6" s="505" t="s">
        <v>13</v>
      </c>
      <c r="U6" s="505" t="s">
        <v>14</v>
      </c>
      <c r="V6" s="505" t="s">
        <v>15</v>
      </c>
      <c r="W6" s="224"/>
    </row>
    <row r="7" spans="2:23" ht="15.75" customHeight="1">
      <c r="B7" s="510"/>
      <c r="C7" s="510"/>
      <c r="D7" s="510"/>
      <c r="E7" s="510"/>
      <c r="F7" s="510"/>
      <c r="G7" s="510"/>
      <c r="H7" s="510"/>
      <c r="I7" s="510"/>
      <c r="J7" s="510"/>
      <c r="K7" s="511"/>
      <c r="L7" s="513"/>
      <c r="M7" s="514"/>
      <c r="N7" s="506"/>
      <c r="O7" s="506"/>
      <c r="P7" s="506"/>
      <c r="Q7" s="506"/>
      <c r="R7" s="506"/>
      <c r="S7" s="506"/>
      <c r="T7" s="506"/>
      <c r="U7" s="506"/>
      <c r="V7" s="506"/>
      <c r="W7" s="224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26"/>
    </row>
    <row r="9" spans="2:23" s="227" customFormat="1" ht="10.5" customHeight="1">
      <c r="B9" s="228"/>
      <c r="C9" s="504" t="s">
        <v>16</v>
      </c>
      <c r="D9" s="504"/>
      <c r="E9" s="504"/>
      <c r="F9" s="504"/>
      <c r="G9" s="504"/>
      <c r="H9" s="504"/>
      <c r="I9" s="504"/>
      <c r="J9" s="504"/>
      <c r="K9" s="3"/>
      <c r="L9" s="180">
        <v>692450</v>
      </c>
      <c r="M9" s="42">
        <v>28619</v>
      </c>
      <c r="N9" s="42">
        <v>29523</v>
      </c>
      <c r="O9" s="42">
        <v>30305</v>
      </c>
      <c r="P9" s="42">
        <v>30110</v>
      </c>
      <c r="Q9" s="42">
        <v>40430</v>
      </c>
      <c r="R9" s="42">
        <v>51987</v>
      </c>
      <c r="S9" s="42">
        <v>56109</v>
      </c>
      <c r="T9" s="42">
        <v>62156</v>
      </c>
      <c r="U9" s="42">
        <v>57609</v>
      </c>
      <c r="V9" s="42">
        <v>48450</v>
      </c>
      <c r="W9" s="42"/>
    </row>
    <row r="10" spans="3:23" s="9" customFormat="1" ht="5.25" customHeight="1">
      <c r="C10" s="4"/>
      <c r="D10" s="4"/>
      <c r="E10" s="4"/>
      <c r="F10" s="4"/>
      <c r="G10" s="4"/>
      <c r="H10" s="4"/>
      <c r="I10" s="4"/>
      <c r="J10" s="4"/>
      <c r="K10" s="5"/>
      <c r="L10" s="180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</row>
    <row r="11" spans="2:23" s="227" customFormat="1" ht="10.5" customHeight="1">
      <c r="B11" s="228"/>
      <c r="C11" s="504" t="s">
        <v>17</v>
      </c>
      <c r="D11" s="504"/>
      <c r="E11" s="504"/>
      <c r="F11" s="504"/>
      <c r="G11" s="504"/>
      <c r="H11" s="504"/>
      <c r="I11" s="504"/>
      <c r="J11" s="504"/>
      <c r="K11" s="3"/>
      <c r="L11" s="180">
        <v>6931</v>
      </c>
      <c r="M11" s="42">
        <v>162</v>
      </c>
      <c r="N11" s="42">
        <v>167</v>
      </c>
      <c r="O11" s="42">
        <v>167</v>
      </c>
      <c r="P11" s="42">
        <v>205</v>
      </c>
      <c r="Q11" s="42">
        <v>462</v>
      </c>
      <c r="R11" s="42">
        <v>795</v>
      </c>
      <c r="S11" s="42">
        <v>669</v>
      </c>
      <c r="T11" s="42">
        <v>613</v>
      </c>
      <c r="U11" s="42">
        <v>554</v>
      </c>
      <c r="V11" s="42">
        <v>488</v>
      </c>
      <c r="W11" s="229"/>
    </row>
    <row r="12" spans="2:23" ht="10.5" customHeight="1">
      <c r="B12" s="9"/>
      <c r="C12" s="4"/>
      <c r="D12" s="4"/>
      <c r="E12" s="4"/>
      <c r="F12" s="4"/>
      <c r="G12" s="503" t="s">
        <v>18</v>
      </c>
      <c r="H12" s="503"/>
      <c r="I12" s="503"/>
      <c r="J12" s="503"/>
      <c r="K12" s="5"/>
      <c r="L12" s="179">
        <v>4610</v>
      </c>
      <c r="M12" s="171">
        <v>107</v>
      </c>
      <c r="N12" s="171">
        <v>107</v>
      </c>
      <c r="O12" s="171">
        <v>100</v>
      </c>
      <c r="P12" s="171">
        <v>112</v>
      </c>
      <c r="Q12" s="171">
        <v>299</v>
      </c>
      <c r="R12" s="171">
        <v>538</v>
      </c>
      <c r="S12" s="171">
        <v>468</v>
      </c>
      <c r="T12" s="171">
        <v>454</v>
      </c>
      <c r="U12" s="171">
        <v>393</v>
      </c>
      <c r="V12" s="171">
        <v>327</v>
      </c>
      <c r="W12" s="43"/>
    </row>
    <row r="13" spans="2:23" ht="10.5" customHeight="1">
      <c r="B13" s="9"/>
      <c r="C13" s="4"/>
      <c r="D13" s="4"/>
      <c r="E13" s="4"/>
      <c r="F13" s="4"/>
      <c r="G13" s="503" t="s">
        <v>19</v>
      </c>
      <c r="H13" s="503"/>
      <c r="I13" s="503"/>
      <c r="J13" s="503"/>
      <c r="K13" s="5"/>
      <c r="L13" s="179">
        <v>2321</v>
      </c>
      <c r="M13" s="171">
        <v>55</v>
      </c>
      <c r="N13" s="171">
        <v>60</v>
      </c>
      <c r="O13" s="171">
        <v>67</v>
      </c>
      <c r="P13" s="171">
        <v>93</v>
      </c>
      <c r="Q13" s="171">
        <v>163</v>
      </c>
      <c r="R13" s="171">
        <v>257</v>
      </c>
      <c r="S13" s="171">
        <v>201</v>
      </c>
      <c r="T13" s="171">
        <v>159</v>
      </c>
      <c r="U13" s="171">
        <v>161</v>
      </c>
      <c r="V13" s="171">
        <v>161</v>
      </c>
      <c r="W13" s="43"/>
    </row>
    <row r="14" spans="3:24" s="9" customFormat="1" ht="5.25" customHeight="1">
      <c r="C14" s="4"/>
      <c r="D14" s="4"/>
      <c r="E14" s="4"/>
      <c r="F14" s="4"/>
      <c r="G14" s="4"/>
      <c r="H14" s="4"/>
      <c r="I14" s="4"/>
      <c r="J14" s="4"/>
      <c r="K14" s="5"/>
      <c r="L14" s="180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219"/>
    </row>
    <row r="15" spans="2:24" s="227" customFormat="1" ht="10.5" customHeight="1">
      <c r="B15" s="228"/>
      <c r="C15" s="504" t="s">
        <v>20</v>
      </c>
      <c r="D15" s="504"/>
      <c r="E15" s="504"/>
      <c r="F15" s="504"/>
      <c r="G15" s="504"/>
      <c r="H15" s="504"/>
      <c r="I15" s="504"/>
      <c r="J15" s="504"/>
      <c r="K15" s="3"/>
      <c r="L15" s="180">
        <v>7886</v>
      </c>
      <c r="M15" s="42">
        <v>211</v>
      </c>
      <c r="N15" s="42">
        <v>218</v>
      </c>
      <c r="O15" s="42">
        <v>256</v>
      </c>
      <c r="P15" s="42">
        <v>299</v>
      </c>
      <c r="Q15" s="42">
        <v>560</v>
      </c>
      <c r="R15" s="42">
        <v>862</v>
      </c>
      <c r="S15" s="42">
        <v>807</v>
      </c>
      <c r="T15" s="42">
        <v>748</v>
      </c>
      <c r="U15" s="42">
        <v>600</v>
      </c>
      <c r="V15" s="42">
        <v>513</v>
      </c>
      <c r="W15" s="229"/>
      <c r="X15" s="219"/>
    </row>
    <row r="16" spans="2:23" ht="10.5" customHeight="1">
      <c r="B16" s="9"/>
      <c r="C16" s="4"/>
      <c r="D16" s="4"/>
      <c r="E16" s="4"/>
      <c r="F16" s="4"/>
      <c r="G16" s="503" t="s">
        <v>18</v>
      </c>
      <c r="H16" s="503"/>
      <c r="I16" s="503"/>
      <c r="J16" s="503"/>
      <c r="K16" s="5"/>
      <c r="L16" s="179">
        <v>4425</v>
      </c>
      <c r="M16" s="171">
        <v>104</v>
      </c>
      <c r="N16" s="171">
        <v>121</v>
      </c>
      <c r="O16" s="171">
        <v>160</v>
      </c>
      <c r="P16" s="171">
        <v>160</v>
      </c>
      <c r="Q16" s="171">
        <v>319</v>
      </c>
      <c r="R16" s="171">
        <v>489</v>
      </c>
      <c r="S16" s="171">
        <v>445</v>
      </c>
      <c r="T16" s="171">
        <v>409</v>
      </c>
      <c r="U16" s="171">
        <v>344</v>
      </c>
      <c r="V16" s="171">
        <v>306</v>
      </c>
      <c r="W16" s="43"/>
    </row>
    <row r="17" spans="2:23" ht="10.5" customHeight="1">
      <c r="B17" s="9"/>
      <c r="C17" s="4"/>
      <c r="D17" s="4"/>
      <c r="E17" s="4"/>
      <c r="F17" s="4"/>
      <c r="G17" s="503" t="s">
        <v>19</v>
      </c>
      <c r="H17" s="503"/>
      <c r="I17" s="503"/>
      <c r="J17" s="503"/>
      <c r="K17" s="5"/>
      <c r="L17" s="179">
        <v>3461</v>
      </c>
      <c r="M17" s="171">
        <v>107</v>
      </c>
      <c r="N17" s="171">
        <v>97</v>
      </c>
      <c r="O17" s="171">
        <v>96</v>
      </c>
      <c r="P17" s="171">
        <v>139</v>
      </c>
      <c r="Q17" s="171">
        <v>241</v>
      </c>
      <c r="R17" s="171">
        <v>373</v>
      </c>
      <c r="S17" s="171">
        <v>362</v>
      </c>
      <c r="T17" s="171">
        <v>339</v>
      </c>
      <c r="U17" s="171">
        <v>256</v>
      </c>
      <c r="V17" s="171">
        <v>207</v>
      </c>
      <c r="W17" s="43"/>
    </row>
    <row r="18" spans="3:24" s="9" customFormat="1" ht="5.25" customHeight="1">
      <c r="C18" s="4"/>
      <c r="D18" s="4"/>
      <c r="E18" s="4"/>
      <c r="F18" s="4"/>
      <c r="G18" s="4"/>
      <c r="H18" s="4"/>
      <c r="I18" s="4"/>
      <c r="J18" s="4"/>
      <c r="K18" s="5"/>
      <c r="L18" s="180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219"/>
    </row>
    <row r="19" spans="2:24" s="227" customFormat="1" ht="10.5" customHeight="1">
      <c r="B19" s="228"/>
      <c r="C19" s="504" t="s">
        <v>21</v>
      </c>
      <c r="D19" s="504"/>
      <c r="E19" s="504"/>
      <c r="F19" s="504"/>
      <c r="G19" s="504"/>
      <c r="H19" s="504"/>
      <c r="I19" s="504"/>
      <c r="J19" s="504"/>
      <c r="K19" s="3"/>
      <c r="L19" s="180">
        <v>3421</v>
      </c>
      <c r="M19" s="42">
        <v>90</v>
      </c>
      <c r="N19" s="42">
        <v>109</v>
      </c>
      <c r="O19" s="42">
        <v>75</v>
      </c>
      <c r="P19" s="42">
        <v>82</v>
      </c>
      <c r="Q19" s="42">
        <v>198</v>
      </c>
      <c r="R19" s="42">
        <v>364</v>
      </c>
      <c r="S19" s="42">
        <v>381</v>
      </c>
      <c r="T19" s="42">
        <v>431</v>
      </c>
      <c r="U19" s="42">
        <v>319</v>
      </c>
      <c r="V19" s="42">
        <v>231</v>
      </c>
      <c r="W19" s="215"/>
      <c r="X19" s="219"/>
    </row>
    <row r="20" spans="3:24" s="9" customFormat="1" ht="5.25" customHeight="1">
      <c r="C20" s="4"/>
      <c r="D20" s="4"/>
      <c r="E20" s="4"/>
      <c r="F20" s="4"/>
      <c r="G20" s="4"/>
      <c r="H20" s="4"/>
      <c r="I20" s="4"/>
      <c r="J20" s="4"/>
      <c r="K20" s="5"/>
      <c r="L20" s="180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219"/>
    </row>
    <row r="21" spans="2:24" s="227" customFormat="1" ht="10.5" customHeight="1">
      <c r="B21" s="228"/>
      <c r="C21" s="504" t="s">
        <v>22</v>
      </c>
      <c r="D21" s="504"/>
      <c r="E21" s="504"/>
      <c r="F21" s="504"/>
      <c r="G21" s="504"/>
      <c r="H21" s="504"/>
      <c r="I21" s="504"/>
      <c r="J21" s="504"/>
      <c r="K21" s="3"/>
      <c r="L21" s="180">
        <v>6276</v>
      </c>
      <c r="M21" s="42">
        <v>190</v>
      </c>
      <c r="N21" s="42">
        <v>232</v>
      </c>
      <c r="O21" s="42">
        <v>237</v>
      </c>
      <c r="P21" s="42">
        <v>239</v>
      </c>
      <c r="Q21" s="42">
        <v>408</v>
      </c>
      <c r="R21" s="42">
        <v>583</v>
      </c>
      <c r="S21" s="42">
        <v>530</v>
      </c>
      <c r="T21" s="42">
        <v>572</v>
      </c>
      <c r="U21" s="42">
        <v>519</v>
      </c>
      <c r="V21" s="42">
        <v>450</v>
      </c>
      <c r="W21" s="229"/>
      <c r="X21" s="219"/>
    </row>
    <row r="22" spans="2:23" ht="10.5" customHeight="1">
      <c r="B22" s="9"/>
      <c r="C22" s="4"/>
      <c r="D22" s="4"/>
      <c r="E22" s="4"/>
      <c r="F22" s="4"/>
      <c r="G22" s="503" t="s">
        <v>18</v>
      </c>
      <c r="H22" s="503"/>
      <c r="I22" s="503"/>
      <c r="J22" s="503"/>
      <c r="K22" s="5"/>
      <c r="L22" s="179">
        <v>1307</v>
      </c>
      <c r="M22" s="171">
        <v>19</v>
      </c>
      <c r="N22" s="171">
        <v>26</v>
      </c>
      <c r="O22" s="171">
        <v>29</v>
      </c>
      <c r="P22" s="171">
        <v>41</v>
      </c>
      <c r="Q22" s="171">
        <v>80</v>
      </c>
      <c r="R22" s="171">
        <v>165</v>
      </c>
      <c r="S22" s="171">
        <v>125</v>
      </c>
      <c r="T22" s="171">
        <v>110</v>
      </c>
      <c r="U22" s="171">
        <v>85</v>
      </c>
      <c r="V22" s="171">
        <v>78</v>
      </c>
      <c r="W22" s="43"/>
    </row>
    <row r="23" spans="2:23" ht="10.5" customHeight="1">
      <c r="B23" s="9"/>
      <c r="C23" s="4"/>
      <c r="D23" s="4"/>
      <c r="E23" s="4"/>
      <c r="F23" s="4"/>
      <c r="G23" s="503" t="s">
        <v>19</v>
      </c>
      <c r="H23" s="503"/>
      <c r="I23" s="503"/>
      <c r="J23" s="503"/>
      <c r="K23" s="5"/>
      <c r="L23" s="179">
        <v>3176</v>
      </c>
      <c r="M23" s="171">
        <v>75</v>
      </c>
      <c r="N23" s="171">
        <v>123</v>
      </c>
      <c r="O23" s="171">
        <v>143</v>
      </c>
      <c r="P23" s="171">
        <v>117</v>
      </c>
      <c r="Q23" s="171">
        <v>228</v>
      </c>
      <c r="R23" s="171">
        <v>267</v>
      </c>
      <c r="S23" s="171">
        <v>244</v>
      </c>
      <c r="T23" s="171">
        <v>267</v>
      </c>
      <c r="U23" s="171">
        <v>260</v>
      </c>
      <c r="V23" s="171">
        <v>225</v>
      </c>
      <c r="W23" s="43"/>
    </row>
    <row r="24" spans="2:23" ht="10.5" customHeight="1">
      <c r="B24" s="9"/>
      <c r="C24" s="4"/>
      <c r="D24" s="4"/>
      <c r="E24" s="4"/>
      <c r="F24" s="4"/>
      <c r="G24" s="503" t="s">
        <v>23</v>
      </c>
      <c r="H24" s="503"/>
      <c r="I24" s="503"/>
      <c r="J24" s="503"/>
      <c r="K24" s="5"/>
      <c r="L24" s="179">
        <v>1793</v>
      </c>
      <c r="M24" s="171">
        <v>96</v>
      </c>
      <c r="N24" s="171">
        <v>83</v>
      </c>
      <c r="O24" s="171">
        <v>65</v>
      </c>
      <c r="P24" s="171">
        <v>81</v>
      </c>
      <c r="Q24" s="171">
        <v>100</v>
      </c>
      <c r="R24" s="171">
        <v>151</v>
      </c>
      <c r="S24" s="171">
        <v>161</v>
      </c>
      <c r="T24" s="171">
        <v>195</v>
      </c>
      <c r="U24" s="171">
        <v>174</v>
      </c>
      <c r="V24" s="171">
        <v>147</v>
      </c>
      <c r="W24" s="43"/>
    </row>
    <row r="25" spans="3:24" s="9" customFormat="1" ht="5.25" customHeight="1">
      <c r="C25" s="4"/>
      <c r="D25" s="4"/>
      <c r="E25" s="4"/>
      <c r="F25" s="4"/>
      <c r="G25" s="4"/>
      <c r="H25" s="4"/>
      <c r="I25" s="4"/>
      <c r="J25" s="4"/>
      <c r="K25" s="5"/>
      <c r="L25" s="180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219"/>
    </row>
    <row r="26" spans="2:24" s="227" customFormat="1" ht="10.5" customHeight="1">
      <c r="B26" s="228"/>
      <c r="C26" s="504" t="s">
        <v>24</v>
      </c>
      <c r="D26" s="504"/>
      <c r="E26" s="504"/>
      <c r="F26" s="504"/>
      <c r="G26" s="504"/>
      <c r="H26" s="504"/>
      <c r="I26" s="504"/>
      <c r="J26" s="504"/>
      <c r="K26" s="3"/>
      <c r="L26" s="180">
        <v>5691</v>
      </c>
      <c r="M26" s="42">
        <v>154</v>
      </c>
      <c r="N26" s="42">
        <v>119</v>
      </c>
      <c r="O26" s="42">
        <v>113</v>
      </c>
      <c r="P26" s="42">
        <v>138</v>
      </c>
      <c r="Q26" s="42">
        <v>396</v>
      </c>
      <c r="R26" s="42">
        <v>733</v>
      </c>
      <c r="S26" s="42">
        <v>703</v>
      </c>
      <c r="T26" s="42">
        <v>609</v>
      </c>
      <c r="U26" s="42">
        <v>456</v>
      </c>
      <c r="V26" s="42">
        <v>349</v>
      </c>
      <c r="W26" s="229"/>
      <c r="X26" s="219"/>
    </row>
    <row r="27" spans="2:23" ht="10.5" customHeight="1">
      <c r="B27" s="9"/>
      <c r="C27" s="4"/>
      <c r="D27" s="4"/>
      <c r="E27" s="4"/>
      <c r="F27" s="4"/>
      <c r="G27" s="503" t="s">
        <v>18</v>
      </c>
      <c r="H27" s="503"/>
      <c r="I27" s="503"/>
      <c r="J27" s="503"/>
      <c r="K27" s="5"/>
      <c r="L27" s="179">
        <v>1930</v>
      </c>
      <c r="M27" s="171">
        <v>56</v>
      </c>
      <c r="N27" s="171">
        <v>37</v>
      </c>
      <c r="O27" s="171">
        <v>37</v>
      </c>
      <c r="P27" s="171">
        <v>51</v>
      </c>
      <c r="Q27" s="171">
        <v>122</v>
      </c>
      <c r="R27" s="171">
        <v>228</v>
      </c>
      <c r="S27" s="171">
        <v>248</v>
      </c>
      <c r="T27" s="171">
        <v>224</v>
      </c>
      <c r="U27" s="171">
        <v>153</v>
      </c>
      <c r="V27" s="171">
        <v>119</v>
      </c>
      <c r="W27" s="43"/>
    </row>
    <row r="28" spans="2:23" ht="10.5" customHeight="1">
      <c r="B28" s="9"/>
      <c r="C28" s="4"/>
      <c r="D28" s="4"/>
      <c r="E28" s="4"/>
      <c r="F28" s="4"/>
      <c r="G28" s="503" t="s">
        <v>19</v>
      </c>
      <c r="H28" s="503"/>
      <c r="I28" s="503"/>
      <c r="J28" s="503"/>
      <c r="K28" s="5"/>
      <c r="L28" s="179">
        <v>3761</v>
      </c>
      <c r="M28" s="171">
        <v>98</v>
      </c>
      <c r="N28" s="171">
        <v>82</v>
      </c>
      <c r="O28" s="171">
        <v>76</v>
      </c>
      <c r="P28" s="171">
        <v>87</v>
      </c>
      <c r="Q28" s="171">
        <v>274</v>
      </c>
      <c r="R28" s="171">
        <v>505</v>
      </c>
      <c r="S28" s="171">
        <v>455</v>
      </c>
      <c r="T28" s="171">
        <v>385</v>
      </c>
      <c r="U28" s="171">
        <v>303</v>
      </c>
      <c r="V28" s="171">
        <v>230</v>
      </c>
      <c r="W28" s="43"/>
    </row>
    <row r="29" spans="3:24" s="9" customFormat="1" ht="5.25" customHeight="1">
      <c r="C29" s="4"/>
      <c r="D29" s="4"/>
      <c r="E29" s="4"/>
      <c r="F29" s="4"/>
      <c r="G29" s="4"/>
      <c r="H29" s="4"/>
      <c r="I29" s="4"/>
      <c r="J29" s="4"/>
      <c r="K29" s="5"/>
      <c r="L29" s="180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219"/>
    </row>
    <row r="30" spans="2:24" s="227" customFormat="1" ht="10.5" customHeight="1">
      <c r="B30" s="228"/>
      <c r="C30" s="504" t="s">
        <v>25</v>
      </c>
      <c r="D30" s="504"/>
      <c r="E30" s="504"/>
      <c r="F30" s="504"/>
      <c r="G30" s="504"/>
      <c r="H30" s="504"/>
      <c r="I30" s="504"/>
      <c r="J30" s="504"/>
      <c r="K30" s="3"/>
      <c r="L30" s="180">
        <v>9354</v>
      </c>
      <c r="M30" s="42">
        <v>398</v>
      </c>
      <c r="N30" s="42">
        <v>319</v>
      </c>
      <c r="O30" s="42">
        <v>328</v>
      </c>
      <c r="P30" s="42">
        <v>328</v>
      </c>
      <c r="Q30" s="42">
        <v>603</v>
      </c>
      <c r="R30" s="42">
        <v>892</v>
      </c>
      <c r="S30" s="42">
        <v>825</v>
      </c>
      <c r="T30" s="42">
        <v>936</v>
      </c>
      <c r="U30" s="42">
        <v>706</v>
      </c>
      <c r="V30" s="42">
        <v>608</v>
      </c>
      <c r="W30" s="229"/>
      <c r="X30" s="219"/>
    </row>
    <row r="31" spans="2:23" ht="10.5" customHeight="1">
      <c r="B31" s="9"/>
      <c r="C31" s="4"/>
      <c r="D31" s="4"/>
      <c r="E31" s="4"/>
      <c r="F31" s="4"/>
      <c r="G31" s="503" t="s">
        <v>18</v>
      </c>
      <c r="H31" s="503"/>
      <c r="I31" s="503"/>
      <c r="J31" s="503"/>
      <c r="K31" s="5"/>
      <c r="L31" s="179">
        <v>2244</v>
      </c>
      <c r="M31" s="171">
        <v>78</v>
      </c>
      <c r="N31" s="171">
        <v>68</v>
      </c>
      <c r="O31" s="171">
        <v>75</v>
      </c>
      <c r="P31" s="171">
        <v>67</v>
      </c>
      <c r="Q31" s="171">
        <v>152</v>
      </c>
      <c r="R31" s="171">
        <v>205</v>
      </c>
      <c r="S31" s="171">
        <v>160</v>
      </c>
      <c r="T31" s="171">
        <v>213</v>
      </c>
      <c r="U31" s="171">
        <v>160</v>
      </c>
      <c r="V31" s="171">
        <v>153</v>
      </c>
      <c r="W31" s="43"/>
    </row>
    <row r="32" spans="2:23" ht="10.5" customHeight="1">
      <c r="B32" s="9"/>
      <c r="C32" s="4"/>
      <c r="D32" s="4"/>
      <c r="E32" s="4"/>
      <c r="F32" s="4"/>
      <c r="G32" s="503" t="s">
        <v>19</v>
      </c>
      <c r="H32" s="503"/>
      <c r="I32" s="503"/>
      <c r="J32" s="503"/>
      <c r="K32" s="5"/>
      <c r="L32" s="179">
        <v>2826</v>
      </c>
      <c r="M32" s="171">
        <v>116</v>
      </c>
      <c r="N32" s="171">
        <v>89</v>
      </c>
      <c r="O32" s="171">
        <v>93</v>
      </c>
      <c r="P32" s="171">
        <v>107</v>
      </c>
      <c r="Q32" s="171">
        <v>211</v>
      </c>
      <c r="R32" s="171">
        <v>283</v>
      </c>
      <c r="S32" s="171">
        <v>284</v>
      </c>
      <c r="T32" s="171">
        <v>297</v>
      </c>
      <c r="U32" s="171">
        <v>259</v>
      </c>
      <c r="V32" s="171">
        <v>197</v>
      </c>
      <c r="W32" s="43"/>
    </row>
    <row r="33" spans="2:23" ht="10.5" customHeight="1">
      <c r="B33" s="9"/>
      <c r="C33" s="4"/>
      <c r="D33" s="4"/>
      <c r="E33" s="4"/>
      <c r="F33" s="4"/>
      <c r="G33" s="503" t="s">
        <v>23</v>
      </c>
      <c r="H33" s="503"/>
      <c r="I33" s="503"/>
      <c r="J33" s="503"/>
      <c r="K33" s="5"/>
      <c r="L33" s="179">
        <v>2753</v>
      </c>
      <c r="M33" s="171">
        <v>99</v>
      </c>
      <c r="N33" s="171">
        <v>74</v>
      </c>
      <c r="O33" s="171">
        <v>87</v>
      </c>
      <c r="P33" s="171">
        <v>98</v>
      </c>
      <c r="Q33" s="171">
        <v>174</v>
      </c>
      <c r="R33" s="171">
        <v>297</v>
      </c>
      <c r="S33" s="171">
        <v>267</v>
      </c>
      <c r="T33" s="171">
        <v>223</v>
      </c>
      <c r="U33" s="171">
        <v>168</v>
      </c>
      <c r="V33" s="171">
        <v>167</v>
      </c>
      <c r="W33" s="43"/>
    </row>
    <row r="34" spans="2:23" ht="10.5" customHeight="1">
      <c r="B34" s="9"/>
      <c r="C34" s="4"/>
      <c r="D34" s="4"/>
      <c r="E34" s="4"/>
      <c r="F34" s="4"/>
      <c r="G34" s="503" t="s">
        <v>26</v>
      </c>
      <c r="H34" s="503"/>
      <c r="I34" s="503"/>
      <c r="J34" s="503"/>
      <c r="K34" s="5"/>
      <c r="L34" s="179">
        <v>1531</v>
      </c>
      <c r="M34" s="171">
        <v>105</v>
      </c>
      <c r="N34" s="171">
        <v>88</v>
      </c>
      <c r="O34" s="171">
        <v>73</v>
      </c>
      <c r="P34" s="171">
        <v>56</v>
      </c>
      <c r="Q34" s="171">
        <v>66</v>
      </c>
      <c r="R34" s="171">
        <v>107</v>
      </c>
      <c r="S34" s="171">
        <v>114</v>
      </c>
      <c r="T34" s="171">
        <v>203</v>
      </c>
      <c r="U34" s="171">
        <v>119</v>
      </c>
      <c r="V34" s="171">
        <v>91</v>
      </c>
      <c r="W34" s="43"/>
    </row>
    <row r="35" spans="3:24" s="9" customFormat="1" ht="5.25" customHeight="1">
      <c r="C35" s="4"/>
      <c r="D35" s="4"/>
      <c r="E35" s="4"/>
      <c r="F35" s="4"/>
      <c r="G35" s="4"/>
      <c r="H35" s="4"/>
      <c r="I35" s="4"/>
      <c r="J35" s="4"/>
      <c r="K35" s="5"/>
      <c r="L35" s="180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219"/>
    </row>
    <row r="36" spans="2:24" s="227" customFormat="1" ht="10.5" customHeight="1">
      <c r="B36" s="228"/>
      <c r="C36" s="504" t="s">
        <v>27</v>
      </c>
      <c r="D36" s="504"/>
      <c r="E36" s="504"/>
      <c r="F36" s="504"/>
      <c r="G36" s="504"/>
      <c r="H36" s="504"/>
      <c r="I36" s="504"/>
      <c r="J36" s="504"/>
      <c r="K36" s="3"/>
      <c r="L36" s="180">
        <v>7692</v>
      </c>
      <c r="M36" s="42">
        <v>334</v>
      </c>
      <c r="N36" s="42">
        <v>367</v>
      </c>
      <c r="O36" s="42">
        <v>353</v>
      </c>
      <c r="P36" s="42">
        <v>331</v>
      </c>
      <c r="Q36" s="42">
        <v>419</v>
      </c>
      <c r="R36" s="42">
        <v>542</v>
      </c>
      <c r="S36" s="42">
        <v>657</v>
      </c>
      <c r="T36" s="42">
        <v>693</v>
      </c>
      <c r="U36" s="42">
        <v>643</v>
      </c>
      <c r="V36" s="42">
        <v>498</v>
      </c>
      <c r="W36" s="229"/>
      <c r="X36" s="219"/>
    </row>
    <row r="37" spans="2:23" ht="10.5" customHeight="1">
      <c r="B37" s="9"/>
      <c r="C37" s="4"/>
      <c r="D37" s="4"/>
      <c r="E37" s="4"/>
      <c r="F37" s="4"/>
      <c r="G37" s="503" t="s">
        <v>18</v>
      </c>
      <c r="H37" s="503"/>
      <c r="I37" s="503"/>
      <c r="J37" s="503"/>
      <c r="K37" s="5"/>
      <c r="L37" s="179">
        <v>2213</v>
      </c>
      <c r="M37" s="171">
        <v>103</v>
      </c>
      <c r="N37" s="171">
        <v>106</v>
      </c>
      <c r="O37" s="171">
        <v>98</v>
      </c>
      <c r="P37" s="171">
        <v>90</v>
      </c>
      <c r="Q37" s="171">
        <v>124</v>
      </c>
      <c r="R37" s="171">
        <v>193</v>
      </c>
      <c r="S37" s="171">
        <v>199</v>
      </c>
      <c r="T37" s="171">
        <v>196</v>
      </c>
      <c r="U37" s="171">
        <v>197</v>
      </c>
      <c r="V37" s="171">
        <v>142</v>
      </c>
      <c r="W37" s="43"/>
    </row>
    <row r="38" spans="2:23" ht="10.5" customHeight="1">
      <c r="B38" s="9"/>
      <c r="C38" s="4"/>
      <c r="D38" s="4"/>
      <c r="E38" s="4"/>
      <c r="F38" s="4"/>
      <c r="G38" s="503" t="s">
        <v>19</v>
      </c>
      <c r="H38" s="503"/>
      <c r="I38" s="503"/>
      <c r="J38" s="503"/>
      <c r="K38" s="5"/>
      <c r="L38" s="179">
        <v>1918</v>
      </c>
      <c r="M38" s="171">
        <v>49</v>
      </c>
      <c r="N38" s="171">
        <v>74</v>
      </c>
      <c r="O38" s="171">
        <v>83</v>
      </c>
      <c r="P38" s="171">
        <v>81</v>
      </c>
      <c r="Q38" s="171">
        <v>103</v>
      </c>
      <c r="R38" s="171">
        <v>113</v>
      </c>
      <c r="S38" s="171">
        <v>158</v>
      </c>
      <c r="T38" s="171">
        <v>167</v>
      </c>
      <c r="U38" s="171">
        <v>163</v>
      </c>
      <c r="V38" s="171">
        <v>105</v>
      </c>
      <c r="W38" s="43"/>
    </row>
    <row r="39" spans="2:23" ht="10.5" customHeight="1">
      <c r="B39" s="9"/>
      <c r="C39" s="4"/>
      <c r="D39" s="4"/>
      <c r="E39" s="4"/>
      <c r="F39" s="4"/>
      <c r="G39" s="503" t="s">
        <v>23</v>
      </c>
      <c r="H39" s="503"/>
      <c r="I39" s="503"/>
      <c r="J39" s="503"/>
      <c r="K39" s="5"/>
      <c r="L39" s="179">
        <v>3561</v>
      </c>
      <c r="M39" s="171">
        <v>182</v>
      </c>
      <c r="N39" s="171">
        <v>187</v>
      </c>
      <c r="O39" s="171">
        <v>172</v>
      </c>
      <c r="P39" s="171">
        <v>160</v>
      </c>
      <c r="Q39" s="171">
        <v>192</v>
      </c>
      <c r="R39" s="171">
        <v>236</v>
      </c>
      <c r="S39" s="171">
        <v>300</v>
      </c>
      <c r="T39" s="171">
        <v>330</v>
      </c>
      <c r="U39" s="171">
        <v>283</v>
      </c>
      <c r="V39" s="171">
        <v>251</v>
      </c>
      <c r="W39" s="43"/>
    </row>
    <row r="40" spans="3:24" s="9" customFormat="1" ht="5.25" customHeight="1">
      <c r="C40" s="4"/>
      <c r="D40" s="4"/>
      <c r="E40" s="4"/>
      <c r="F40" s="4"/>
      <c r="G40" s="4"/>
      <c r="H40" s="4"/>
      <c r="I40" s="4"/>
      <c r="J40" s="4"/>
      <c r="K40" s="5"/>
      <c r="L40" s="180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219"/>
    </row>
    <row r="41" spans="2:24" s="227" customFormat="1" ht="10.5" customHeight="1">
      <c r="B41" s="228"/>
      <c r="C41" s="504" t="s">
        <v>28</v>
      </c>
      <c r="D41" s="504"/>
      <c r="E41" s="504"/>
      <c r="F41" s="504"/>
      <c r="G41" s="504"/>
      <c r="H41" s="504"/>
      <c r="I41" s="504"/>
      <c r="J41" s="504"/>
      <c r="K41" s="3"/>
      <c r="L41" s="180">
        <v>16634</v>
      </c>
      <c r="M41" s="42">
        <v>559</v>
      </c>
      <c r="N41" s="42">
        <v>456</v>
      </c>
      <c r="O41" s="42">
        <v>490</v>
      </c>
      <c r="P41" s="42">
        <v>490</v>
      </c>
      <c r="Q41" s="42">
        <v>1059</v>
      </c>
      <c r="R41" s="42">
        <v>1939</v>
      </c>
      <c r="S41" s="42">
        <v>1851</v>
      </c>
      <c r="T41" s="42">
        <v>1758</v>
      </c>
      <c r="U41" s="42">
        <v>1329</v>
      </c>
      <c r="V41" s="42">
        <v>1050</v>
      </c>
      <c r="W41" s="229"/>
      <c r="X41" s="219"/>
    </row>
    <row r="42" spans="2:23" ht="10.5" customHeight="1">
      <c r="B42" s="9"/>
      <c r="C42" s="4"/>
      <c r="D42" s="4"/>
      <c r="E42" s="4"/>
      <c r="F42" s="4"/>
      <c r="G42" s="503" t="s">
        <v>18</v>
      </c>
      <c r="H42" s="503"/>
      <c r="I42" s="503"/>
      <c r="J42" s="503"/>
      <c r="K42" s="5"/>
      <c r="L42" s="179">
        <v>2296</v>
      </c>
      <c r="M42" s="171">
        <v>71</v>
      </c>
      <c r="N42" s="171">
        <v>69</v>
      </c>
      <c r="O42" s="171">
        <v>69</v>
      </c>
      <c r="P42" s="171">
        <v>71</v>
      </c>
      <c r="Q42" s="171">
        <v>135</v>
      </c>
      <c r="R42" s="171">
        <v>244</v>
      </c>
      <c r="S42" s="171">
        <v>223</v>
      </c>
      <c r="T42" s="171">
        <v>235</v>
      </c>
      <c r="U42" s="171">
        <v>192</v>
      </c>
      <c r="V42" s="171">
        <v>168</v>
      </c>
      <c r="W42" s="43"/>
    </row>
    <row r="43" spans="2:23" ht="10.5" customHeight="1">
      <c r="B43" s="9"/>
      <c r="C43" s="4"/>
      <c r="D43" s="4"/>
      <c r="E43" s="4"/>
      <c r="F43" s="4"/>
      <c r="G43" s="503" t="s">
        <v>19</v>
      </c>
      <c r="H43" s="503"/>
      <c r="I43" s="503"/>
      <c r="J43" s="503"/>
      <c r="K43" s="5"/>
      <c r="L43" s="179">
        <v>2136</v>
      </c>
      <c r="M43" s="171">
        <v>55</v>
      </c>
      <c r="N43" s="171">
        <v>55</v>
      </c>
      <c r="O43" s="171">
        <v>73</v>
      </c>
      <c r="P43" s="171">
        <v>53</v>
      </c>
      <c r="Q43" s="171">
        <v>137</v>
      </c>
      <c r="R43" s="171">
        <v>231</v>
      </c>
      <c r="S43" s="171">
        <v>232</v>
      </c>
      <c r="T43" s="171">
        <v>248</v>
      </c>
      <c r="U43" s="171">
        <v>157</v>
      </c>
      <c r="V43" s="171">
        <v>122</v>
      </c>
      <c r="W43" s="43"/>
    </row>
    <row r="44" spans="2:23" ht="10.5" customHeight="1">
      <c r="B44" s="9"/>
      <c r="C44" s="4"/>
      <c r="D44" s="4"/>
      <c r="E44" s="4"/>
      <c r="F44" s="4"/>
      <c r="G44" s="503" t="s">
        <v>23</v>
      </c>
      <c r="H44" s="503"/>
      <c r="I44" s="503"/>
      <c r="J44" s="503"/>
      <c r="K44" s="5"/>
      <c r="L44" s="179">
        <v>2574</v>
      </c>
      <c r="M44" s="171">
        <v>78</v>
      </c>
      <c r="N44" s="171">
        <v>68</v>
      </c>
      <c r="O44" s="171">
        <v>83</v>
      </c>
      <c r="P44" s="171">
        <v>98</v>
      </c>
      <c r="Q44" s="171">
        <v>184</v>
      </c>
      <c r="R44" s="171">
        <v>328</v>
      </c>
      <c r="S44" s="171">
        <v>271</v>
      </c>
      <c r="T44" s="171">
        <v>261</v>
      </c>
      <c r="U44" s="171">
        <v>205</v>
      </c>
      <c r="V44" s="171">
        <v>156</v>
      </c>
      <c r="W44" s="43"/>
    </row>
    <row r="45" spans="2:23" ht="10.5" customHeight="1">
      <c r="B45" s="9"/>
      <c r="C45" s="4"/>
      <c r="D45" s="4"/>
      <c r="E45" s="4"/>
      <c r="F45" s="4"/>
      <c r="G45" s="503" t="s">
        <v>26</v>
      </c>
      <c r="H45" s="503"/>
      <c r="I45" s="503"/>
      <c r="J45" s="503"/>
      <c r="K45" s="5"/>
      <c r="L45" s="179">
        <v>3450</v>
      </c>
      <c r="M45" s="171">
        <v>120</v>
      </c>
      <c r="N45" s="171">
        <v>104</v>
      </c>
      <c r="O45" s="171">
        <v>88</v>
      </c>
      <c r="P45" s="171">
        <v>88</v>
      </c>
      <c r="Q45" s="171">
        <v>209</v>
      </c>
      <c r="R45" s="171">
        <v>427</v>
      </c>
      <c r="S45" s="171">
        <v>403</v>
      </c>
      <c r="T45" s="171">
        <v>354</v>
      </c>
      <c r="U45" s="171">
        <v>258</v>
      </c>
      <c r="V45" s="171">
        <v>175</v>
      </c>
      <c r="W45" s="43"/>
    </row>
    <row r="46" spans="2:23" ht="10.5" customHeight="1">
      <c r="B46" s="9"/>
      <c r="C46" s="4"/>
      <c r="D46" s="4"/>
      <c r="E46" s="4"/>
      <c r="F46" s="4"/>
      <c r="G46" s="503" t="s">
        <v>29</v>
      </c>
      <c r="H46" s="503"/>
      <c r="I46" s="503"/>
      <c r="J46" s="503"/>
      <c r="K46" s="5"/>
      <c r="L46" s="179">
        <v>3166</v>
      </c>
      <c r="M46" s="171">
        <v>97</v>
      </c>
      <c r="N46" s="171">
        <v>58</v>
      </c>
      <c r="O46" s="171">
        <v>71</v>
      </c>
      <c r="P46" s="171">
        <v>75</v>
      </c>
      <c r="Q46" s="171">
        <v>198</v>
      </c>
      <c r="R46" s="171">
        <v>406</v>
      </c>
      <c r="S46" s="171">
        <v>423</v>
      </c>
      <c r="T46" s="171">
        <v>343</v>
      </c>
      <c r="U46" s="171">
        <v>254</v>
      </c>
      <c r="V46" s="171">
        <v>195</v>
      </c>
      <c r="W46" s="43"/>
    </row>
    <row r="47" spans="2:23" ht="10.5" customHeight="1">
      <c r="B47" s="9"/>
      <c r="C47" s="4"/>
      <c r="D47" s="4"/>
      <c r="E47" s="4"/>
      <c r="F47" s="4"/>
      <c r="G47" s="503" t="s">
        <v>30</v>
      </c>
      <c r="H47" s="503"/>
      <c r="I47" s="503"/>
      <c r="J47" s="503"/>
      <c r="K47" s="5"/>
      <c r="L47" s="179">
        <v>3012</v>
      </c>
      <c r="M47" s="171">
        <v>138</v>
      </c>
      <c r="N47" s="171">
        <v>102</v>
      </c>
      <c r="O47" s="171">
        <v>106</v>
      </c>
      <c r="P47" s="171">
        <v>105</v>
      </c>
      <c r="Q47" s="171">
        <v>196</v>
      </c>
      <c r="R47" s="171">
        <v>303</v>
      </c>
      <c r="S47" s="171">
        <v>299</v>
      </c>
      <c r="T47" s="171">
        <v>317</v>
      </c>
      <c r="U47" s="171">
        <v>263</v>
      </c>
      <c r="V47" s="171">
        <v>234</v>
      </c>
      <c r="W47" s="43"/>
    </row>
    <row r="48" spans="11:24" s="9" customFormat="1" ht="5.25" customHeight="1">
      <c r="K48" s="225"/>
      <c r="L48" s="180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45"/>
      <c r="X48" s="219"/>
    </row>
    <row r="49" spans="2:24" s="227" customFormat="1" ht="10.5" customHeight="1">
      <c r="B49" s="228"/>
      <c r="C49" s="504" t="s">
        <v>31</v>
      </c>
      <c r="D49" s="504"/>
      <c r="E49" s="504"/>
      <c r="F49" s="504"/>
      <c r="G49" s="504"/>
      <c r="H49" s="504"/>
      <c r="I49" s="504"/>
      <c r="J49" s="504"/>
      <c r="K49" s="3"/>
      <c r="L49" s="180">
        <v>8984</v>
      </c>
      <c r="M49" s="42">
        <v>393</v>
      </c>
      <c r="N49" s="42">
        <v>369</v>
      </c>
      <c r="O49" s="42">
        <v>434</v>
      </c>
      <c r="P49" s="42">
        <v>410</v>
      </c>
      <c r="Q49" s="42">
        <v>512</v>
      </c>
      <c r="R49" s="42">
        <v>643</v>
      </c>
      <c r="S49" s="42">
        <v>796</v>
      </c>
      <c r="T49" s="42">
        <v>864</v>
      </c>
      <c r="U49" s="42">
        <v>775</v>
      </c>
      <c r="V49" s="42">
        <v>669</v>
      </c>
      <c r="W49" s="42"/>
      <c r="X49" s="219"/>
    </row>
    <row r="50" spans="2:23" ht="10.5" customHeight="1">
      <c r="B50" s="9"/>
      <c r="C50" s="4"/>
      <c r="D50" s="4"/>
      <c r="E50" s="4"/>
      <c r="F50" s="4"/>
      <c r="G50" s="503" t="s">
        <v>18</v>
      </c>
      <c r="H50" s="503"/>
      <c r="I50" s="503"/>
      <c r="J50" s="503"/>
      <c r="K50" s="5"/>
      <c r="L50" s="179">
        <v>2122</v>
      </c>
      <c r="M50" s="171">
        <v>91</v>
      </c>
      <c r="N50" s="171">
        <v>71</v>
      </c>
      <c r="O50" s="171">
        <v>95</v>
      </c>
      <c r="P50" s="171">
        <v>83</v>
      </c>
      <c r="Q50" s="171">
        <v>133</v>
      </c>
      <c r="R50" s="171">
        <v>115</v>
      </c>
      <c r="S50" s="171">
        <v>184</v>
      </c>
      <c r="T50" s="171">
        <v>180</v>
      </c>
      <c r="U50" s="171">
        <v>165</v>
      </c>
      <c r="V50" s="171">
        <v>153</v>
      </c>
      <c r="W50" s="43"/>
    </row>
    <row r="51" spans="2:23" ht="10.5" customHeight="1">
      <c r="B51" s="9"/>
      <c r="C51" s="4"/>
      <c r="D51" s="4"/>
      <c r="E51" s="4"/>
      <c r="F51" s="4"/>
      <c r="G51" s="503" t="s">
        <v>19</v>
      </c>
      <c r="H51" s="503"/>
      <c r="I51" s="503"/>
      <c r="J51" s="503"/>
      <c r="K51" s="5"/>
      <c r="L51" s="179">
        <v>2967</v>
      </c>
      <c r="M51" s="171">
        <v>145</v>
      </c>
      <c r="N51" s="171">
        <v>163</v>
      </c>
      <c r="O51" s="171">
        <v>163</v>
      </c>
      <c r="P51" s="171">
        <v>146</v>
      </c>
      <c r="Q51" s="171">
        <v>159</v>
      </c>
      <c r="R51" s="171">
        <v>194</v>
      </c>
      <c r="S51" s="171">
        <v>269</v>
      </c>
      <c r="T51" s="171">
        <v>290</v>
      </c>
      <c r="U51" s="171">
        <v>296</v>
      </c>
      <c r="V51" s="171">
        <v>218</v>
      </c>
      <c r="W51" s="43"/>
    </row>
    <row r="52" spans="2:23" ht="10.5" customHeight="1">
      <c r="B52" s="9"/>
      <c r="C52" s="4"/>
      <c r="D52" s="4"/>
      <c r="E52" s="4"/>
      <c r="F52" s="4"/>
      <c r="G52" s="503" t="s">
        <v>23</v>
      </c>
      <c r="H52" s="503"/>
      <c r="I52" s="503"/>
      <c r="J52" s="503"/>
      <c r="K52" s="5"/>
      <c r="L52" s="179">
        <v>3895</v>
      </c>
      <c r="M52" s="171">
        <v>157</v>
      </c>
      <c r="N52" s="171">
        <v>135</v>
      </c>
      <c r="O52" s="171">
        <v>176</v>
      </c>
      <c r="P52" s="171">
        <v>181</v>
      </c>
      <c r="Q52" s="171">
        <v>220</v>
      </c>
      <c r="R52" s="171">
        <v>334</v>
      </c>
      <c r="S52" s="171">
        <v>343</v>
      </c>
      <c r="T52" s="171">
        <v>394</v>
      </c>
      <c r="U52" s="171">
        <v>314</v>
      </c>
      <c r="V52" s="171">
        <v>298</v>
      </c>
      <c r="W52" s="43"/>
    </row>
    <row r="53" spans="11:24" s="9" customFormat="1" ht="5.25" customHeight="1">
      <c r="K53" s="225"/>
      <c r="L53" s="180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219"/>
    </row>
    <row r="54" spans="2:24" s="227" customFormat="1" ht="10.5" customHeight="1">
      <c r="B54" s="228"/>
      <c r="C54" s="504" t="s">
        <v>32</v>
      </c>
      <c r="D54" s="504"/>
      <c r="E54" s="504"/>
      <c r="F54" s="504"/>
      <c r="G54" s="504"/>
      <c r="H54" s="504"/>
      <c r="I54" s="504"/>
      <c r="J54" s="504"/>
      <c r="K54" s="3"/>
      <c r="L54" s="180">
        <v>9274</v>
      </c>
      <c r="M54" s="42">
        <v>436</v>
      </c>
      <c r="N54" s="42">
        <v>462</v>
      </c>
      <c r="O54" s="42">
        <v>436</v>
      </c>
      <c r="P54" s="42">
        <v>408</v>
      </c>
      <c r="Q54" s="42">
        <v>651</v>
      </c>
      <c r="R54" s="42">
        <v>780</v>
      </c>
      <c r="S54" s="42">
        <v>913</v>
      </c>
      <c r="T54" s="42">
        <v>964</v>
      </c>
      <c r="U54" s="42">
        <v>839</v>
      </c>
      <c r="V54" s="42">
        <v>687</v>
      </c>
      <c r="W54" s="229"/>
      <c r="X54" s="219"/>
    </row>
    <row r="55" spans="2:23" ht="10.5" customHeight="1">
      <c r="B55" s="9"/>
      <c r="C55" s="4"/>
      <c r="D55" s="4"/>
      <c r="E55" s="4"/>
      <c r="F55" s="4"/>
      <c r="G55" s="503" t="s">
        <v>18</v>
      </c>
      <c r="H55" s="503"/>
      <c r="I55" s="503"/>
      <c r="J55" s="503"/>
      <c r="K55" s="5"/>
      <c r="L55" s="179">
        <v>3691</v>
      </c>
      <c r="M55" s="171">
        <v>192</v>
      </c>
      <c r="N55" s="171">
        <v>186</v>
      </c>
      <c r="O55" s="171">
        <v>171</v>
      </c>
      <c r="P55" s="171">
        <v>156</v>
      </c>
      <c r="Q55" s="171">
        <v>261</v>
      </c>
      <c r="R55" s="171">
        <v>285</v>
      </c>
      <c r="S55" s="171">
        <v>365</v>
      </c>
      <c r="T55" s="171">
        <v>401</v>
      </c>
      <c r="U55" s="171">
        <v>312</v>
      </c>
      <c r="V55" s="171">
        <v>285</v>
      </c>
      <c r="W55" s="43"/>
    </row>
    <row r="56" spans="2:23" ht="10.5" customHeight="1">
      <c r="B56" s="9"/>
      <c r="C56" s="4"/>
      <c r="D56" s="4"/>
      <c r="E56" s="4"/>
      <c r="F56" s="4"/>
      <c r="G56" s="503" t="s">
        <v>19</v>
      </c>
      <c r="H56" s="503"/>
      <c r="I56" s="503"/>
      <c r="J56" s="503"/>
      <c r="K56" s="5"/>
      <c r="L56" s="179">
        <v>3269</v>
      </c>
      <c r="M56" s="171">
        <v>168</v>
      </c>
      <c r="N56" s="171">
        <v>166</v>
      </c>
      <c r="O56" s="171">
        <v>158</v>
      </c>
      <c r="P56" s="171">
        <v>146</v>
      </c>
      <c r="Q56" s="171">
        <v>229</v>
      </c>
      <c r="R56" s="171">
        <v>312</v>
      </c>
      <c r="S56" s="171">
        <v>361</v>
      </c>
      <c r="T56" s="171">
        <v>321</v>
      </c>
      <c r="U56" s="171">
        <v>300</v>
      </c>
      <c r="V56" s="171">
        <v>220</v>
      </c>
      <c r="W56" s="43"/>
    </row>
    <row r="57" spans="2:23" ht="10.5" customHeight="1">
      <c r="B57" s="9"/>
      <c r="C57" s="4"/>
      <c r="D57" s="4"/>
      <c r="E57" s="4"/>
      <c r="F57" s="4"/>
      <c r="G57" s="503" t="s">
        <v>23</v>
      </c>
      <c r="H57" s="503"/>
      <c r="I57" s="503"/>
      <c r="J57" s="503"/>
      <c r="K57" s="5"/>
      <c r="L57" s="179">
        <v>2314</v>
      </c>
      <c r="M57" s="171">
        <v>76</v>
      </c>
      <c r="N57" s="171">
        <v>110</v>
      </c>
      <c r="O57" s="171">
        <v>107</v>
      </c>
      <c r="P57" s="171">
        <v>106</v>
      </c>
      <c r="Q57" s="171">
        <v>161</v>
      </c>
      <c r="R57" s="171">
        <v>183</v>
      </c>
      <c r="S57" s="171">
        <v>187</v>
      </c>
      <c r="T57" s="171">
        <v>242</v>
      </c>
      <c r="U57" s="171">
        <v>227</v>
      </c>
      <c r="V57" s="171">
        <v>182</v>
      </c>
      <c r="W57" s="43"/>
    </row>
    <row r="58" spans="3:24" s="9" customFormat="1" ht="5.25" customHeight="1">
      <c r="C58" s="4"/>
      <c r="D58" s="4"/>
      <c r="E58" s="4"/>
      <c r="F58" s="4"/>
      <c r="G58" s="4"/>
      <c r="H58" s="4"/>
      <c r="I58" s="4"/>
      <c r="J58" s="4"/>
      <c r="K58" s="5"/>
      <c r="L58" s="180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219"/>
    </row>
    <row r="59" spans="2:24" s="227" customFormat="1" ht="10.5" customHeight="1">
      <c r="B59" s="228"/>
      <c r="C59" s="504" t="s">
        <v>33</v>
      </c>
      <c r="D59" s="504"/>
      <c r="E59" s="504"/>
      <c r="F59" s="504"/>
      <c r="G59" s="504"/>
      <c r="H59" s="504"/>
      <c r="I59" s="504"/>
      <c r="J59" s="504"/>
      <c r="K59" s="3"/>
      <c r="L59" s="180">
        <v>10271</v>
      </c>
      <c r="M59" s="42">
        <v>449</v>
      </c>
      <c r="N59" s="42">
        <v>367</v>
      </c>
      <c r="O59" s="42">
        <v>329</v>
      </c>
      <c r="P59" s="42">
        <v>300</v>
      </c>
      <c r="Q59" s="42">
        <v>680</v>
      </c>
      <c r="R59" s="42">
        <v>1021</v>
      </c>
      <c r="S59" s="42">
        <v>1192</v>
      </c>
      <c r="T59" s="42">
        <v>1113</v>
      </c>
      <c r="U59" s="42">
        <v>907</v>
      </c>
      <c r="V59" s="42">
        <v>693</v>
      </c>
      <c r="W59" s="42"/>
      <c r="X59" s="219"/>
    </row>
    <row r="60" spans="2:23" ht="10.5" customHeight="1">
      <c r="B60" s="9"/>
      <c r="C60" s="4"/>
      <c r="D60" s="4"/>
      <c r="E60" s="4"/>
      <c r="F60" s="4"/>
      <c r="G60" s="503" t="s">
        <v>18</v>
      </c>
      <c r="H60" s="503"/>
      <c r="I60" s="503"/>
      <c r="J60" s="503"/>
      <c r="K60" s="5"/>
      <c r="L60" s="179">
        <v>3326</v>
      </c>
      <c r="M60" s="171">
        <v>154</v>
      </c>
      <c r="N60" s="171">
        <v>112</v>
      </c>
      <c r="O60" s="171">
        <v>132</v>
      </c>
      <c r="P60" s="171">
        <v>101</v>
      </c>
      <c r="Q60" s="171">
        <v>199</v>
      </c>
      <c r="R60" s="171">
        <v>321</v>
      </c>
      <c r="S60" s="171">
        <v>382</v>
      </c>
      <c r="T60" s="171">
        <v>387</v>
      </c>
      <c r="U60" s="171">
        <v>329</v>
      </c>
      <c r="V60" s="171">
        <v>232</v>
      </c>
      <c r="W60" s="43"/>
    </row>
    <row r="61" spans="2:23" ht="10.5" customHeight="1">
      <c r="B61" s="9"/>
      <c r="C61" s="4"/>
      <c r="D61" s="4"/>
      <c r="E61" s="4"/>
      <c r="F61" s="4"/>
      <c r="G61" s="503" t="s">
        <v>19</v>
      </c>
      <c r="H61" s="503"/>
      <c r="I61" s="503"/>
      <c r="J61" s="503"/>
      <c r="K61" s="5"/>
      <c r="L61" s="179">
        <v>2519</v>
      </c>
      <c r="M61" s="171">
        <v>124</v>
      </c>
      <c r="N61" s="171">
        <v>109</v>
      </c>
      <c r="O61" s="171">
        <v>73</v>
      </c>
      <c r="P61" s="171">
        <v>82</v>
      </c>
      <c r="Q61" s="171">
        <v>174</v>
      </c>
      <c r="R61" s="171">
        <v>261</v>
      </c>
      <c r="S61" s="171">
        <v>303</v>
      </c>
      <c r="T61" s="171">
        <v>256</v>
      </c>
      <c r="U61" s="171">
        <v>199</v>
      </c>
      <c r="V61" s="171">
        <v>171</v>
      </c>
      <c r="W61" s="43"/>
    </row>
    <row r="62" spans="2:23" ht="10.5" customHeight="1">
      <c r="B62" s="9"/>
      <c r="C62" s="4"/>
      <c r="D62" s="4"/>
      <c r="E62" s="4"/>
      <c r="F62" s="4"/>
      <c r="G62" s="503" t="s">
        <v>23</v>
      </c>
      <c r="H62" s="503"/>
      <c r="I62" s="503"/>
      <c r="J62" s="503"/>
      <c r="K62" s="5"/>
      <c r="L62" s="179">
        <v>1909</v>
      </c>
      <c r="M62" s="171">
        <v>63</v>
      </c>
      <c r="N62" s="171">
        <v>45</v>
      </c>
      <c r="O62" s="171">
        <v>44</v>
      </c>
      <c r="P62" s="171">
        <v>61</v>
      </c>
      <c r="Q62" s="171">
        <v>180</v>
      </c>
      <c r="R62" s="171">
        <v>217</v>
      </c>
      <c r="S62" s="171">
        <v>252</v>
      </c>
      <c r="T62" s="171">
        <v>177</v>
      </c>
      <c r="U62" s="171">
        <v>138</v>
      </c>
      <c r="V62" s="171">
        <v>105</v>
      </c>
      <c r="W62" s="43"/>
    </row>
    <row r="63" spans="2:23" ht="10.5" customHeight="1">
      <c r="B63" s="9"/>
      <c r="C63" s="4"/>
      <c r="D63" s="4"/>
      <c r="E63" s="4"/>
      <c r="F63" s="4"/>
      <c r="G63" s="503" t="s">
        <v>26</v>
      </c>
      <c r="H63" s="503"/>
      <c r="I63" s="503"/>
      <c r="J63" s="503"/>
      <c r="K63" s="5"/>
      <c r="L63" s="179">
        <v>2517</v>
      </c>
      <c r="M63" s="171">
        <v>108</v>
      </c>
      <c r="N63" s="171">
        <v>101</v>
      </c>
      <c r="O63" s="171">
        <v>80</v>
      </c>
      <c r="P63" s="171">
        <v>56</v>
      </c>
      <c r="Q63" s="171">
        <v>127</v>
      </c>
      <c r="R63" s="171">
        <v>222</v>
      </c>
      <c r="S63" s="171">
        <v>255</v>
      </c>
      <c r="T63" s="171">
        <v>293</v>
      </c>
      <c r="U63" s="171">
        <v>241</v>
      </c>
      <c r="V63" s="171">
        <v>185</v>
      </c>
      <c r="W63" s="43"/>
    </row>
    <row r="64" spans="3:24" s="9" customFormat="1" ht="5.25" customHeight="1">
      <c r="C64" s="4"/>
      <c r="D64" s="4"/>
      <c r="E64" s="4"/>
      <c r="F64" s="4"/>
      <c r="G64" s="4"/>
      <c r="H64" s="4"/>
      <c r="I64" s="4"/>
      <c r="J64" s="4"/>
      <c r="K64" s="5"/>
      <c r="L64" s="180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219"/>
    </row>
    <row r="65" spans="2:24" s="227" customFormat="1" ht="10.5" customHeight="1">
      <c r="B65" s="228"/>
      <c r="C65" s="504" t="s">
        <v>34</v>
      </c>
      <c r="D65" s="504"/>
      <c r="E65" s="504"/>
      <c r="F65" s="504"/>
      <c r="G65" s="504"/>
      <c r="H65" s="504"/>
      <c r="I65" s="504"/>
      <c r="J65" s="504"/>
      <c r="K65" s="3"/>
      <c r="L65" s="180">
        <v>23984</v>
      </c>
      <c r="M65" s="42">
        <v>784</v>
      </c>
      <c r="N65" s="42">
        <v>775</v>
      </c>
      <c r="O65" s="42">
        <v>875</v>
      </c>
      <c r="P65" s="42">
        <v>879</v>
      </c>
      <c r="Q65" s="42">
        <v>1573</v>
      </c>
      <c r="R65" s="42">
        <v>2100</v>
      </c>
      <c r="S65" s="42">
        <v>2141</v>
      </c>
      <c r="T65" s="42">
        <v>2126</v>
      </c>
      <c r="U65" s="42">
        <v>1873</v>
      </c>
      <c r="V65" s="42">
        <v>1695</v>
      </c>
      <c r="W65" s="229"/>
      <c r="X65" s="219"/>
    </row>
    <row r="66" spans="2:23" ht="10.5" customHeight="1">
      <c r="B66" s="9"/>
      <c r="C66" s="4"/>
      <c r="D66" s="4"/>
      <c r="E66" s="4"/>
      <c r="F66" s="4"/>
      <c r="G66" s="503" t="s">
        <v>18</v>
      </c>
      <c r="H66" s="503"/>
      <c r="I66" s="503"/>
      <c r="J66" s="503"/>
      <c r="K66" s="5"/>
      <c r="L66" s="179">
        <v>4650</v>
      </c>
      <c r="M66" s="171">
        <v>138</v>
      </c>
      <c r="N66" s="171">
        <v>130</v>
      </c>
      <c r="O66" s="171">
        <v>141</v>
      </c>
      <c r="P66" s="171">
        <v>140</v>
      </c>
      <c r="Q66" s="171">
        <v>343</v>
      </c>
      <c r="R66" s="171">
        <v>487</v>
      </c>
      <c r="S66" s="171">
        <v>437</v>
      </c>
      <c r="T66" s="171">
        <v>438</v>
      </c>
      <c r="U66" s="171">
        <v>404</v>
      </c>
      <c r="V66" s="171">
        <v>304</v>
      </c>
      <c r="W66" s="43"/>
    </row>
    <row r="67" spans="2:23" ht="10.5" customHeight="1">
      <c r="B67" s="9"/>
      <c r="C67" s="4"/>
      <c r="D67" s="4"/>
      <c r="E67" s="4"/>
      <c r="F67" s="4"/>
      <c r="G67" s="503" t="s">
        <v>19</v>
      </c>
      <c r="H67" s="503"/>
      <c r="I67" s="503"/>
      <c r="J67" s="503"/>
      <c r="K67" s="5"/>
      <c r="L67" s="179">
        <v>4327</v>
      </c>
      <c r="M67" s="171">
        <v>154</v>
      </c>
      <c r="N67" s="171">
        <v>147</v>
      </c>
      <c r="O67" s="171">
        <v>146</v>
      </c>
      <c r="P67" s="171">
        <v>149</v>
      </c>
      <c r="Q67" s="171">
        <v>286</v>
      </c>
      <c r="R67" s="171">
        <v>371</v>
      </c>
      <c r="S67" s="171">
        <v>406</v>
      </c>
      <c r="T67" s="171">
        <v>365</v>
      </c>
      <c r="U67" s="171">
        <v>315</v>
      </c>
      <c r="V67" s="171">
        <v>280</v>
      </c>
      <c r="W67" s="43"/>
    </row>
    <row r="68" spans="2:23" ht="10.5" customHeight="1">
      <c r="B68" s="9"/>
      <c r="C68" s="4"/>
      <c r="D68" s="4"/>
      <c r="E68" s="4"/>
      <c r="F68" s="4"/>
      <c r="G68" s="503" t="s">
        <v>23</v>
      </c>
      <c r="H68" s="503"/>
      <c r="I68" s="503"/>
      <c r="J68" s="503"/>
      <c r="K68" s="5"/>
      <c r="L68" s="179">
        <v>4746</v>
      </c>
      <c r="M68" s="171">
        <v>161</v>
      </c>
      <c r="N68" s="171">
        <v>175</v>
      </c>
      <c r="O68" s="171">
        <v>229</v>
      </c>
      <c r="P68" s="171">
        <v>194</v>
      </c>
      <c r="Q68" s="171">
        <v>309</v>
      </c>
      <c r="R68" s="171">
        <v>419</v>
      </c>
      <c r="S68" s="171">
        <v>431</v>
      </c>
      <c r="T68" s="171">
        <v>443</v>
      </c>
      <c r="U68" s="171">
        <v>416</v>
      </c>
      <c r="V68" s="171">
        <v>385</v>
      </c>
      <c r="W68" s="43"/>
    </row>
    <row r="69" spans="2:23" ht="10.5" customHeight="1">
      <c r="B69" s="9"/>
      <c r="C69" s="4"/>
      <c r="D69" s="4"/>
      <c r="E69" s="4"/>
      <c r="F69" s="4"/>
      <c r="G69" s="503" t="s">
        <v>26</v>
      </c>
      <c r="H69" s="503"/>
      <c r="I69" s="503"/>
      <c r="J69" s="503"/>
      <c r="K69" s="5"/>
      <c r="L69" s="179">
        <v>3121</v>
      </c>
      <c r="M69" s="171">
        <v>87</v>
      </c>
      <c r="N69" s="171">
        <v>80</v>
      </c>
      <c r="O69" s="171">
        <v>88</v>
      </c>
      <c r="P69" s="171">
        <v>98</v>
      </c>
      <c r="Q69" s="171">
        <v>220</v>
      </c>
      <c r="R69" s="171">
        <v>324</v>
      </c>
      <c r="S69" s="171">
        <v>301</v>
      </c>
      <c r="T69" s="171">
        <v>268</v>
      </c>
      <c r="U69" s="171">
        <v>197</v>
      </c>
      <c r="V69" s="171">
        <v>204</v>
      </c>
      <c r="W69" s="43"/>
    </row>
    <row r="70" spans="2:23" ht="10.5" customHeight="1">
      <c r="B70" s="9"/>
      <c r="C70" s="4"/>
      <c r="D70" s="4"/>
      <c r="E70" s="4"/>
      <c r="F70" s="4"/>
      <c r="G70" s="503" t="s">
        <v>29</v>
      </c>
      <c r="H70" s="503"/>
      <c r="I70" s="503"/>
      <c r="J70" s="503"/>
      <c r="K70" s="5"/>
      <c r="L70" s="179">
        <v>3707</v>
      </c>
      <c r="M70" s="171">
        <v>147</v>
      </c>
      <c r="N70" s="171">
        <v>128</v>
      </c>
      <c r="O70" s="171">
        <v>110</v>
      </c>
      <c r="P70" s="171">
        <v>130</v>
      </c>
      <c r="Q70" s="171">
        <v>210</v>
      </c>
      <c r="R70" s="171">
        <v>281</v>
      </c>
      <c r="S70" s="171">
        <v>329</v>
      </c>
      <c r="T70" s="171">
        <v>338</v>
      </c>
      <c r="U70" s="171">
        <v>294</v>
      </c>
      <c r="V70" s="171">
        <v>230</v>
      </c>
      <c r="W70" s="43"/>
    </row>
    <row r="71" spans="2:23" ht="10.5" customHeight="1">
      <c r="B71" s="9"/>
      <c r="C71" s="4"/>
      <c r="D71" s="4"/>
      <c r="E71" s="4"/>
      <c r="F71" s="4"/>
      <c r="G71" s="503" t="s">
        <v>30</v>
      </c>
      <c r="H71" s="503"/>
      <c r="I71" s="503"/>
      <c r="J71" s="503"/>
      <c r="K71" s="5"/>
      <c r="L71" s="179">
        <v>3433</v>
      </c>
      <c r="M71" s="171">
        <v>97</v>
      </c>
      <c r="N71" s="171">
        <v>115</v>
      </c>
      <c r="O71" s="171">
        <v>161</v>
      </c>
      <c r="P71" s="171">
        <v>168</v>
      </c>
      <c r="Q71" s="171">
        <v>205</v>
      </c>
      <c r="R71" s="171">
        <v>218</v>
      </c>
      <c r="S71" s="171">
        <v>237</v>
      </c>
      <c r="T71" s="171">
        <v>274</v>
      </c>
      <c r="U71" s="171">
        <v>247</v>
      </c>
      <c r="V71" s="171">
        <v>292</v>
      </c>
      <c r="W71" s="43"/>
    </row>
    <row r="72" spans="3:24" s="9" customFormat="1" ht="5.25" customHeight="1">
      <c r="C72" s="4"/>
      <c r="D72" s="4"/>
      <c r="E72" s="4"/>
      <c r="F72" s="4"/>
      <c r="G72" s="4"/>
      <c r="H72" s="4"/>
      <c r="I72" s="4"/>
      <c r="J72" s="4"/>
      <c r="K72" s="5"/>
      <c r="L72" s="180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219"/>
    </row>
    <row r="73" spans="2:24" s="227" customFormat="1" ht="10.5" customHeight="1">
      <c r="B73" s="228"/>
      <c r="C73" s="504" t="s">
        <v>35</v>
      </c>
      <c r="D73" s="504"/>
      <c r="E73" s="504"/>
      <c r="F73" s="504"/>
      <c r="G73" s="504"/>
      <c r="H73" s="504"/>
      <c r="I73" s="504"/>
      <c r="J73" s="504"/>
      <c r="K73" s="3"/>
      <c r="L73" s="180">
        <v>14225</v>
      </c>
      <c r="M73" s="42">
        <v>527</v>
      </c>
      <c r="N73" s="42">
        <v>411</v>
      </c>
      <c r="O73" s="42">
        <v>370</v>
      </c>
      <c r="P73" s="42">
        <v>438</v>
      </c>
      <c r="Q73" s="42">
        <v>954</v>
      </c>
      <c r="R73" s="42">
        <v>1614</v>
      </c>
      <c r="S73" s="42">
        <v>1539</v>
      </c>
      <c r="T73" s="42">
        <v>1341</v>
      </c>
      <c r="U73" s="42">
        <v>1073</v>
      </c>
      <c r="V73" s="42">
        <v>903</v>
      </c>
      <c r="W73" s="229"/>
      <c r="X73" s="219"/>
    </row>
    <row r="74" spans="2:23" ht="10.5" customHeight="1">
      <c r="B74" s="9"/>
      <c r="C74" s="4"/>
      <c r="D74" s="4"/>
      <c r="E74" s="4"/>
      <c r="F74" s="4"/>
      <c r="G74" s="503" t="s">
        <v>18</v>
      </c>
      <c r="H74" s="503"/>
      <c r="I74" s="503"/>
      <c r="J74" s="503"/>
      <c r="K74" s="5"/>
      <c r="L74" s="179">
        <v>3787</v>
      </c>
      <c r="M74" s="171">
        <v>106</v>
      </c>
      <c r="N74" s="171">
        <v>116</v>
      </c>
      <c r="O74" s="171">
        <v>82</v>
      </c>
      <c r="P74" s="171">
        <v>99</v>
      </c>
      <c r="Q74" s="171">
        <v>274</v>
      </c>
      <c r="R74" s="171">
        <v>407</v>
      </c>
      <c r="S74" s="171">
        <v>401</v>
      </c>
      <c r="T74" s="171">
        <v>380</v>
      </c>
      <c r="U74" s="171">
        <v>290</v>
      </c>
      <c r="V74" s="171">
        <v>242</v>
      </c>
      <c r="W74" s="43"/>
    </row>
    <row r="75" spans="2:23" ht="10.5" customHeight="1">
      <c r="B75" s="9"/>
      <c r="C75" s="4"/>
      <c r="D75" s="4"/>
      <c r="E75" s="4"/>
      <c r="F75" s="4"/>
      <c r="G75" s="503" t="s">
        <v>19</v>
      </c>
      <c r="H75" s="503"/>
      <c r="I75" s="503"/>
      <c r="J75" s="503"/>
      <c r="K75" s="5"/>
      <c r="L75" s="179">
        <v>3087</v>
      </c>
      <c r="M75" s="171">
        <v>72</v>
      </c>
      <c r="N75" s="171">
        <v>83</v>
      </c>
      <c r="O75" s="171">
        <v>96</v>
      </c>
      <c r="P75" s="171">
        <v>132</v>
      </c>
      <c r="Q75" s="171">
        <v>195</v>
      </c>
      <c r="R75" s="171">
        <v>259</v>
      </c>
      <c r="S75" s="171">
        <v>252</v>
      </c>
      <c r="T75" s="171">
        <v>211</v>
      </c>
      <c r="U75" s="171">
        <v>216</v>
      </c>
      <c r="V75" s="171">
        <v>207</v>
      </c>
      <c r="W75" s="43"/>
    </row>
    <row r="76" spans="2:23" ht="10.5" customHeight="1">
      <c r="B76" s="9"/>
      <c r="C76" s="4"/>
      <c r="D76" s="4"/>
      <c r="E76" s="4"/>
      <c r="F76" s="4"/>
      <c r="G76" s="503" t="s">
        <v>23</v>
      </c>
      <c r="H76" s="503"/>
      <c r="I76" s="503"/>
      <c r="J76" s="503"/>
      <c r="K76" s="5"/>
      <c r="L76" s="179">
        <v>3653</v>
      </c>
      <c r="M76" s="171">
        <v>186</v>
      </c>
      <c r="N76" s="171">
        <v>78</v>
      </c>
      <c r="O76" s="171">
        <v>69</v>
      </c>
      <c r="P76" s="171">
        <v>86</v>
      </c>
      <c r="Q76" s="171">
        <v>287</v>
      </c>
      <c r="R76" s="171">
        <v>599</v>
      </c>
      <c r="S76" s="171">
        <v>553</v>
      </c>
      <c r="T76" s="171">
        <v>386</v>
      </c>
      <c r="U76" s="171">
        <v>257</v>
      </c>
      <c r="V76" s="171">
        <v>183</v>
      </c>
      <c r="W76" s="43"/>
    </row>
    <row r="77" spans="2:23" ht="10.5" customHeight="1">
      <c r="B77" s="9"/>
      <c r="C77" s="4"/>
      <c r="D77" s="4"/>
      <c r="E77" s="4"/>
      <c r="F77" s="4"/>
      <c r="G77" s="503" t="s">
        <v>26</v>
      </c>
      <c r="H77" s="503"/>
      <c r="I77" s="503"/>
      <c r="J77" s="503"/>
      <c r="K77" s="5"/>
      <c r="L77" s="179">
        <v>3698</v>
      </c>
      <c r="M77" s="171">
        <v>163</v>
      </c>
      <c r="N77" s="171">
        <v>134</v>
      </c>
      <c r="O77" s="171">
        <v>123</v>
      </c>
      <c r="P77" s="171">
        <v>121</v>
      </c>
      <c r="Q77" s="171">
        <v>198</v>
      </c>
      <c r="R77" s="171">
        <v>349</v>
      </c>
      <c r="S77" s="171">
        <v>333</v>
      </c>
      <c r="T77" s="171">
        <v>364</v>
      </c>
      <c r="U77" s="171">
        <v>310</v>
      </c>
      <c r="V77" s="171">
        <v>271</v>
      </c>
      <c r="W77" s="43"/>
    </row>
    <row r="78" spans="3:24" s="9" customFormat="1" ht="5.25" customHeight="1">
      <c r="C78" s="4"/>
      <c r="D78" s="4"/>
      <c r="E78" s="4"/>
      <c r="F78" s="4"/>
      <c r="G78" s="4"/>
      <c r="H78" s="4"/>
      <c r="I78" s="4"/>
      <c r="J78" s="4"/>
      <c r="K78" s="5"/>
      <c r="L78" s="180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219"/>
    </row>
    <row r="79" spans="2:24" s="227" customFormat="1" ht="10.5" customHeight="1">
      <c r="B79" s="228"/>
      <c r="C79" s="504" t="s">
        <v>36</v>
      </c>
      <c r="D79" s="504"/>
      <c r="E79" s="504"/>
      <c r="F79" s="504"/>
      <c r="G79" s="504"/>
      <c r="H79" s="504"/>
      <c r="I79" s="504"/>
      <c r="J79" s="504"/>
      <c r="K79" s="3"/>
      <c r="L79" s="180">
        <v>10224</v>
      </c>
      <c r="M79" s="42">
        <v>453</v>
      </c>
      <c r="N79" s="42">
        <v>445</v>
      </c>
      <c r="O79" s="42">
        <v>403</v>
      </c>
      <c r="P79" s="42">
        <v>386</v>
      </c>
      <c r="Q79" s="42">
        <v>600</v>
      </c>
      <c r="R79" s="42">
        <v>835</v>
      </c>
      <c r="S79" s="42">
        <v>893</v>
      </c>
      <c r="T79" s="42">
        <v>944</v>
      </c>
      <c r="U79" s="42">
        <v>824</v>
      </c>
      <c r="V79" s="42">
        <v>665</v>
      </c>
      <c r="W79" s="229"/>
      <c r="X79" s="219"/>
    </row>
    <row r="80" spans="2:23" ht="10.5" customHeight="1">
      <c r="B80" s="9"/>
      <c r="C80" s="4"/>
      <c r="D80" s="4"/>
      <c r="E80" s="4"/>
      <c r="F80" s="4"/>
      <c r="G80" s="503" t="s">
        <v>18</v>
      </c>
      <c r="H80" s="503"/>
      <c r="I80" s="503"/>
      <c r="J80" s="503"/>
      <c r="K80" s="5"/>
      <c r="L80" s="179">
        <v>1549</v>
      </c>
      <c r="M80" s="171">
        <v>64</v>
      </c>
      <c r="N80" s="171">
        <v>31</v>
      </c>
      <c r="O80" s="171">
        <v>36</v>
      </c>
      <c r="P80" s="171">
        <v>46</v>
      </c>
      <c r="Q80" s="171">
        <v>114</v>
      </c>
      <c r="R80" s="171">
        <v>165</v>
      </c>
      <c r="S80" s="171">
        <v>169</v>
      </c>
      <c r="T80" s="171">
        <v>197</v>
      </c>
      <c r="U80" s="171">
        <v>145</v>
      </c>
      <c r="V80" s="171">
        <v>112</v>
      </c>
      <c r="W80" s="43"/>
    </row>
    <row r="81" spans="2:23" ht="10.5" customHeight="1">
      <c r="B81" s="9"/>
      <c r="C81" s="4"/>
      <c r="D81" s="4"/>
      <c r="E81" s="4"/>
      <c r="F81" s="4"/>
      <c r="G81" s="503" t="s">
        <v>19</v>
      </c>
      <c r="H81" s="503"/>
      <c r="I81" s="503"/>
      <c r="J81" s="503"/>
      <c r="K81" s="5"/>
      <c r="L81" s="179">
        <v>2367</v>
      </c>
      <c r="M81" s="171">
        <v>134</v>
      </c>
      <c r="N81" s="171">
        <v>126</v>
      </c>
      <c r="O81" s="171">
        <v>105</v>
      </c>
      <c r="P81" s="171">
        <v>79</v>
      </c>
      <c r="Q81" s="171">
        <v>144</v>
      </c>
      <c r="R81" s="171">
        <v>223</v>
      </c>
      <c r="S81" s="171">
        <v>219</v>
      </c>
      <c r="T81" s="171">
        <v>209</v>
      </c>
      <c r="U81" s="171">
        <v>189</v>
      </c>
      <c r="V81" s="171">
        <v>136</v>
      </c>
      <c r="W81" s="43"/>
    </row>
    <row r="82" spans="2:23" ht="10.5" customHeight="1">
      <c r="B82" s="9"/>
      <c r="C82" s="4"/>
      <c r="D82" s="4"/>
      <c r="E82" s="4"/>
      <c r="F82" s="4"/>
      <c r="G82" s="503" t="s">
        <v>23</v>
      </c>
      <c r="H82" s="503"/>
      <c r="I82" s="503"/>
      <c r="J82" s="503"/>
      <c r="K82" s="5"/>
      <c r="L82" s="179">
        <v>2420</v>
      </c>
      <c r="M82" s="171">
        <v>76</v>
      </c>
      <c r="N82" s="171">
        <v>100</v>
      </c>
      <c r="O82" s="171">
        <v>82</v>
      </c>
      <c r="P82" s="171">
        <v>102</v>
      </c>
      <c r="Q82" s="171">
        <v>126</v>
      </c>
      <c r="R82" s="171">
        <v>152</v>
      </c>
      <c r="S82" s="171">
        <v>175</v>
      </c>
      <c r="T82" s="171">
        <v>210</v>
      </c>
      <c r="U82" s="171">
        <v>185</v>
      </c>
      <c r="V82" s="171">
        <v>161</v>
      </c>
      <c r="W82" s="43"/>
    </row>
    <row r="83" spans="2:23" ht="10.5" customHeight="1">
      <c r="B83" s="9"/>
      <c r="C83" s="4"/>
      <c r="D83" s="4"/>
      <c r="E83" s="4"/>
      <c r="F83" s="4"/>
      <c r="G83" s="503" t="s">
        <v>26</v>
      </c>
      <c r="H83" s="503"/>
      <c r="I83" s="503"/>
      <c r="J83" s="503"/>
      <c r="K83" s="5"/>
      <c r="L83" s="179">
        <v>3888</v>
      </c>
      <c r="M83" s="171">
        <v>179</v>
      </c>
      <c r="N83" s="171">
        <v>188</v>
      </c>
      <c r="O83" s="171">
        <v>180</v>
      </c>
      <c r="P83" s="171">
        <v>159</v>
      </c>
      <c r="Q83" s="171">
        <v>216</v>
      </c>
      <c r="R83" s="171">
        <v>295</v>
      </c>
      <c r="S83" s="171">
        <v>330</v>
      </c>
      <c r="T83" s="171">
        <v>328</v>
      </c>
      <c r="U83" s="171">
        <v>305</v>
      </c>
      <c r="V83" s="171">
        <v>256</v>
      </c>
      <c r="W83" s="43"/>
    </row>
    <row r="84" spans="2:23" s="9" customFormat="1" ht="10.5" customHeight="1">
      <c r="B84" s="230"/>
      <c r="C84" s="7"/>
      <c r="D84" s="7"/>
      <c r="E84" s="7"/>
      <c r="F84" s="7"/>
      <c r="G84" s="7"/>
      <c r="H84" s="7"/>
      <c r="I84" s="7"/>
      <c r="J84" s="7"/>
      <c r="K84" s="8"/>
      <c r="L84" s="231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3"/>
    </row>
    <row r="85" spans="2:23" ht="11.25" customHeight="1">
      <c r="B85" s="501" t="s">
        <v>37</v>
      </c>
      <c r="C85" s="501"/>
      <c r="D85" s="501"/>
      <c r="E85" s="234" t="s">
        <v>442</v>
      </c>
      <c r="F85" s="9" t="s">
        <v>412</v>
      </c>
      <c r="H85" s="4"/>
      <c r="I85" s="4"/>
      <c r="J85" s="4"/>
      <c r="K85" s="4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5"/>
      <c r="W85" s="235"/>
    </row>
    <row r="86" ht="11.25">
      <c r="K86" s="9"/>
    </row>
  </sheetData>
  <sheetProtection/>
  <mergeCells count="76">
    <mergeCell ref="Q6:Q7"/>
    <mergeCell ref="U6:U7"/>
    <mergeCell ref="L6:L7"/>
    <mergeCell ref="M6:M7"/>
    <mergeCell ref="T6:T7"/>
    <mergeCell ref="R6:R7"/>
    <mergeCell ref="S6:S7"/>
    <mergeCell ref="N6:N7"/>
    <mergeCell ref="O6:O7"/>
    <mergeCell ref="P6:P7"/>
    <mergeCell ref="G17:J17"/>
    <mergeCell ref="C19:J19"/>
    <mergeCell ref="G16:J16"/>
    <mergeCell ref="C15:J15"/>
    <mergeCell ref="G13:J13"/>
    <mergeCell ref="B6:K7"/>
    <mergeCell ref="G12:J12"/>
    <mergeCell ref="G27:J27"/>
    <mergeCell ref="C26:J26"/>
    <mergeCell ref="G24:J24"/>
    <mergeCell ref="G23:J23"/>
    <mergeCell ref="C11:J11"/>
    <mergeCell ref="C9:J9"/>
    <mergeCell ref="G22:J22"/>
    <mergeCell ref="C21:J21"/>
    <mergeCell ref="G31:J31"/>
    <mergeCell ref="G38:J38"/>
    <mergeCell ref="G34:J34"/>
    <mergeCell ref="G28:J28"/>
    <mergeCell ref="C30:J30"/>
    <mergeCell ref="C36:J36"/>
    <mergeCell ref="G32:J32"/>
    <mergeCell ref="G47:J47"/>
    <mergeCell ref="C49:J49"/>
    <mergeCell ref="C41:J41"/>
    <mergeCell ref="G33:J33"/>
    <mergeCell ref="G46:J46"/>
    <mergeCell ref="G45:J45"/>
    <mergeCell ref="G39:J39"/>
    <mergeCell ref="G37:J37"/>
    <mergeCell ref="G42:J42"/>
    <mergeCell ref="G44:J44"/>
    <mergeCell ref="C54:J54"/>
    <mergeCell ref="G52:J52"/>
    <mergeCell ref="G63:J63"/>
    <mergeCell ref="G62:J62"/>
    <mergeCell ref="G51:J51"/>
    <mergeCell ref="G50:J50"/>
    <mergeCell ref="G80:J80"/>
    <mergeCell ref="G60:J60"/>
    <mergeCell ref="G56:J56"/>
    <mergeCell ref="G57:J57"/>
    <mergeCell ref="G77:J77"/>
    <mergeCell ref="G76:J76"/>
    <mergeCell ref="G75:J75"/>
    <mergeCell ref="G61:J61"/>
    <mergeCell ref="B3:V3"/>
    <mergeCell ref="G74:J74"/>
    <mergeCell ref="C73:J73"/>
    <mergeCell ref="G71:J71"/>
    <mergeCell ref="G69:J69"/>
    <mergeCell ref="G70:J70"/>
    <mergeCell ref="G68:J68"/>
    <mergeCell ref="G66:J66"/>
    <mergeCell ref="C65:J65"/>
    <mergeCell ref="G43:J43"/>
    <mergeCell ref="B85:D85"/>
    <mergeCell ref="B4:V4"/>
    <mergeCell ref="G83:J83"/>
    <mergeCell ref="G82:J82"/>
    <mergeCell ref="G81:J81"/>
    <mergeCell ref="C79:J79"/>
    <mergeCell ref="V6:V7"/>
    <mergeCell ref="C59:J59"/>
    <mergeCell ref="G55:J55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219" customWidth="1"/>
    <col min="2" max="12" width="7.50390625" style="219" customWidth="1"/>
    <col min="13" max="23" width="1.625" style="219" customWidth="1"/>
    <col min="24" max="16384" width="9.00390625" style="219" customWidth="1"/>
  </cols>
  <sheetData>
    <row r="1" spans="16:23" ht="10.5" customHeight="1">
      <c r="P1" s="223"/>
      <c r="Q1" s="223"/>
      <c r="R1" s="223"/>
      <c r="S1" s="223"/>
      <c r="T1" s="223"/>
      <c r="U1" s="223"/>
      <c r="W1" s="66" t="s">
        <v>360</v>
      </c>
    </row>
    <row r="2" ht="10.5" customHeight="1"/>
    <row r="3" spans="2:22" s="221" customFormat="1" ht="18" customHeight="1">
      <c r="B3" s="515" t="s">
        <v>38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</row>
    <row r="4" spans="2:22" ht="12.75" customHeight="1">
      <c r="B4" s="518" t="s">
        <v>39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L5" s="268"/>
      <c r="M5" s="381"/>
      <c r="N5" s="268"/>
      <c r="O5" s="268"/>
      <c r="P5" s="268"/>
      <c r="Q5" s="268"/>
      <c r="R5" s="268"/>
      <c r="S5" s="268"/>
      <c r="T5" s="268"/>
      <c r="U5" s="268"/>
      <c r="V5" s="245" t="s">
        <v>589</v>
      </c>
    </row>
    <row r="6" spans="2:22" ht="15.75" customHeight="1">
      <c r="B6" s="516" t="s">
        <v>40</v>
      </c>
      <c r="C6" s="505" t="s">
        <v>41</v>
      </c>
      <c r="D6" s="505" t="s">
        <v>42</v>
      </c>
      <c r="E6" s="505" t="s">
        <v>43</v>
      </c>
      <c r="F6" s="505" t="s">
        <v>44</v>
      </c>
      <c r="G6" s="505" t="s">
        <v>45</v>
      </c>
      <c r="H6" s="505" t="s">
        <v>46</v>
      </c>
      <c r="I6" s="505" t="s">
        <v>47</v>
      </c>
      <c r="J6" s="505" t="s">
        <v>48</v>
      </c>
      <c r="K6" s="505" t="s">
        <v>49</v>
      </c>
      <c r="L6" s="521" t="s">
        <v>50</v>
      </c>
      <c r="M6" s="519" t="s">
        <v>4</v>
      </c>
      <c r="N6" s="508"/>
      <c r="O6" s="508"/>
      <c r="P6" s="508"/>
      <c r="Q6" s="508"/>
      <c r="R6" s="508"/>
      <c r="S6" s="508"/>
      <c r="T6" s="508"/>
      <c r="U6" s="508"/>
      <c r="V6" s="508"/>
    </row>
    <row r="7" spans="2:22" ht="15.75" customHeight="1">
      <c r="B7" s="517"/>
      <c r="C7" s="506"/>
      <c r="D7" s="506"/>
      <c r="E7" s="506"/>
      <c r="F7" s="506"/>
      <c r="G7" s="506"/>
      <c r="H7" s="506"/>
      <c r="I7" s="506"/>
      <c r="J7" s="506"/>
      <c r="K7" s="506"/>
      <c r="L7" s="522"/>
      <c r="M7" s="520"/>
      <c r="N7" s="510"/>
      <c r="O7" s="510"/>
      <c r="P7" s="510"/>
      <c r="Q7" s="510"/>
      <c r="R7" s="510"/>
      <c r="S7" s="510"/>
      <c r="T7" s="510"/>
      <c r="U7" s="510"/>
      <c r="V7" s="510"/>
    </row>
    <row r="8" spans="12:22" ht="10.5" customHeight="1">
      <c r="L8" s="265"/>
      <c r="M8" s="226"/>
      <c r="N8" s="9"/>
      <c r="O8" s="9"/>
      <c r="P8" s="9"/>
      <c r="Q8" s="9"/>
      <c r="R8" s="9"/>
      <c r="S8" s="9"/>
      <c r="T8" s="9"/>
      <c r="U8" s="9"/>
      <c r="V8" s="9"/>
    </row>
    <row r="9" spans="2:22" s="227" customFormat="1" ht="10.5" customHeight="1">
      <c r="B9" s="42">
        <v>39903</v>
      </c>
      <c r="C9" s="42">
        <v>39167</v>
      </c>
      <c r="D9" s="42">
        <v>42748</v>
      </c>
      <c r="E9" s="42">
        <v>38674</v>
      </c>
      <c r="F9" s="42">
        <v>34001</v>
      </c>
      <c r="G9" s="42">
        <v>28576</v>
      </c>
      <c r="H9" s="42">
        <v>19136</v>
      </c>
      <c r="I9" s="42">
        <v>9748</v>
      </c>
      <c r="J9" s="42">
        <v>3839</v>
      </c>
      <c r="K9" s="42">
        <v>1181</v>
      </c>
      <c r="L9" s="42">
        <v>179</v>
      </c>
      <c r="M9" s="276"/>
      <c r="N9" s="504" t="s">
        <v>16</v>
      </c>
      <c r="O9" s="504"/>
      <c r="P9" s="504"/>
      <c r="Q9" s="504"/>
      <c r="R9" s="504"/>
      <c r="S9" s="504"/>
      <c r="T9" s="504"/>
      <c r="U9" s="504"/>
      <c r="V9" s="228"/>
    </row>
    <row r="10" spans="2:22" ht="5.25" customHeight="1"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277"/>
      <c r="M10" s="278"/>
      <c r="N10" s="4"/>
      <c r="O10" s="4"/>
      <c r="P10" s="4"/>
      <c r="Q10" s="4"/>
      <c r="R10" s="4"/>
      <c r="S10" s="4"/>
      <c r="T10" s="4"/>
      <c r="U10" s="4"/>
      <c r="V10" s="9"/>
    </row>
    <row r="11" spans="2:22" s="227" customFormat="1" ht="10.5" customHeight="1">
      <c r="B11" s="42">
        <v>400</v>
      </c>
      <c r="C11" s="42">
        <v>361</v>
      </c>
      <c r="D11" s="42">
        <v>431</v>
      </c>
      <c r="E11" s="42">
        <v>371</v>
      </c>
      <c r="F11" s="42">
        <v>380</v>
      </c>
      <c r="G11" s="42">
        <v>314</v>
      </c>
      <c r="H11" s="42">
        <v>205</v>
      </c>
      <c r="I11" s="42">
        <v>129</v>
      </c>
      <c r="J11" s="42">
        <v>46</v>
      </c>
      <c r="K11" s="42">
        <v>10</v>
      </c>
      <c r="L11" s="42">
        <v>2</v>
      </c>
      <c r="M11" s="276"/>
      <c r="N11" s="504" t="s">
        <v>17</v>
      </c>
      <c r="O11" s="504"/>
      <c r="P11" s="504"/>
      <c r="Q11" s="504"/>
      <c r="R11" s="504"/>
      <c r="S11" s="504"/>
      <c r="T11" s="504"/>
      <c r="U11" s="504"/>
      <c r="V11" s="228"/>
    </row>
    <row r="12" spans="2:22" ht="10.5" customHeight="1">
      <c r="B12" s="171">
        <v>257</v>
      </c>
      <c r="C12" s="171">
        <v>224</v>
      </c>
      <c r="D12" s="171">
        <v>300</v>
      </c>
      <c r="E12" s="171">
        <v>245</v>
      </c>
      <c r="F12" s="171">
        <v>254</v>
      </c>
      <c r="G12" s="171">
        <v>183</v>
      </c>
      <c r="H12" s="171">
        <v>118</v>
      </c>
      <c r="I12" s="171">
        <v>84</v>
      </c>
      <c r="J12" s="171">
        <v>31</v>
      </c>
      <c r="K12" s="171">
        <v>8</v>
      </c>
      <c r="L12" s="171">
        <v>1</v>
      </c>
      <c r="M12" s="278"/>
      <c r="N12" s="4"/>
      <c r="O12" s="4"/>
      <c r="P12" s="4"/>
      <c r="Q12" s="4"/>
      <c r="R12" s="503" t="s">
        <v>18</v>
      </c>
      <c r="S12" s="503"/>
      <c r="T12" s="503"/>
      <c r="U12" s="503"/>
      <c r="V12" s="9"/>
    </row>
    <row r="13" spans="2:22" ht="10.5" customHeight="1">
      <c r="B13" s="171">
        <v>143</v>
      </c>
      <c r="C13" s="171">
        <v>137</v>
      </c>
      <c r="D13" s="171">
        <v>131</v>
      </c>
      <c r="E13" s="171">
        <v>126</v>
      </c>
      <c r="F13" s="171">
        <v>126</v>
      </c>
      <c r="G13" s="171">
        <v>131</v>
      </c>
      <c r="H13" s="171">
        <v>87</v>
      </c>
      <c r="I13" s="171">
        <v>45</v>
      </c>
      <c r="J13" s="171">
        <v>15</v>
      </c>
      <c r="K13" s="171">
        <v>2</v>
      </c>
      <c r="L13" s="171">
        <v>1</v>
      </c>
      <c r="M13" s="278"/>
      <c r="N13" s="4"/>
      <c r="O13" s="4"/>
      <c r="P13" s="4"/>
      <c r="Q13" s="4"/>
      <c r="R13" s="503" t="s">
        <v>19</v>
      </c>
      <c r="S13" s="503"/>
      <c r="T13" s="503"/>
      <c r="U13" s="503"/>
      <c r="V13" s="9"/>
    </row>
    <row r="14" spans="2:22" ht="5.2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78"/>
      <c r="N14" s="4"/>
      <c r="O14" s="4"/>
      <c r="P14" s="4"/>
      <c r="Q14" s="4"/>
      <c r="R14" s="4"/>
      <c r="S14" s="4"/>
      <c r="T14" s="4"/>
      <c r="U14" s="4"/>
      <c r="V14" s="9"/>
    </row>
    <row r="15" spans="2:24" s="227" customFormat="1" ht="10.5" customHeight="1">
      <c r="B15" s="42">
        <v>440</v>
      </c>
      <c r="C15" s="42">
        <v>404</v>
      </c>
      <c r="D15" s="42">
        <v>430</v>
      </c>
      <c r="E15" s="42">
        <v>393</v>
      </c>
      <c r="F15" s="42">
        <v>342</v>
      </c>
      <c r="G15" s="42">
        <v>312</v>
      </c>
      <c r="H15" s="42">
        <v>263</v>
      </c>
      <c r="I15" s="42">
        <v>142</v>
      </c>
      <c r="J15" s="42">
        <v>57</v>
      </c>
      <c r="K15" s="42">
        <v>23</v>
      </c>
      <c r="L15" s="42">
        <v>6</v>
      </c>
      <c r="M15" s="276"/>
      <c r="N15" s="504" t="s">
        <v>20</v>
      </c>
      <c r="O15" s="504"/>
      <c r="P15" s="504"/>
      <c r="Q15" s="504"/>
      <c r="R15" s="504"/>
      <c r="S15" s="504"/>
      <c r="T15" s="504"/>
      <c r="U15" s="504"/>
      <c r="V15" s="228"/>
      <c r="X15" s="219"/>
    </row>
    <row r="16" spans="2:22" ht="10.5" customHeight="1">
      <c r="B16" s="171">
        <v>245</v>
      </c>
      <c r="C16" s="171">
        <v>233</v>
      </c>
      <c r="D16" s="171">
        <v>252</v>
      </c>
      <c r="E16" s="171">
        <v>226</v>
      </c>
      <c r="F16" s="171">
        <v>202</v>
      </c>
      <c r="G16" s="171">
        <v>165</v>
      </c>
      <c r="H16" s="171">
        <v>130</v>
      </c>
      <c r="I16" s="171">
        <v>70</v>
      </c>
      <c r="J16" s="171">
        <v>30</v>
      </c>
      <c r="K16" s="171">
        <v>11</v>
      </c>
      <c r="L16" s="171">
        <v>4</v>
      </c>
      <c r="M16" s="278"/>
      <c r="N16" s="4"/>
      <c r="O16" s="4"/>
      <c r="P16" s="4"/>
      <c r="Q16" s="4"/>
      <c r="R16" s="503" t="s">
        <v>18</v>
      </c>
      <c r="S16" s="503"/>
      <c r="T16" s="503"/>
      <c r="U16" s="503"/>
      <c r="V16" s="9"/>
    </row>
    <row r="17" spans="2:22" ht="10.5" customHeight="1">
      <c r="B17" s="171">
        <v>195</v>
      </c>
      <c r="C17" s="171">
        <v>171</v>
      </c>
      <c r="D17" s="171">
        <v>178</v>
      </c>
      <c r="E17" s="171">
        <v>167</v>
      </c>
      <c r="F17" s="171">
        <v>140</v>
      </c>
      <c r="G17" s="171">
        <v>147</v>
      </c>
      <c r="H17" s="171">
        <v>133</v>
      </c>
      <c r="I17" s="171">
        <v>72</v>
      </c>
      <c r="J17" s="171">
        <v>27</v>
      </c>
      <c r="K17" s="171">
        <v>12</v>
      </c>
      <c r="L17" s="171">
        <v>2</v>
      </c>
      <c r="M17" s="278"/>
      <c r="N17" s="4"/>
      <c r="O17" s="4"/>
      <c r="P17" s="4"/>
      <c r="Q17" s="4"/>
      <c r="R17" s="503" t="s">
        <v>19</v>
      </c>
      <c r="S17" s="503"/>
      <c r="T17" s="503"/>
      <c r="U17" s="503"/>
      <c r="V17" s="9"/>
    </row>
    <row r="18" spans="2:22" ht="5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78"/>
      <c r="N18" s="4"/>
      <c r="O18" s="4"/>
      <c r="P18" s="4"/>
      <c r="Q18" s="4"/>
      <c r="R18" s="4"/>
      <c r="S18" s="4"/>
      <c r="T18" s="4"/>
      <c r="U18" s="4"/>
      <c r="V18" s="9"/>
    </row>
    <row r="19" spans="2:24" s="227" customFormat="1" ht="10.5" customHeight="1">
      <c r="B19" s="42">
        <v>165</v>
      </c>
      <c r="C19" s="42">
        <v>162</v>
      </c>
      <c r="D19" s="42">
        <v>199</v>
      </c>
      <c r="E19" s="42">
        <v>183</v>
      </c>
      <c r="F19" s="42">
        <v>145</v>
      </c>
      <c r="G19" s="42">
        <v>132</v>
      </c>
      <c r="H19" s="42">
        <v>78</v>
      </c>
      <c r="I19" s="42">
        <v>42</v>
      </c>
      <c r="J19" s="42">
        <v>27</v>
      </c>
      <c r="K19" s="42">
        <v>6</v>
      </c>
      <c r="L19" s="42">
        <v>2</v>
      </c>
      <c r="M19" s="276"/>
      <c r="N19" s="504" t="s">
        <v>21</v>
      </c>
      <c r="O19" s="504"/>
      <c r="P19" s="504"/>
      <c r="Q19" s="504"/>
      <c r="R19" s="504"/>
      <c r="S19" s="504"/>
      <c r="T19" s="504"/>
      <c r="U19" s="504"/>
      <c r="V19" s="228"/>
      <c r="X19" s="219"/>
    </row>
    <row r="20" spans="2:22" ht="5.2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278"/>
      <c r="N20" s="4"/>
      <c r="O20" s="4"/>
      <c r="P20" s="4"/>
      <c r="Q20" s="4"/>
      <c r="R20" s="4"/>
      <c r="S20" s="4"/>
      <c r="T20" s="4"/>
      <c r="U20" s="4"/>
      <c r="V20" s="9"/>
    </row>
    <row r="21" spans="2:24" s="227" customFormat="1" ht="10.5" customHeight="1">
      <c r="B21" s="42">
        <v>400</v>
      </c>
      <c r="C21" s="42">
        <v>318</v>
      </c>
      <c r="D21" s="42">
        <v>354</v>
      </c>
      <c r="E21" s="42">
        <v>305</v>
      </c>
      <c r="F21" s="42">
        <v>276</v>
      </c>
      <c r="G21" s="42">
        <v>272</v>
      </c>
      <c r="H21" s="42">
        <v>202</v>
      </c>
      <c r="I21" s="42">
        <v>121</v>
      </c>
      <c r="J21" s="42">
        <v>47</v>
      </c>
      <c r="K21" s="42">
        <v>17</v>
      </c>
      <c r="L21" s="42">
        <v>4</v>
      </c>
      <c r="M21" s="276"/>
      <c r="N21" s="504" t="s">
        <v>22</v>
      </c>
      <c r="O21" s="504"/>
      <c r="P21" s="504"/>
      <c r="Q21" s="504"/>
      <c r="R21" s="504"/>
      <c r="S21" s="504"/>
      <c r="T21" s="504"/>
      <c r="U21" s="504"/>
      <c r="V21" s="228"/>
      <c r="X21" s="219"/>
    </row>
    <row r="22" spans="2:22" ht="10.5" customHeight="1">
      <c r="B22" s="171">
        <v>68</v>
      </c>
      <c r="C22" s="171">
        <v>71</v>
      </c>
      <c r="D22" s="171">
        <v>81</v>
      </c>
      <c r="E22" s="171">
        <v>75</v>
      </c>
      <c r="F22" s="171">
        <v>85</v>
      </c>
      <c r="G22" s="171">
        <v>67</v>
      </c>
      <c r="H22" s="171">
        <v>58</v>
      </c>
      <c r="I22" s="171">
        <v>27</v>
      </c>
      <c r="J22" s="171">
        <v>13</v>
      </c>
      <c r="K22" s="171">
        <v>3</v>
      </c>
      <c r="L22" s="171">
        <v>1</v>
      </c>
      <c r="M22" s="278"/>
      <c r="N22" s="4"/>
      <c r="O22" s="4"/>
      <c r="P22" s="4"/>
      <c r="Q22" s="4"/>
      <c r="R22" s="503" t="s">
        <v>18</v>
      </c>
      <c r="S22" s="503"/>
      <c r="T22" s="503"/>
      <c r="U22" s="503"/>
      <c r="V22" s="9"/>
    </row>
    <row r="23" spans="2:22" ht="10.5" customHeight="1">
      <c r="B23" s="171">
        <v>225</v>
      </c>
      <c r="C23" s="171">
        <v>155</v>
      </c>
      <c r="D23" s="171">
        <v>199</v>
      </c>
      <c r="E23" s="171">
        <v>165</v>
      </c>
      <c r="F23" s="171">
        <v>134</v>
      </c>
      <c r="G23" s="171">
        <v>134</v>
      </c>
      <c r="H23" s="171">
        <v>101</v>
      </c>
      <c r="I23" s="171">
        <v>68</v>
      </c>
      <c r="J23" s="171">
        <v>31</v>
      </c>
      <c r="K23" s="171">
        <v>12</v>
      </c>
      <c r="L23" s="171">
        <v>3</v>
      </c>
      <c r="M23" s="278"/>
      <c r="N23" s="4"/>
      <c r="O23" s="4"/>
      <c r="P23" s="4"/>
      <c r="Q23" s="4"/>
      <c r="R23" s="503" t="s">
        <v>19</v>
      </c>
      <c r="S23" s="503"/>
      <c r="T23" s="503"/>
      <c r="U23" s="503"/>
      <c r="V23" s="9"/>
    </row>
    <row r="24" spans="2:22" ht="10.5" customHeight="1">
      <c r="B24" s="171">
        <v>107</v>
      </c>
      <c r="C24" s="171">
        <v>92</v>
      </c>
      <c r="D24" s="171">
        <v>74</v>
      </c>
      <c r="E24" s="171">
        <v>65</v>
      </c>
      <c r="F24" s="171">
        <v>57</v>
      </c>
      <c r="G24" s="171">
        <v>71</v>
      </c>
      <c r="H24" s="171">
        <v>43</v>
      </c>
      <c r="I24" s="171">
        <v>26</v>
      </c>
      <c r="J24" s="171">
        <v>3</v>
      </c>
      <c r="K24" s="171">
        <v>2</v>
      </c>
      <c r="L24" s="171">
        <v>0</v>
      </c>
      <c r="M24" s="278"/>
      <c r="N24" s="4"/>
      <c r="O24" s="4"/>
      <c r="P24" s="4"/>
      <c r="Q24" s="4"/>
      <c r="R24" s="503" t="s">
        <v>23</v>
      </c>
      <c r="S24" s="503"/>
      <c r="T24" s="503"/>
      <c r="U24" s="503"/>
      <c r="V24" s="9"/>
    </row>
    <row r="25" spans="2:22" ht="5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78"/>
      <c r="N25" s="4"/>
      <c r="O25" s="4"/>
      <c r="P25" s="4"/>
      <c r="Q25" s="4"/>
      <c r="R25" s="4"/>
      <c r="S25" s="4"/>
      <c r="T25" s="4"/>
      <c r="U25" s="4"/>
      <c r="V25" s="9"/>
    </row>
    <row r="26" spans="2:24" s="227" customFormat="1" ht="10.5" customHeight="1">
      <c r="B26" s="42">
        <v>337</v>
      </c>
      <c r="C26" s="42">
        <v>344</v>
      </c>
      <c r="D26" s="42">
        <v>344</v>
      </c>
      <c r="E26" s="42">
        <v>284</v>
      </c>
      <c r="F26" s="42">
        <v>215</v>
      </c>
      <c r="G26" s="42">
        <v>180</v>
      </c>
      <c r="H26" s="42">
        <v>116</v>
      </c>
      <c r="I26" s="42">
        <v>65</v>
      </c>
      <c r="J26" s="42">
        <v>27</v>
      </c>
      <c r="K26" s="42">
        <v>9</v>
      </c>
      <c r="L26" s="42">
        <v>0</v>
      </c>
      <c r="M26" s="276"/>
      <c r="N26" s="504" t="s">
        <v>24</v>
      </c>
      <c r="O26" s="504"/>
      <c r="P26" s="504"/>
      <c r="Q26" s="504"/>
      <c r="R26" s="504"/>
      <c r="S26" s="504"/>
      <c r="T26" s="504"/>
      <c r="U26" s="504"/>
      <c r="V26" s="228"/>
      <c r="X26" s="219"/>
    </row>
    <row r="27" spans="2:22" ht="10.5" customHeight="1">
      <c r="B27" s="171">
        <v>102</v>
      </c>
      <c r="C27" s="171">
        <v>118</v>
      </c>
      <c r="D27" s="171">
        <v>110</v>
      </c>
      <c r="E27" s="171">
        <v>93</v>
      </c>
      <c r="F27" s="171">
        <v>68</v>
      </c>
      <c r="G27" s="171">
        <v>65</v>
      </c>
      <c r="H27" s="171">
        <v>49</v>
      </c>
      <c r="I27" s="171">
        <v>34</v>
      </c>
      <c r="J27" s="171">
        <v>15</v>
      </c>
      <c r="K27" s="171">
        <v>1</v>
      </c>
      <c r="L27" s="171">
        <v>0</v>
      </c>
      <c r="M27" s="278"/>
      <c r="N27" s="4"/>
      <c r="O27" s="4"/>
      <c r="P27" s="4"/>
      <c r="Q27" s="4"/>
      <c r="R27" s="503" t="s">
        <v>18</v>
      </c>
      <c r="S27" s="503"/>
      <c r="T27" s="503"/>
      <c r="U27" s="503"/>
      <c r="V27" s="9"/>
    </row>
    <row r="28" spans="2:22" ht="10.5" customHeight="1">
      <c r="B28" s="171">
        <v>235</v>
      </c>
      <c r="C28" s="171">
        <v>226</v>
      </c>
      <c r="D28" s="171">
        <v>234</v>
      </c>
      <c r="E28" s="171">
        <v>191</v>
      </c>
      <c r="F28" s="171">
        <v>147</v>
      </c>
      <c r="G28" s="171">
        <v>115</v>
      </c>
      <c r="H28" s="171">
        <v>67</v>
      </c>
      <c r="I28" s="171">
        <v>31</v>
      </c>
      <c r="J28" s="171">
        <v>12</v>
      </c>
      <c r="K28" s="171">
        <v>8</v>
      </c>
      <c r="L28" s="171">
        <v>0</v>
      </c>
      <c r="M28" s="278"/>
      <c r="N28" s="4"/>
      <c r="O28" s="4"/>
      <c r="P28" s="4"/>
      <c r="Q28" s="4"/>
      <c r="R28" s="523" t="s">
        <v>19</v>
      </c>
      <c r="S28" s="523"/>
      <c r="T28" s="523"/>
      <c r="U28" s="523"/>
      <c r="V28" s="9"/>
    </row>
    <row r="29" spans="2:22" ht="5.2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278"/>
      <c r="N29" s="4"/>
      <c r="O29" s="4"/>
      <c r="P29" s="4"/>
      <c r="Q29" s="4"/>
      <c r="R29" s="4"/>
      <c r="S29" s="4"/>
      <c r="T29" s="4"/>
      <c r="U29" s="4"/>
      <c r="V29" s="9"/>
    </row>
    <row r="30" spans="2:24" s="227" customFormat="1" ht="10.5" customHeight="1">
      <c r="B30" s="42">
        <v>497</v>
      </c>
      <c r="C30" s="42">
        <v>532</v>
      </c>
      <c r="D30" s="42">
        <v>547</v>
      </c>
      <c r="E30" s="42">
        <v>472</v>
      </c>
      <c r="F30" s="42">
        <v>404</v>
      </c>
      <c r="G30" s="42">
        <v>387</v>
      </c>
      <c r="H30" s="42">
        <v>317</v>
      </c>
      <c r="I30" s="42">
        <v>183</v>
      </c>
      <c r="J30" s="42">
        <v>49</v>
      </c>
      <c r="K30" s="42">
        <v>20</v>
      </c>
      <c r="L30" s="42">
        <v>3</v>
      </c>
      <c r="M30" s="276"/>
      <c r="N30" s="504" t="s">
        <v>25</v>
      </c>
      <c r="O30" s="504"/>
      <c r="P30" s="504"/>
      <c r="Q30" s="504"/>
      <c r="R30" s="504"/>
      <c r="S30" s="504"/>
      <c r="T30" s="504"/>
      <c r="U30" s="504"/>
      <c r="V30" s="228"/>
      <c r="X30" s="219"/>
    </row>
    <row r="31" spans="2:22" ht="10.5" customHeight="1">
      <c r="B31" s="171">
        <v>115</v>
      </c>
      <c r="C31" s="171">
        <v>153</v>
      </c>
      <c r="D31" s="171">
        <v>124</v>
      </c>
      <c r="E31" s="171">
        <v>114</v>
      </c>
      <c r="F31" s="171">
        <v>128</v>
      </c>
      <c r="G31" s="171">
        <v>116</v>
      </c>
      <c r="H31" s="171">
        <v>99</v>
      </c>
      <c r="I31" s="171">
        <v>52</v>
      </c>
      <c r="J31" s="171">
        <v>8</v>
      </c>
      <c r="K31" s="171">
        <v>3</v>
      </c>
      <c r="L31" s="171">
        <v>1</v>
      </c>
      <c r="M31" s="278"/>
      <c r="N31" s="4"/>
      <c r="O31" s="4"/>
      <c r="P31" s="4"/>
      <c r="Q31" s="4"/>
      <c r="R31" s="503" t="s">
        <v>18</v>
      </c>
      <c r="S31" s="503"/>
      <c r="T31" s="503"/>
      <c r="U31" s="503"/>
      <c r="V31" s="9"/>
    </row>
    <row r="32" spans="2:22" ht="10.5" customHeight="1">
      <c r="B32" s="171">
        <v>166</v>
      </c>
      <c r="C32" s="171">
        <v>151</v>
      </c>
      <c r="D32" s="171">
        <v>162</v>
      </c>
      <c r="E32" s="171">
        <v>125</v>
      </c>
      <c r="F32" s="171">
        <v>98</v>
      </c>
      <c r="G32" s="171">
        <v>74</v>
      </c>
      <c r="H32" s="171">
        <v>58</v>
      </c>
      <c r="I32" s="171">
        <v>38</v>
      </c>
      <c r="J32" s="171">
        <v>13</v>
      </c>
      <c r="K32" s="171">
        <v>3</v>
      </c>
      <c r="L32" s="171">
        <v>2</v>
      </c>
      <c r="M32" s="278"/>
      <c r="N32" s="4"/>
      <c r="O32" s="4"/>
      <c r="P32" s="4"/>
      <c r="Q32" s="4"/>
      <c r="R32" s="503" t="s">
        <v>19</v>
      </c>
      <c r="S32" s="503"/>
      <c r="T32" s="503"/>
      <c r="U32" s="503"/>
      <c r="V32" s="9"/>
    </row>
    <row r="33" spans="2:22" ht="10.5" customHeight="1">
      <c r="B33" s="171">
        <v>126</v>
      </c>
      <c r="C33" s="171">
        <v>162</v>
      </c>
      <c r="D33" s="171">
        <v>174</v>
      </c>
      <c r="E33" s="171">
        <v>155</v>
      </c>
      <c r="F33" s="171">
        <v>129</v>
      </c>
      <c r="G33" s="171">
        <v>143</v>
      </c>
      <c r="H33" s="171">
        <v>118</v>
      </c>
      <c r="I33" s="171">
        <v>67</v>
      </c>
      <c r="J33" s="171">
        <v>18</v>
      </c>
      <c r="K33" s="171">
        <v>7</v>
      </c>
      <c r="L33" s="171">
        <v>0</v>
      </c>
      <c r="M33" s="278"/>
      <c r="N33" s="4"/>
      <c r="O33" s="4"/>
      <c r="P33" s="4"/>
      <c r="Q33" s="4"/>
      <c r="R33" s="503" t="s">
        <v>23</v>
      </c>
      <c r="S33" s="503"/>
      <c r="T33" s="503"/>
      <c r="U33" s="503"/>
      <c r="V33" s="9"/>
    </row>
    <row r="34" spans="2:22" ht="10.5" customHeight="1">
      <c r="B34" s="171">
        <v>90</v>
      </c>
      <c r="C34" s="171">
        <v>66</v>
      </c>
      <c r="D34" s="171">
        <v>87</v>
      </c>
      <c r="E34" s="171">
        <v>78</v>
      </c>
      <c r="F34" s="171">
        <v>49</v>
      </c>
      <c r="G34" s="171">
        <v>54</v>
      </c>
      <c r="H34" s="171">
        <v>42</v>
      </c>
      <c r="I34" s="171">
        <v>26</v>
      </c>
      <c r="J34" s="171">
        <v>10</v>
      </c>
      <c r="K34" s="171">
        <v>7</v>
      </c>
      <c r="L34" s="171">
        <v>0</v>
      </c>
      <c r="M34" s="278"/>
      <c r="N34" s="4"/>
      <c r="O34" s="4"/>
      <c r="P34" s="4"/>
      <c r="Q34" s="4"/>
      <c r="R34" s="503" t="s">
        <v>26</v>
      </c>
      <c r="S34" s="503"/>
      <c r="T34" s="503"/>
      <c r="U34" s="503"/>
      <c r="V34" s="9"/>
    </row>
    <row r="35" spans="2:22" ht="5.2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78"/>
      <c r="N35" s="4"/>
      <c r="O35" s="4"/>
      <c r="P35" s="4"/>
      <c r="Q35" s="4"/>
      <c r="R35" s="6"/>
      <c r="S35" s="6"/>
      <c r="T35" s="6"/>
      <c r="U35" s="6"/>
      <c r="V35" s="9"/>
    </row>
    <row r="36" spans="2:24" s="227" customFormat="1" ht="10.5" customHeight="1">
      <c r="B36" s="42">
        <v>476</v>
      </c>
      <c r="C36" s="42">
        <v>503</v>
      </c>
      <c r="D36" s="42">
        <v>527</v>
      </c>
      <c r="E36" s="42">
        <v>369</v>
      </c>
      <c r="F36" s="42">
        <v>317</v>
      </c>
      <c r="G36" s="42">
        <v>246</v>
      </c>
      <c r="H36" s="42">
        <v>244</v>
      </c>
      <c r="I36" s="42">
        <v>107</v>
      </c>
      <c r="J36" s="42">
        <v>39</v>
      </c>
      <c r="K36" s="42">
        <v>21</v>
      </c>
      <c r="L36" s="42">
        <v>6</v>
      </c>
      <c r="M36" s="276"/>
      <c r="N36" s="504" t="s">
        <v>27</v>
      </c>
      <c r="O36" s="504"/>
      <c r="P36" s="504"/>
      <c r="Q36" s="504"/>
      <c r="R36" s="504"/>
      <c r="S36" s="504"/>
      <c r="T36" s="504"/>
      <c r="U36" s="504"/>
      <c r="V36" s="228"/>
      <c r="X36" s="219"/>
    </row>
    <row r="37" spans="2:22" ht="10.5" customHeight="1">
      <c r="B37" s="171">
        <v>131</v>
      </c>
      <c r="C37" s="171">
        <v>124</v>
      </c>
      <c r="D37" s="171">
        <v>141</v>
      </c>
      <c r="E37" s="171">
        <v>110</v>
      </c>
      <c r="F37" s="171">
        <v>87</v>
      </c>
      <c r="G37" s="171">
        <v>69</v>
      </c>
      <c r="H37" s="171">
        <v>62</v>
      </c>
      <c r="I37" s="171">
        <v>24</v>
      </c>
      <c r="J37" s="171">
        <v>12</v>
      </c>
      <c r="K37" s="171">
        <v>5</v>
      </c>
      <c r="L37" s="171">
        <v>0</v>
      </c>
      <c r="M37" s="278"/>
      <c r="N37" s="4"/>
      <c r="O37" s="4"/>
      <c r="P37" s="4"/>
      <c r="Q37" s="4"/>
      <c r="R37" s="503" t="s">
        <v>18</v>
      </c>
      <c r="S37" s="503"/>
      <c r="T37" s="503"/>
      <c r="U37" s="503"/>
      <c r="V37" s="9"/>
    </row>
    <row r="38" spans="2:22" ht="10.5" customHeight="1">
      <c r="B38" s="171">
        <v>109</v>
      </c>
      <c r="C38" s="171">
        <v>141</v>
      </c>
      <c r="D38" s="171">
        <v>144</v>
      </c>
      <c r="E38" s="171">
        <v>105</v>
      </c>
      <c r="F38" s="171">
        <v>87</v>
      </c>
      <c r="G38" s="171">
        <v>74</v>
      </c>
      <c r="H38" s="171">
        <v>92</v>
      </c>
      <c r="I38" s="171">
        <v>41</v>
      </c>
      <c r="J38" s="171">
        <v>13</v>
      </c>
      <c r="K38" s="171">
        <v>11</v>
      </c>
      <c r="L38" s="171">
        <v>5</v>
      </c>
      <c r="M38" s="278"/>
      <c r="N38" s="4"/>
      <c r="O38" s="4"/>
      <c r="P38" s="4"/>
      <c r="Q38" s="4"/>
      <c r="R38" s="503" t="s">
        <v>19</v>
      </c>
      <c r="S38" s="503"/>
      <c r="T38" s="503"/>
      <c r="U38" s="503"/>
      <c r="V38" s="9"/>
    </row>
    <row r="39" spans="2:22" ht="10.5" customHeight="1">
      <c r="B39" s="171">
        <v>236</v>
      </c>
      <c r="C39" s="171">
        <v>238</v>
      </c>
      <c r="D39" s="171">
        <v>242</v>
      </c>
      <c r="E39" s="171">
        <v>154</v>
      </c>
      <c r="F39" s="171">
        <v>143</v>
      </c>
      <c r="G39" s="171">
        <v>103</v>
      </c>
      <c r="H39" s="171">
        <v>90</v>
      </c>
      <c r="I39" s="171">
        <v>42</v>
      </c>
      <c r="J39" s="171">
        <v>14</v>
      </c>
      <c r="K39" s="171">
        <v>5</v>
      </c>
      <c r="L39" s="171">
        <v>1</v>
      </c>
      <c r="M39" s="278"/>
      <c r="N39" s="4"/>
      <c r="O39" s="4"/>
      <c r="P39" s="4"/>
      <c r="Q39" s="4"/>
      <c r="R39" s="503" t="s">
        <v>23</v>
      </c>
      <c r="S39" s="503"/>
      <c r="T39" s="503"/>
      <c r="U39" s="503"/>
      <c r="V39" s="9"/>
    </row>
    <row r="40" spans="2:22" ht="5.2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78"/>
      <c r="N40" s="4"/>
      <c r="O40" s="4"/>
      <c r="P40" s="4"/>
      <c r="Q40" s="4"/>
      <c r="R40" s="4"/>
      <c r="S40" s="4"/>
      <c r="T40" s="4"/>
      <c r="U40" s="4"/>
      <c r="V40" s="9"/>
    </row>
    <row r="41" spans="2:24" s="227" customFormat="1" ht="10.5" customHeight="1">
      <c r="B41" s="42">
        <v>885</v>
      </c>
      <c r="C41" s="42">
        <v>891</v>
      </c>
      <c r="D41" s="42">
        <v>1070</v>
      </c>
      <c r="E41" s="42">
        <v>909</v>
      </c>
      <c r="F41" s="42">
        <v>654</v>
      </c>
      <c r="G41" s="42">
        <v>559</v>
      </c>
      <c r="H41" s="42">
        <v>380</v>
      </c>
      <c r="I41" s="42">
        <v>203</v>
      </c>
      <c r="J41" s="42">
        <v>82</v>
      </c>
      <c r="K41" s="42">
        <v>17</v>
      </c>
      <c r="L41" s="42">
        <v>3</v>
      </c>
      <c r="M41" s="276"/>
      <c r="N41" s="504" t="s">
        <v>28</v>
      </c>
      <c r="O41" s="504"/>
      <c r="P41" s="504"/>
      <c r="Q41" s="504"/>
      <c r="R41" s="504"/>
      <c r="S41" s="504"/>
      <c r="T41" s="504"/>
      <c r="U41" s="504"/>
      <c r="V41" s="228"/>
      <c r="X41" s="219"/>
    </row>
    <row r="42" spans="2:22" ht="10.5" customHeight="1">
      <c r="B42" s="171">
        <v>134</v>
      </c>
      <c r="C42" s="171">
        <v>116</v>
      </c>
      <c r="D42" s="171">
        <v>146</v>
      </c>
      <c r="E42" s="171">
        <v>120</v>
      </c>
      <c r="F42" s="171">
        <v>91</v>
      </c>
      <c r="G42" s="171">
        <v>95</v>
      </c>
      <c r="H42" s="171">
        <v>73</v>
      </c>
      <c r="I42" s="171">
        <v>29</v>
      </c>
      <c r="J42" s="171">
        <v>11</v>
      </c>
      <c r="K42" s="171">
        <v>4</v>
      </c>
      <c r="L42" s="171">
        <v>0</v>
      </c>
      <c r="M42" s="278"/>
      <c r="N42" s="4"/>
      <c r="O42" s="4"/>
      <c r="P42" s="4"/>
      <c r="Q42" s="4"/>
      <c r="R42" s="503" t="s">
        <v>18</v>
      </c>
      <c r="S42" s="503"/>
      <c r="T42" s="503"/>
      <c r="U42" s="503"/>
      <c r="V42" s="9"/>
    </row>
    <row r="43" spans="2:22" ht="10.5" customHeight="1">
      <c r="B43" s="171">
        <v>109</v>
      </c>
      <c r="C43" s="171">
        <v>112</v>
      </c>
      <c r="D43" s="171">
        <v>152</v>
      </c>
      <c r="E43" s="171">
        <v>128</v>
      </c>
      <c r="F43" s="171">
        <v>87</v>
      </c>
      <c r="G43" s="171">
        <v>81</v>
      </c>
      <c r="H43" s="171">
        <v>62</v>
      </c>
      <c r="I43" s="171">
        <v>29</v>
      </c>
      <c r="J43" s="171">
        <v>10</v>
      </c>
      <c r="K43" s="171">
        <v>2</v>
      </c>
      <c r="L43" s="171">
        <v>1</v>
      </c>
      <c r="M43" s="278"/>
      <c r="N43" s="4"/>
      <c r="O43" s="4"/>
      <c r="P43" s="4"/>
      <c r="Q43" s="4"/>
      <c r="R43" s="503" t="s">
        <v>19</v>
      </c>
      <c r="S43" s="503"/>
      <c r="T43" s="503"/>
      <c r="U43" s="503"/>
      <c r="V43" s="9"/>
    </row>
    <row r="44" spans="2:22" ht="10.5" customHeight="1">
      <c r="B44" s="171">
        <v>157</v>
      </c>
      <c r="C44" s="171">
        <v>158</v>
      </c>
      <c r="D44" s="171">
        <v>155</v>
      </c>
      <c r="E44" s="171">
        <v>147</v>
      </c>
      <c r="F44" s="171">
        <v>92</v>
      </c>
      <c r="G44" s="171">
        <v>62</v>
      </c>
      <c r="H44" s="171">
        <v>46</v>
      </c>
      <c r="I44" s="171">
        <v>16</v>
      </c>
      <c r="J44" s="171">
        <v>6</v>
      </c>
      <c r="K44" s="171">
        <v>3</v>
      </c>
      <c r="L44" s="171">
        <v>0</v>
      </c>
      <c r="M44" s="278"/>
      <c r="N44" s="4"/>
      <c r="O44" s="4"/>
      <c r="P44" s="4"/>
      <c r="Q44" s="4"/>
      <c r="R44" s="503" t="s">
        <v>23</v>
      </c>
      <c r="S44" s="503"/>
      <c r="T44" s="503"/>
      <c r="U44" s="503"/>
      <c r="V44" s="9"/>
    </row>
    <row r="45" spans="2:22" ht="10.5" customHeight="1">
      <c r="B45" s="171">
        <v>165</v>
      </c>
      <c r="C45" s="171">
        <v>174</v>
      </c>
      <c r="D45" s="171">
        <v>247</v>
      </c>
      <c r="E45" s="171">
        <v>199</v>
      </c>
      <c r="F45" s="171">
        <v>153</v>
      </c>
      <c r="G45" s="171">
        <v>127</v>
      </c>
      <c r="H45" s="171">
        <v>83</v>
      </c>
      <c r="I45" s="171">
        <v>46</v>
      </c>
      <c r="J45" s="171">
        <v>25</v>
      </c>
      <c r="K45" s="171">
        <v>5</v>
      </c>
      <c r="L45" s="171">
        <v>0</v>
      </c>
      <c r="M45" s="278"/>
      <c r="N45" s="4"/>
      <c r="O45" s="4"/>
      <c r="P45" s="4"/>
      <c r="Q45" s="4"/>
      <c r="R45" s="503" t="s">
        <v>26</v>
      </c>
      <c r="S45" s="503"/>
      <c r="T45" s="503"/>
      <c r="U45" s="503"/>
      <c r="V45" s="9"/>
    </row>
    <row r="46" spans="2:22" ht="10.5" customHeight="1">
      <c r="B46" s="171">
        <v>149</v>
      </c>
      <c r="C46" s="171">
        <v>167</v>
      </c>
      <c r="D46" s="171">
        <v>185</v>
      </c>
      <c r="E46" s="171">
        <v>172</v>
      </c>
      <c r="F46" s="171">
        <v>127</v>
      </c>
      <c r="G46" s="171">
        <v>112</v>
      </c>
      <c r="H46" s="171">
        <v>57</v>
      </c>
      <c r="I46" s="171">
        <v>53</v>
      </c>
      <c r="J46" s="171">
        <v>20</v>
      </c>
      <c r="K46" s="171">
        <v>2</v>
      </c>
      <c r="L46" s="171">
        <v>2</v>
      </c>
      <c r="M46" s="278"/>
      <c r="N46" s="4"/>
      <c r="O46" s="4"/>
      <c r="P46" s="4"/>
      <c r="Q46" s="4"/>
      <c r="R46" s="503" t="s">
        <v>29</v>
      </c>
      <c r="S46" s="503"/>
      <c r="T46" s="503"/>
      <c r="U46" s="503"/>
      <c r="V46" s="9"/>
    </row>
    <row r="47" spans="2:22" ht="10.5" customHeight="1">
      <c r="B47" s="171">
        <v>171</v>
      </c>
      <c r="C47" s="171">
        <v>164</v>
      </c>
      <c r="D47" s="171">
        <v>185</v>
      </c>
      <c r="E47" s="171">
        <v>143</v>
      </c>
      <c r="F47" s="171">
        <v>104</v>
      </c>
      <c r="G47" s="171">
        <v>82</v>
      </c>
      <c r="H47" s="171">
        <v>59</v>
      </c>
      <c r="I47" s="171">
        <v>30</v>
      </c>
      <c r="J47" s="171">
        <v>10</v>
      </c>
      <c r="K47" s="171">
        <v>1</v>
      </c>
      <c r="L47" s="171">
        <v>0</v>
      </c>
      <c r="M47" s="278"/>
      <c r="N47" s="4"/>
      <c r="O47" s="4"/>
      <c r="P47" s="4"/>
      <c r="Q47" s="4"/>
      <c r="R47" s="503" t="s">
        <v>30</v>
      </c>
      <c r="S47" s="503"/>
      <c r="T47" s="503"/>
      <c r="U47" s="503"/>
      <c r="V47" s="9"/>
    </row>
    <row r="48" spans="2:22" ht="5.25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226"/>
      <c r="N48" s="9"/>
      <c r="O48" s="9"/>
      <c r="P48" s="9"/>
      <c r="Q48" s="9"/>
      <c r="R48" s="9"/>
      <c r="S48" s="9"/>
      <c r="T48" s="9"/>
      <c r="U48" s="9"/>
      <c r="V48" s="9"/>
    </row>
    <row r="49" spans="2:24" s="227" customFormat="1" ht="10.5" customHeight="1">
      <c r="B49" s="42">
        <v>568</v>
      </c>
      <c r="C49" s="42">
        <v>498</v>
      </c>
      <c r="D49" s="42">
        <v>569</v>
      </c>
      <c r="E49" s="42">
        <v>444</v>
      </c>
      <c r="F49" s="42">
        <v>355</v>
      </c>
      <c r="G49" s="42">
        <v>248</v>
      </c>
      <c r="H49" s="42">
        <v>216</v>
      </c>
      <c r="I49" s="42">
        <v>134</v>
      </c>
      <c r="J49" s="42">
        <v>71</v>
      </c>
      <c r="K49" s="42">
        <v>14</v>
      </c>
      <c r="L49" s="42">
        <v>2</v>
      </c>
      <c r="M49" s="276"/>
      <c r="N49" s="504" t="s">
        <v>31</v>
      </c>
      <c r="O49" s="504"/>
      <c r="P49" s="504"/>
      <c r="Q49" s="504"/>
      <c r="R49" s="504"/>
      <c r="S49" s="504"/>
      <c r="T49" s="504"/>
      <c r="U49" s="504"/>
      <c r="V49" s="228"/>
      <c r="X49" s="219"/>
    </row>
    <row r="50" spans="2:22" ht="10.5" customHeight="1">
      <c r="B50" s="171">
        <v>145</v>
      </c>
      <c r="C50" s="171">
        <v>139</v>
      </c>
      <c r="D50" s="171">
        <v>163</v>
      </c>
      <c r="E50" s="171">
        <v>126</v>
      </c>
      <c r="F50" s="171">
        <v>104</v>
      </c>
      <c r="G50" s="171">
        <v>66</v>
      </c>
      <c r="H50" s="171">
        <v>59</v>
      </c>
      <c r="I50" s="171">
        <v>31</v>
      </c>
      <c r="J50" s="171">
        <v>15</v>
      </c>
      <c r="K50" s="171">
        <v>3</v>
      </c>
      <c r="L50" s="171">
        <v>1</v>
      </c>
      <c r="M50" s="278"/>
      <c r="N50" s="4"/>
      <c r="O50" s="4"/>
      <c r="P50" s="4"/>
      <c r="Q50" s="4"/>
      <c r="R50" s="503" t="s">
        <v>18</v>
      </c>
      <c r="S50" s="503"/>
      <c r="T50" s="503"/>
      <c r="U50" s="503"/>
      <c r="V50" s="9"/>
    </row>
    <row r="51" spans="2:22" ht="10.5" customHeight="1">
      <c r="B51" s="171">
        <v>173</v>
      </c>
      <c r="C51" s="171">
        <v>159</v>
      </c>
      <c r="D51" s="171">
        <v>167</v>
      </c>
      <c r="E51" s="171">
        <v>140</v>
      </c>
      <c r="F51" s="171">
        <v>94</v>
      </c>
      <c r="G51" s="171">
        <v>66</v>
      </c>
      <c r="H51" s="171">
        <v>65</v>
      </c>
      <c r="I51" s="171">
        <v>39</v>
      </c>
      <c r="J51" s="171">
        <v>15</v>
      </c>
      <c r="K51" s="171">
        <v>5</v>
      </c>
      <c r="L51" s="171">
        <v>1</v>
      </c>
      <c r="M51" s="278"/>
      <c r="N51" s="4"/>
      <c r="O51" s="4"/>
      <c r="P51" s="4"/>
      <c r="Q51" s="4"/>
      <c r="R51" s="503" t="s">
        <v>19</v>
      </c>
      <c r="S51" s="503"/>
      <c r="T51" s="503"/>
      <c r="U51" s="503"/>
      <c r="V51" s="9"/>
    </row>
    <row r="52" spans="2:22" ht="10.5" customHeight="1">
      <c r="B52" s="171">
        <v>250</v>
      </c>
      <c r="C52" s="171">
        <v>200</v>
      </c>
      <c r="D52" s="171">
        <v>239</v>
      </c>
      <c r="E52" s="171">
        <v>178</v>
      </c>
      <c r="F52" s="171">
        <v>157</v>
      </c>
      <c r="G52" s="171">
        <v>116</v>
      </c>
      <c r="H52" s="171">
        <v>92</v>
      </c>
      <c r="I52" s="171">
        <v>64</v>
      </c>
      <c r="J52" s="171">
        <v>41</v>
      </c>
      <c r="K52" s="171">
        <v>6</v>
      </c>
      <c r="L52" s="171">
        <v>0</v>
      </c>
      <c r="M52" s="278"/>
      <c r="N52" s="4"/>
      <c r="O52" s="4"/>
      <c r="P52" s="4"/>
      <c r="Q52" s="4"/>
      <c r="R52" s="503" t="s">
        <v>23</v>
      </c>
      <c r="S52" s="503"/>
      <c r="T52" s="503"/>
      <c r="U52" s="503"/>
      <c r="V52" s="9"/>
    </row>
    <row r="53" spans="2:22" ht="5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78"/>
      <c r="N53" s="9"/>
      <c r="O53" s="9"/>
      <c r="P53" s="9"/>
      <c r="Q53" s="9"/>
      <c r="R53" s="9"/>
      <c r="S53" s="9"/>
      <c r="T53" s="9"/>
      <c r="U53" s="9"/>
      <c r="V53" s="9"/>
    </row>
    <row r="54" spans="2:24" s="227" customFormat="1" ht="10.5" customHeight="1">
      <c r="B54" s="42">
        <v>511</v>
      </c>
      <c r="C54" s="42">
        <v>540</v>
      </c>
      <c r="D54" s="42">
        <v>478</v>
      </c>
      <c r="E54" s="42">
        <v>330</v>
      </c>
      <c r="F54" s="42">
        <v>259</v>
      </c>
      <c r="G54" s="42">
        <v>226</v>
      </c>
      <c r="H54" s="42">
        <v>181</v>
      </c>
      <c r="I54" s="42">
        <v>113</v>
      </c>
      <c r="J54" s="42">
        <v>47</v>
      </c>
      <c r="K54" s="42">
        <v>11</v>
      </c>
      <c r="L54" s="42">
        <v>2</v>
      </c>
      <c r="M54" s="276"/>
      <c r="N54" s="504" t="s">
        <v>32</v>
      </c>
      <c r="O54" s="504"/>
      <c r="P54" s="504"/>
      <c r="Q54" s="504"/>
      <c r="R54" s="504"/>
      <c r="S54" s="504"/>
      <c r="T54" s="504"/>
      <c r="U54" s="504"/>
      <c r="V54" s="228"/>
      <c r="X54" s="219"/>
    </row>
    <row r="55" spans="2:22" ht="10.5" customHeight="1">
      <c r="B55" s="171">
        <v>183</v>
      </c>
      <c r="C55" s="171">
        <v>222</v>
      </c>
      <c r="D55" s="171">
        <v>208</v>
      </c>
      <c r="E55" s="171">
        <v>146</v>
      </c>
      <c r="F55" s="171">
        <v>107</v>
      </c>
      <c r="G55" s="171">
        <v>100</v>
      </c>
      <c r="H55" s="171">
        <v>63</v>
      </c>
      <c r="I55" s="171">
        <v>32</v>
      </c>
      <c r="J55" s="171">
        <v>14</v>
      </c>
      <c r="K55" s="171">
        <v>2</v>
      </c>
      <c r="L55" s="171">
        <v>0</v>
      </c>
      <c r="M55" s="278"/>
      <c r="N55" s="4"/>
      <c r="O55" s="4"/>
      <c r="P55" s="4"/>
      <c r="Q55" s="4"/>
      <c r="R55" s="503" t="s">
        <v>18</v>
      </c>
      <c r="S55" s="503"/>
      <c r="T55" s="503"/>
      <c r="U55" s="503"/>
      <c r="V55" s="9"/>
    </row>
    <row r="56" spans="2:22" ht="10.5" customHeight="1">
      <c r="B56" s="171">
        <v>185</v>
      </c>
      <c r="C56" s="171">
        <v>168</v>
      </c>
      <c r="D56" s="171">
        <v>148</v>
      </c>
      <c r="E56" s="171">
        <v>92</v>
      </c>
      <c r="F56" s="171">
        <v>83</v>
      </c>
      <c r="G56" s="171">
        <v>80</v>
      </c>
      <c r="H56" s="171">
        <v>66</v>
      </c>
      <c r="I56" s="171">
        <v>40</v>
      </c>
      <c r="J56" s="171">
        <v>18</v>
      </c>
      <c r="K56" s="171">
        <v>7</v>
      </c>
      <c r="L56" s="171">
        <v>1</v>
      </c>
      <c r="M56" s="278"/>
      <c r="N56" s="4"/>
      <c r="O56" s="4"/>
      <c r="P56" s="4"/>
      <c r="Q56" s="4"/>
      <c r="R56" s="503" t="s">
        <v>19</v>
      </c>
      <c r="S56" s="503"/>
      <c r="T56" s="503"/>
      <c r="U56" s="503"/>
      <c r="V56" s="9"/>
    </row>
    <row r="57" spans="2:22" ht="10.5" customHeight="1">
      <c r="B57" s="171">
        <v>143</v>
      </c>
      <c r="C57" s="171">
        <v>150</v>
      </c>
      <c r="D57" s="171">
        <v>122</v>
      </c>
      <c r="E57" s="171">
        <v>92</v>
      </c>
      <c r="F57" s="171">
        <v>69</v>
      </c>
      <c r="G57" s="171">
        <v>46</v>
      </c>
      <c r="H57" s="171">
        <v>52</v>
      </c>
      <c r="I57" s="171">
        <v>41</v>
      </c>
      <c r="J57" s="171">
        <v>15</v>
      </c>
      <c r="K57" s="171">
        <v>2</v>
      </c>
      <c r="L57" s="171">
        <v>1</v>
      </c>
      <c r="M57" s="278"/>
      <c r="N57" s="4"/>
      <c r="O57" s="4"/>
      <c r="P57" s="4"/>
      <c r="Q57" s="4"/>
      <c r="R57" s="503" t="s">
        <v>23</v>
      </c>
      <c r="S57" s="503"/>
      <c r="T57" s="503"/>
      <c r="U57" s="503"/>
      <c r="V57" s="9"/>
    </row>
    <row r="58" spans="2:22" ht="5.2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78"/>
      <c r="N58" s="4"/>
      <c r="O58" s="4"/>
      <c r="P58" s="4"/>
      <c r="Q58" s="4"/>
      <c r="R58" s="4"/>
      <c r="S58" s="4"/>
      <c r="T58" s="4"/>
      <c r="U58" s="4"/>
      <c r="V58" s="9"/>
    </row>
    <row r="59" spans="2:24" s="227" customFormat="1" ht="10.5" customHeight="1">
      <c r="B59" s="42">
        <v>545</v>
      </c>
      <c r="C59" s="42">
        <v>591</v>
      </c>
      <c r="D59" s="42">
        <v>595</v>
      </c>
      <c r="E59" s="42">
        <v>437</v>
      </c>
      <c r="F59" s="42">
        <v>361</v>
      </c>
      <c r="G59" s="42">
        <v>304</v>
      </c>
      <c r="H59" s="42">
        <v>210</v>
      </c>
      <c r="I59" s="42">
        <v>122</v>
      </c>
      <c r="J59" s="42">
        <v>43</v>
      </c>
      <c r="K59" s="42">
        <v>12</v>
      </c>
      <c r="L59" s="42">
        <v>0</v>
      </c>
      <c r="M59" s="276"/>
      <c r="N59" s="504" t="s">
        <v>33</v>
      </c>
      <c r="O59" s="504"/>
      <c r="P59" s="504"/>
      <c r="Q59" s="504"/>
      <c r="R59" s="504"/>
      <c r="S59" s="504"/>
      <c r="T59" s="504"/>
      <c r="U59" s="504"/>
      <c r="V59" s="228"/>
      <c r="X59" s="219"/>
    </row>
    <row r="60" spans="2:22" ht="10.5" customHeight="1">
      <c r="B60" s="171">
        <v>189</v>
      </c>
      <c r="C60" s="171">
        <v>202</v>
      </c>
      <c r="D60" s="171">
        <v>180</v>
      </c>
      <c r="E60" s="171">
        <v>143</v>
      </c>
      <c r="F60" s="171">
        <v>89</v>
      </c>
      <c r="G60" s="171">
        <v>71</v>
      </c>
      <c r="H60" s="171">
        <v>54</v>
      </c>
      <c r="I60" s="171">
        <v>36</v>
      </c>
      <c r="J60" s="171">
        <v>10</v>
      </c>
      <c r="K60" s="171">
        <v>3</v>
      </c>
      <c r="L60" s="171">
        <v>0</v>
      </c>
      <c r="M60" s="278"/>
      <c r="N60" s="4"/>
      <c r="O60" s="4"/>
      <c r="P60" s="4"/>
      <c r="Q60" s="4"/>
      <c r="R60" s="503" t="s">
        <v>18</v>
      </c>
      <c r="S60" s="503"/>
      <c r="T60" s="503"/>
      <c r="U60" s="503"/>
      <c r="V60" s="9"/>
    </row>
    <row r="61" spans="2:22" ht="10.5" customHeight="1">
      <c r="B61" s="171">
        <v>125</v>
      </c>
      <c r="C61" s="171">
        <v>130</v>
      </c>
      <c r="D61" s="171">
        <v>150</v>
      </c>
      <c r="E61" s="171">
        <v>107</v>
      </c>
      <c r="F61" s="171">
        <v>95</v>
      </c>
      <c r="G61" s="171">
        <v>77</v>
      </c>
      <c r="H61" s="171">
        <v>52</v>
      </c>
      <c r="I61" s="171">
        <v>23</v>
      </c>
      <c r="J61" s="171">
        <v>8</v>
      </c>
      <c r="K61" s="171">
        <v>0</v>
      </c>
      <c r="L61" s="171">
        <v>0</v>
      </c>
      <c r="M61" s="278"/>
      <c r="N61" s="4"/>
      <c r="O61" s="4"/>
      <c r="P61" s="4"/>
      <c r="Q61" s="4"/>
      <c r="R61" s="503" t="s">
        <v>19</v>
      </c>
      <c r="S61" s="503"/>
      <c r="T61" s="503"/>
      <c r="U61" s="503"/>
      <c r="V61" s="9"/>
    </row>
    <row r="62" spans="2:22" ht="10.5" customHeight="1">
      <c r="B62" s="171">
        <v>104</v>
      </c>
      <c r="C62" s="171">
        <v>117</v>
      </c>
      <c r="D62" s="171">
        <v>113</v>
      </c>
      <c r="E62" s="171">
        <v>71</v>
      </c>
      <c r="F62" s="171">
        <v>75</v>
      </c>
      <c r="G62" s="171">
        <v>69</v>
      </c>
      <c r="H62" s="171">
        <v>43</v>
      </c>
      <c r="I62" s="171">
        <v>22</v>
      </c>
      <c r="J62" s="171">
        <v>10</v>
      </c>
      <c r="K62" s="171">
        <v>3</v>
      </c>
      <c r="L62" s="171">
        <v>0</v>
      </c>
      <c r="M62" s="278"/>
      <c r="N62" s="4"/>
      <c r="O62" s="4"/>
      <c r="P62" s="4"/>
      <c r="Q62" s="4"/>
      <c r="R62" s="503" t="s">
        <v>23</v>
      </c>
      <c r="S62" s="503"/>
      <c r="T62" s="503"/>
      <c r="U62" s="503"/>
      <c r="V62" s="9"/>
    </row>
    <row r="63" spans="2:22" ht="10.5" customHeight="1">
      <c r="B63" s="171">
        <v>127</v>
      </c>
      <c r="C63" s="171">
        <v>142</v>
      </c>
      <c r="D63" s="171">
        <v>152</v>
      </c>
      <c r="E63" s="171">
        <v>116</v>
      </c>
      <c r="F63" s="171">
        <v>102</v>
      </c>
      <c r="G63" s="171">
        <v>87</v>
      </c>
      <c r="H63" s="171">
        <v>61</v>
      </c>
      <c r="I63" s="171">
        <v>41</v>
      </c>
      <c r="J63" s="171">
        <v>15</v>
      </c>
      <c r="K63" s="171">
        <v>6</v>
      </c>
      <c r="L63" s="171">
        <v>0</v>
      </c>
      <c r="M63" s="278"/>
      <c r="N63" s="4"/>
      <c r="O63" s="4"/>
      <c r="P63" s="4"/>
      <c r="Q63" s="4"/>
      <c r="R63" s="503" t="s">
        <v>26</v>
      </c>
      <c r="S63" s="503"/>
      <c r="T63" s="503"/>
      <c r="U63" s="503"/>
      <c r="V63" s="9"/>
    </row>
    <row r="64" spans="2:22" ht="5.25" customHeigh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278"/>
      <c r="N64" s="4"/>
      <c r="O64" s="4"/>
      <c r="P64" s="4"/>
      <c r="Q64" s="4"/>
      <c r="R64" s="4"/>
      <c r="S64" s="4"/>
      <c r="T64" s="4"/>
      <c r="U64" s="4"/>
      <c r="V64" s="9"/>
    </row>
    <row r="65" spans="2:24" s="227" customFormat="1" ht="10.5" customHeight="1">
      <c r="B65" s="42">
        <v>1457</v>
      </c>
      <c r="C65" s="42">
        <v>1382</v>
      </c>
      <c r="D65" s="42">
        <v>1531</v>
      </c>
      <c r="E65" s="42">
        <v>1362</v>
      </c>
      <c r="F65" s="42">
        <v>1096</v>
      </c>
      <c r="G65" s="42">
        <v>946</v>
      </c>
      <c r="H65" s="42">
        <v>722</v>
      </c>
      <c r="I65" s="42">
        <v>435</v>
      </c>
      <c r="J65" s="42">
        <v>168</v>
      </c>
      <c r="K65" s="42">
        <v>54</v>
      </c>
      <c r="L65" s="42">
        <v>10</v>
      </c>
      <c r="M65" s="276"/>
      <c r="N65" s="504" t="s">
        <v>34</v>
      </c>
      <c r="O65" s="504"/>
      <c r="P65" s="504"/>
      <c r="Q65" s="504"/>
      <c r="R65" s="504"/>
      <c r="S65" s="504"/>
      <c r="T65" s="504"/>
      <c r="U65" s="504"/>
      <c r="V65" s="228"/>
      <c r="X65" s="219"/>
    </row>
    <row r="66" spans="2:22" ht="10.5" customHeight="1">
      <c r="B66" s="171">
        <v>302</v>
      </c>
      <c r="C66" s="171">
        <v>258</v>
      </c>
      <c r="D66" s="171">
        <v>292</v>
      </c>
      <c r="E66" s="171">
        <v>212</v>
      </c>
      <c r="F66" s="171">
        <v>200</v>
      </c>
      <c r="G66" s="171">
        <v>167</v>
      </c>
      <c r="H66" s="171">
        <v>140</v>
      </c>
      <c r="I66" s="171">
        <v>79</v>
      </c>
      <c r="J66" s="171">
        <v>30</v>
      </c>
      <c r="K66" s="171">
        <v>5</v>
      </c>
      <c r="L66" s="171">
        <v>3</v>
      </c>
      <c r="M66" s="278"/>
      <c r="N66" s="4"/>
      <c r="O66" s="4"/>
      <c r="P66" s="4"/>
      <c r="Q66" s="4"/>
      <c r="R66" s="503" t="s">
        <v>18</v>
      </c>
      <c r="S66" s="503"/>
      <c r="T66" s="503"/>
      <c r="U66" s="503"/>
      <c r="V66" s="9"/>
    </row>
    <row r="67" spans="2:22" ht="10.5" customHeight="1">
      <c r="B67" s="171">
        <v>248</v>
      </c>
      <c r="C67" s="171">
        <v>247</v>
      </c>
      <c r="D67" s="171">
        <v>283</v>
      </c>
      <c r="E67" s="171">
        <v>248</v>
      </c>
      <c r="F67" s="171">
        <v>222</v>
      </c>
      <c r="G67" s="171">
        <v>177</v>
      </c>
      <c r="H67" s="171">
        <v>124</v>
      </c>
      <c r="I67" s="171">
        <v>96</v>
      </c>
      <c r="J67" s="171">
        <v>39</v>
      </c>
      <c r="K67" s="171">
        <v>20</v>
      </c>
      <c r="L67" s="171">
        <v>4</v>
      </c>
      <c r="M67" s="278"/>
      <c r="N67" s="4"/>
      <c r="O67" s="4"/>
      <c r="P67" s="4"/>
      <c r="Q67" s="4"/>
      <c r="R67" s="503" t="s">
        <v>19</v>
      </c>
      <c r="S67" s="503"/>
      <c r="T67" s="503"/>
      <c r="U67" s="503"/>
      <c r="V67" s="9"/>
    </row>
    <row r="68" spans="2:22" ht="10.5" customHeight="1">
      <c r="B68" s="171">
        <v>290</v>
      </c>
      <c r="C68" s="171">
        <v>252</v>
      </c>
      <c r="D68" s="171">
        <v>241</v>
      </c>
      <c r="E68" s="171">
        <v>241</v>
      </c>
      <c r="F68" s="171">
        <v>181</v>
      </c>
      <c r="G68" s="171">
        <v>154</v>
      </c>
      <c r="H68" s="171">
        <v>129</v>
      </c>
      <c r="I68" s="171">
        <v>57</v>
      </c>
      <c r="J68" s="171">
        <v>29</v>
      </c>
      <c r="K68" s="171">
        <v>9</v>
      </c>
      <c r="L68" s="171">
        <v>1</v>
      </c>
      <c r="M68" s="278"/>
      <c r="N68" s="4"/>
      <c r="O68" s="4"/>
      <c r="P68" s="4"/>
      <c r="Q68" s="4"/>
      <c r="R68" s="503" t="s">
        <v>23</v>
      </c>
      <c r="S68" s="503"/>
      <c r="T68" s="503"/>
      <c r="U68" s="503"/>
      <c r="V68" s="9"/>
    </row>
    <row r="69" spans="2:22" ht="10.5" customHeight="1">
      <c r="B69" s="171">
        <v>199</v>
      </c>
      <c r="C69" s="171">
        <v>179</v>
      </c>
      <c r="D69" s="171">
        <v>217</v>
      </c>
      <c r="E69" s="171">
        <v>194</v>
      </c>
      <c r="F69" s="171">
        <v>147</v>
      </c>
      <c r="G69" s="171">
        <v>124</v>
      </c>
      <c r="H69" s="171">
        <v>87</v>
      </c>
      <c r="I69" s="171">
        <v>75</v>
      </c>
      <c r="J69" s="171">
        <v>20</v>
      </c>
      <c r="K69" s="171">
        <v>10</v>
      </c>
      <c r="L69" s="171">
        <v>2</v>
      </c>
      <c r="M69" s="278"/>
      <c r="N69" s="4"/>
      <c r="O69" s="4"/>
      <c r="P69" s="4"/>
      <c r="Q69" s="4"/>
      <c r="R69" s="503" t="s">
        <v>26</v>
      </c>
      <c r="S69" s="503"/>
      <c r="T69" s="503"/>
      <c r="U69" s="503"/>
      <c r="V69" s="9"/>
    </row>
    <row r="70" spans="2:22" ht="10.5" customHeight="1">
      <c r="B70" s="171">
        <v>196</v>
      </c>
      <c r="C70" s="171">
        <v>236</v>
      </c>
      <c r="D70" s="171">
        <v>265</v>
      </c>
      <c r="E70" s="171">
        <v>257</v>
      </c>
      <c r="F70" s="171">
        <v>182</v>
      </c>
      <c r="G70" s="171">
        <v>157</v>
      </c>
      <c r="H70" s="171">
        <v>113</v>
      </c>
      <c r="I70" s="171">
        <v>71</v>
      </c>
      <c r="J70" s="171">
        <v>25</v>
      </c>
      <c r="K70" s="171">
        <v>8</v>
      </c>
      <c r="L70" s="171">
        <v>0</v>
      </c>
      <c r="M70" s="278"/>
      <c r="N70" s="4"/>
      <c r="O70" s="4"/>
      <c r="P70" s="4"/>
      <c r="Q70" s="4"/>
      <c r="R70" s="503" t="s">
        <v>29</v>
      </c>
      <c r="S70" s="503"/>
      <c r="T70" s="503"/>
      <c r="U70" s="503"/>
      <c r="V70" s="9"/>
    </row>
    <row r="71" spans="2:22" ht="10.5" customHeight="1">
      <c r="B71" s="171">
        <v>222</v>
      </c>
      <c r="C71" s="171">
        <v>210</v>
      </c>
      <c r="D71" s="171">
        <v>233</v>
      </c>
      <c r="E71" s="171">
        <v>210</v>
      </c>
      <c r="F71" s="171">
        <v>164</v>
      </c>
      <c r="G71" s="171">
        <v>167</v>
      </c>
      <c r="H71" s="171">
        <v>129</v>
      </c>
      <c r="I71" s="171">
        <v>57</v>
      </c>
      <c r="J71" s="171">
        <v>25</v>
      </c>
      <c r="K71" s="171">
        <v>2</v>
      </c>
      <c r="L71" s="171">
        <v>0</v>
      </c>
      <c r="M71" s="278"/>
      <c r="N71" s="4"/>
      <c r="O71" s="4"/>
      <c r="P71" s="4"/>
      <c r="Q71" s="4"/>
      <c r="R71" s="503" t="s">
        <v>30</v>
      </c>
      <c r="S71" s="503"/>
      <c r="T71" s="503"/>
      <c r="U71" s="503"/>
      <c r="V71" s="9"/>
    </row>
    <row r="72" spans="2:22" ht="5.2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78"/>
      <c r="N72" s="4"/>
      <c r="O72" s="4"/>
      <c r="P72" s="4"/>
      <c r="Q72" s="4"/>
      <c r="R72" s="4"/>
      <c r="S72" s="4"/>
      <c r="T72" s="4"/>
      <c r="U72" s="4"/>
      <c r="V72" s="9"/>
    </row>
    <row r="73" spans="2:24" s="227" customFormat="1" ht="10.5" customHeight="1">
      <c r="B73" s="42">
        <v>818</v>
      </c>
      <c r="C73" s="42">
        <v>817</v>
      </c>
      <c r="D73" s="42">
        <v>812</v>
      </c>
      <c r="E73" s="42">
        <v>737</v>
      </c>
      <c r="F73" s="42">
        <v>572</v>
      </c>
      <c r="G73" s="42">
        <v>529</v>
      </c>
      <c r="H73" s="42">
        <v>410</v>
      </c>
      <c r="I73" s="42">
        <v>247</v>
      </c>
      <c r="J73" s="42">
        <v>85</v>
      </c>
      <c r="K73" s="42">
        <v>24</v>
      </c>
      <c r="L73" s="42">
        <v>4</v>
      </c>
      <c r="M73" s="276"/>
      <c r="N73" s="504" t="s">
        <v>35</v>
      </c>
      <c r="O73" s="504"/>
      <c r="P73" s="504"/>
      <c r="Q73" s="504"/>
      <c r="R73" s="504"/>
      <c r="S73" s="504"/>
      <c r="T73" s="504"/>
      <c r="U73" s="504"/>
      <c r="V73" s="228"/>
      <c r="X73" s="219"/>
    </row>
    <row r="74" spans="2:22" ht="10.5" customHeight="1">
      <c r="B74" s="171">
        <v>221</v>
      </c>
      <c r="C74" s="171">
        <v>226</v>
      </c>
      <c r="D74" s="171">
        <v>209</v>
      </c>
      <c r="E74" s="171">
        <v>224</v>
      </c>
      <c r="F74" s="171">
        <v>173</v>
      </c>
      <c r="G74" s="171">
        <v>149</v>
      </c>
      <c r="H74" s="171">
        <v>103</v>
      </c>
      <c r="I74" s="171">
        <v>60</v>
      </c>
      <c r="J74" s="171">
        <v>17</v>
      </c>
      <c r="K74" s="171">
        <v>7</v>
      </c>
      <c r="L74" s="171">
        <v>1</v>
      </c>
      <c r="M74" s="278"/>
      <c r="N74" s="4"/>
      <c r="O74" s="4"/>
      <c r="P74" s="4"/>
      <c r="Q74" s="4"/>
      <c r="R74" s="503" t="s">
        <v>18</v>
      </c>
      <c r="S74" s="503"/>
      <c r="T74" s="503"/>
      <c r="U74" s="503"/>
      <c r="V74" s="9"/>
    </row>
    <row r="75" spans="2:22" ht="10.5" customHeight="1">
      <c r="B75" s="171">
        <v>186</v>
      </c>
      <c r="C75" s="171">
        <v>211</v>
      </c>
      <c r="D75" s="171">
        <v>217</v>
      </c>
      <c r="E75" s="171">
        <v>188</v>
      </c>
      <c r="F75" s="171">
        <v>140</v>
      </c>
      <c r="G75" s="171">
        <v>163</v>
      </c>
      <c r="H75" s="171">
        <v>141</v>
      </c>
      <c r="I75" s="171">
        <v>76</v>
      </c>
      <c r="J75" s="171">
        <v>36</v>
      </c>
      <c r="K75" s="171">
        <v>6</v>
      </c>
      <c r="L75" s="171">
        <v>0</v>
      </c>
      <c r="M75" s="278"/>
      <c r="N75" s="4"/>
      <c r="O75" s="4"/>
      <c r="P75" s="4"/>
      <c r="Q75" s="4"/>
      <c r="R75" s="503" t="s">
        <v>19</v>
      </c>
      <c r="S75" s="503"/>
      <c r="T75" s="503"/>
      <c r="U75" s="503"/>
      <c r="V75" s="9"/>
    </row>
    <row r="76" spans="2:22" ht="10.5" customHeight="1">
      <c r="B76" s="171">
        <v>161</v>
      </c>
      <c r="C76" s="171">
        <v>167</v>
      </c>
      <c r="D76" s="171">
        <v>175</v>
      </c>
      <c r="E76" s="171">
        <v>144</v>
      </c>
      <c r="F76" s="171">
        <v>101</v>
      </c>
      <c r="G76" s="171">
        <v>95</v>
      </c>
      <c r="H76" s="171">
        <v>64</v>
      </c>
      <c r="I76" s="171">
        <v>44</v>
      </c>
      <c r="J76" s="171">
        <v>15</v>
      </c>
      <c r="K76" s="171">
        <v>3</v>
      </c>
      <c r="L76" s="171">
        <v>0</v>
      </c>
      <c r="M76" s="278"/>
      <c r="N76" s="4"/>
      <c r="O76" s="4"/>
      <c r="P76" s="4"/>
      <c r="Q76" s="4"/>
      <c r="R76" s="503" t="s">
        <v>23</v>
      </c>
      <c r="S76" s="503"/>
      <c r="T76" s="503"/>
      <c r="U76" s="503"/>
      <c r="V76" s="9"/>
    </row>
    <row r="77" spans="2:22" ht="10.5" customHeight="1">
      <c r="B77" s="171">
        <v>250</v>
      </c>
      <c r="C77" s="171">
        <v>213</v>
      </c>
      <c r="D77" s="171">
        <v>211</v>
      </c>
      <c r="E77" s="171">
        <v>181</v>
      </c>
      <c r="F77" s="171">
        <v>158</v>
      </c>
      <c r="G77" s="171">
        <v>122</v>
      </c>
      <c r="H77" s="171">
        <v>102</v>
      </c>
      <c r="I77" s="171">
        <v>67</v>
      </c>
      <c r="J77" s="171">
        <v>17</v>
      </c>
      <c r="K77" s="171">
        <v>8</v>
      </c>
      <c r="L77" s="171">
        <v>3</v>
      </c>
      <c r="M77" s="278"/>
      <c r="N77" s="4"/>
      <c r="O77" s="4"/>
      <c r="P77" s="4"/>
      <c r="Q77" s="4"/>
      <c r="R77" s="503" t="s">
        <v>26</v>
      </c>
      <c r="S77" s="503"/>
      <c r="T77" s="503"/>
      <c r="U77" s="503"/>
      <c r="V77" s="9"/>
    </row>
    <row r="78" spans="2:22" ht="5.2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78"/>
      <c r="N78" s="4"/>
      <c r="O78" s="4"/>
      <c r="P78" s="4"/>
      <c r="Q78" s="4"/>
      <c r="R78" s="4"/>
      <c r="S78" s="4"/>
      <c r="T78" s="4"/>
      <c r="U78" s="4"/>
      <c r="V78" s="9"/>
    </row>
    <row r="79" spans="2:24" s="227" customFormat="1" ht="10.5" customHeight="1">
      <c r="B79" s="42">
        <v>611</v>
      </c>
      <c r="C79" s="42">
        <v>593</v>
      </c>
      <c r="D79" s="42">
        <v>608</v>
      </c>
      <c r="E79" s="42">
        <v>544</v>
      </c>
      <c r="F79" s="42">
        <v>474</v>
      </c>
      <c r="G79" s="42">
        <v>429</v>
      </c>
      <c r="H79" s="42">
        <v>293</v>
      </c>
      <c r="I79" s="42">
        <v>135</v>
      </c>
      <c r="J79" s="42">
        <v>59</v>
      </c>
      <c r="K79" s="42">
        <v>24</v>
      </c>
      <c r="L79" s="42">
        <v>6</v>
      </c>
      <c r="M79" s="276"/>
      <c r="N79" s="504" t="s">
        <v>36</v>
      </c>
      <c r="O79" s="504"/>
      <c r="P79" s="504"/>
      <c r="Q79" s="504"/>
      <c r="R79" s="504"/>
      <c r="S79" s="504"/>
      <c r="T79" s="504"/>
      <c r="U79" s="504"/>
      <c r="V79" s="228"/>
      <c r="X79" s="219"/>
    </row>
    <row r="80" spans="2:22" ht="10.5" customHeight="1">
      <c r="B80" s="171">
        <v>91</v>
      </c>
      <c r="C80" s="171">
        <v>87</v>
      </c>
      <c r="D80" s="171">
        <v>92</v>
      </c>
      <c r="E80" s="171">
        <v>68</v>
      </c>
      <c r="F80" s="171">
        <v>46</v>
      </c>
      <c r="G80" s="171">
        <v>28</v>
      </c>
      <c r="H80" s="171">
        <v>34</v>
      </c>
      <c r="I80" s="171">
        <v>14</v>
      </c>
      <c r="J80" s="171">
        <v>8</v>
      </c>
      <c r="K80" s="171">
        <v>2</v>
      </c>
      <c r="L80" s="171">
        <v>0</v>
      </c>
      <c r="M80" s="278"/>
      <c r="N80" s="4"/>
      <c r="O80" s="4"/>
      <c r="P80" s="4"/>
      <c r="Q80" s="4"/>
      <c r="R80" s="503" t="s">
        <v>18</v>
      </c>
      <c r="S80" s="503"/>
      <c r="T80" s="503"/>
      <c r="U80" s="503"/>
      <c r="V80" s="9"/>
    </row>
    <row r="81" spans="2:22" ht="10.5" customHeight="1">
      <c r="B81" s="171">
        <v>141</v>
      </c>
      <c r="C81" s="171">
        <v>158</v>
      </c>
      <c r="D81" s="171">
        <v>117</v>
      </c>
      <c r="E81" s="171">
        <v>96</v>
      </c>
      <c r="F81" s="171">
        <v>88</v>
      </c>
      <c r="G81" s="171">
        <v>85</v>
      </c>
      <c r="H81" s="171">
        <v>63</v>
      </c>
      <c r="I81" s="171">
        <v>27</v>
      </c>
      <c r="J81" s="171">
        <v>19</v>
      </c>
      <c r="K81" s="171">
        <v>6</v>
      </c>
      <c r="L81" s="171">
        <v>3</v>
      </c>
      <c r="M81" s="278"/>
      <c r="N81" s="4"/>
      <c r="O81" s="4"/>
      <c r="P81" s="4"/>
      <c r="Q81" s="4"/>
      <c r="R81" s="503" t="s">
        <v>19</v>
      </c>
      <c r="S81" s="503"/>
      <c r="T81" s="503"/>
      <c r="U81" s="503"/>
      <c r="V81" s="9"/>
    </row>
    <row r="82" spans="2:22" ht="10.5" customHeight="1">
      <c r="B82" s="171">
        <v>145</v>
      </c>
      <c r="C82" s="171">
        <v>146</v>
      </c>
      <c r="D82" s="171">
        <v>167</v>
      </c>
      <c r="E82" s="171">
        <v>151</v>
      </c>
      <c r="F82" s="171">
        <v>132</v>
      </c>
      <c r="G82" s="171">
        <v>144</v>
      </c>
      <c r="H82" s="171">
        <v>93</v>
      </c>
      <c r="I82" s="171">
        <v>43</v>
      </c>
      <c r="J82" s="171">
        <v>18</v>
      </c>
      <c r="K82" s="171">
        <v>9</v>
      </c>
      <c r="L82" s="171">
        <v>3</v>
      </c>
      <c r="M82" s="278"/>
      <c r="N82" s="4"/>
      <c r="O82" s="4"/>
      <c r="P82" s="4"/>
      <c r="Q82" s="4"/>
      <c r="R82" s="503" t="s">
        <v>23</v>
      </c>
      <c r="S82" s="503"/>
      <c r="T82" s="503"/>
      <c r="U82" s="503"/>
      <c r="V82" s="9"/>
    </row>
    <row r="83" spans="2:22" ht="10.5" customHeight="1">
      <c r="B83" s="171">
        <v>234</v>
      </c>
      <c r="C83" s="171">
        <v>202</v>
      </c>
      <c r="D83" s="171">
        <v>232</v>
      </c>
      <c r="E83" s="171">
        <v>229</v>
      </c>
      <c r="F83" s="171">
        <v>208</v>
      </c>
      <c r="G83" s="171">
        <v>172</v>
      </c>
      <c r="H83" s="171">
        <v>103</v>
      </c>
      <c r="I83" s="171">
        <v>51</v>
      </c>
      <c r="J83" s="171">
        <v>14</v>
      </c>
      <c r="K83" s="171">
        <v>7</v>
      </c>
      <c r="L83" s="171">
        <v>0</v>
      </c>
      <c r="M83" s="278"/>
      <c r="N83" s="4"/>
      <c r="O83" s="4"/>
      <c r="P83" s="4"/>
      <c r="Q83" s="4"/>
      <c r="R83" s="503" t="s">
        <v>26</v>
      </c>
      <c r="S83" s="503"/>
      <c r="T83" s="503"/>
      <c r="U83" s="503"/>
      <c r="V83" s="9"/>
    </row>
    <row r="84" spans="2:22" ht="10.5" customHeight="1">
      <c r="B84" s="230"/>
      <c r="C84" s="232"/>
      <c r="D84" s="232"/>
      <c r="E84" s="232"/>
      <c r="F84" s="232"/>
      <c r="G84" s="232"/>
      <c r="H84" s="232"/>
      <c r="I84" s="232"/>
      <c r="J84" s="232"/>
      <c r="K84" s="232"/>
      <c r="L84" s="279"/>
      <c r="M84" s="231"/>
      <c r="N84" s="7"/>
      <c r="O84" s="7"/>
      <c r="P84" s="7"/>
      <c r="Q84" s="7"/>
      <c r="R84" s="7"/>
      <c r="S84" s="7"/>
      <c r="T84" s="7"/>
      <c r="U84" s="7"/>
      <c r="V84" s="230"/>
    </row>
    <row r="85" spans="3:16" ht="11.25" customHeight="1"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5"/>
      <c r="O85" s="235"/>
      <c r="P85" s="235"/>
    </row>
    <row r="86" spans="3:16" ht="10.5" customHeight="1"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5"/>
      <c r="O86" s="235"/>
      <c r="P86" s="235"/>
    </row>
  </sheetData>
  <sheetProtection/>
  <mergeCells count="75">
    <mergeCell ref="R82:U82"/>
    <mergeCell ref="R83:U83"/>
    <mergeCell ref="R81:U81"/>
    <mergeCell ref="R74:U74"/>
    <mergeCell ref="R75:U75"/>
    <mergeCell ref="N79:U79"/>
    <mergeCell ref="R80:U80"/>
    <mergeCell ref="R76:U76"/>
    <mergeCell ref="R77:U77"/>
    <mergeCell ref="N65:U65"/>
    <mergeCell ref="R66:U66"/>
    <mergeCell ref="R67:U67"/>
    <mergeCell ref="R68:U68"/>
    <mergeCell ref="R69:U69"/>
    <mergeCell ref="R70:U70"/>
    <mergeCell ref="R71:U71"/>
    <mergeCell ref="N73:U73"/>
    <mergeCell ref="R57:U57"/>
    <mergeCell ref="N59:U59"/>
    <mergeCell ref="R60:U60"/>
    <mergeCell ref="R61:U61"/>
    <mergeCell ref="R45:U45"/>
    <mergeCell ref="R46:U46"/>
    <mergeCell ref="R62:U62"/>
    <mergeCell ref="R63:U63"/>
    <mergeCell ref="R50:U50"/>
    <mergeCell ref="R51:U51"/>
    <mergeCell ref="R52:U52"/>
    <mergeCell ref="N54:U54"/>
    <mergeCell ref="R55:U55"/>
    <mergeCell ref="R56:U56"/>
    <mergeCell ref="R47:U47"/>
    <mergeCell ref="N49:U49"/>
    <mergeCell ref="N36:U36"/>
    <mergeCell ref="R37:U37"/>
    <mergeCell ref="R38:U38"/>
    <mergeCell ref="R39:U39"/>
    <mergeCell ref="N41:U41"/>
    <mergeCell ref="R42:U42"/>
    <mergeCell ref="R43:U43"/>
    <mergeCell ref="R44:U44"/>
    <mergeCell ref="R28:U28"/>
    <mergeCell ref="N30:U30"/>
    <mergeCell ref="R31:U31"/>
    <mergeCell ref="R32:U32"/>
    <mergeCell ref="N15:U15"/>
    <mergeCell ref="R16:U16"/>
    <mergeCell ref="R33:U33"/>
    <mergeCell ref="R34:U34"/>
    <mergeCell ref="N21:U21"/>
    <mergeCell ref="R22:U22"/>
    <mergeCell ref="R23:U23"/>
    <mergeCell ref="R24:U24"/>
    <mergeCell ref="N26:U26"/>
    <mergeCell ref="R27:U27"/>
    <mergeCell ref="R17:U17"/>
    <mergeCell ref="N19:U19"/>
    <mergeCell ref="G6:G7"/>
    <mergeCell ref="K6:K7"/>
    <mergeCell ref="N9:U9"/>
    <mergeCell ref="M6:V7"/>
    <mergeCell ref="L6:L7"/>
    <mergeCell ref="N11:U11"/>
    <mergeCell ref="R13:U13"/>
    <mergeCell ref="R12:U12"/>
    <mergeCell ref="B3:V3"/>
    <mergeCell ref="B6:B7"/>
    <mergeCell ref="B4:V4"/>
    <mergeCell ref="C6:C7"/>
    <mergeCell ref="D6:D7"/>
    <mergeCell ref="H6:H7"/>
    <mergeCell ref="E6:E7"/>
    <mergeCell ref="F6:F7"/>
    <mergeCell ref="I6:I7"/>
    <mergeCell ref="J6:J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12" width="9.00390625" style="219" customWidth="1"/>
    <col min="13" max="22" width="7.375" style="219" customWidth="1"/>
    <col min="23" max="23" width="1.625" style="219" customWidth="1"/>
    <col min="24" max="16384" width="9.00390625" style="219" customWidth="1"/>
  </cols>
  <sheetData>
    <row r="1" ht="10.5" customHeight="1">
      <c r="A1" s="102" t="s">
        <v>361</v>
      </c>
    </row>
    <row r="2" ht="10.5" customHeight="1"/>
    <row r="3" spans="2:23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20"/>
    </row>
    <row r="4" spans="2:23" ht="12.75" customHeight="1">
      <c r="B4" s="502" t="s">
        <v>51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220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508" t="s">
        <v>4</v>
      </c>
      <c r="C6" s="508"/>
      <c r="D6" s="508"/>
      <c r="E6" s="508"/>
      <c r="F6" s="508"/>
      <c r="G6" s="508"/>
      <c r="H6" s="508"/>
      <c r="I6" s="508"/>
      <c r="J6" s="508"/>
      <c r="K6" s="509"/>
      <c r="L6" s="512" t="s">
        <v>5</v>
      </c>
      <c r="M6" s="505" t="s">
        <v>6</v>
      </c>
      <c r="N6" s="505" t="s">
        <v>7</v>
      </c>
      <c r="O6" s="505" t="s">
        <v>8</v>
      </c>
      <c r="P6" s="505" t="s">
        <v>9</v>
      </c>
      <c r="Q6" s="505" t="s">
        <v>10</v>
      </c>
      <c r="R6" s="505" t="s">
        <v>11</v>
      </c>
      <c r="S6" s="505" t="s">
        <v>12</v>
      </c>
      <c r="T6" s="505" t="s">
        <v>13</v>
      </c>
      <c r="U6" s="505" t="s">
        <v>14</v>
      </c>
      <c r="V6" s="505" t="s">
        <v>15</v>
      </c>
      <c r="W6" s="224"/>
    </row>
    <row r="7" spans="2:23" ht="15.75" customHeight="1">
      <c r="B7" s="510"/>
      <c r="C7" s="510"/>
      <c r="D7" s="510"/>
      <c r="E7" s="510"/>
      <c r="F7" s="510"/>
      <c r="G7" s="510"/>
      <c r="H7" s="510"/>
      <c r="I7" s="510"/>
      <c r="J7" s="510"/>
      <c r="K7" s="511"/>
      <c r="L7" s="513"/>
      <c r="M7" s="514"/>
      <c r="N7" s="506"/>
      <c r="O7" s="506"/>
      <c r="P7" s="506"/>
      <c r="Q7" s="506"/>
      <c r="R7" s="506"/>
      <c r="S7" s="506"/>
      <c r="T7" s="506"/>
      <c r="U7" s="506"/>
      <c r="V7" s="506"/>
      <c r="W7" s="224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54"/>
    </row>
    <row r="9" spans="2:23" s="227" customFormat="1" ht="10.5" customHeight="1">
      <c r="B9" s="228"/>
      <c r="C9" s="504" t="s">
        <v>52</v>
      </c>
      <c r="D9" s="504"/>
      <c r="E9" s="504"/>
      <c r="F9" s="504"/>
      <c r="G9" s="504"/>
      <c r="H9" s="504"/>
      <c r="I9" s="504"/>
      <c r="J9" s="504"/>
      <c r="K9" s="3"/>
      <c r="L9" s="180">
        <v>18677</v>
      </c>
      <c r="M9" s="42">
        <v>693</v>
      </c>
      <c r="N9" s="42">
        <v>643</v>
      </c>
      <c r="O9" s="42">
        <v>666</v>
      </c>
      <c r="P9" s="42">
        <v>705</v>
      </c>
      <c r="Q9" s="42">
        <v>1093</v>
      </c>
      <c r="R9" s="42">
        <v>1604</v>
      </c>
      <c r="S9" s="42">
        <v>1622</v>
      </c>
      <c r="T9" s="42">
        <v>1725</v>
      </c>
      <c r="U9" s="42">
        <v>1455</v>
      </c>
      <c r="V9" s="42">
        <v>1294</v>
      </c>
      <c r="W9" s="248"/>
    </row>
    <row r="10" spans="2:23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179">
        <v>4161</v>
      </c>
      <c r="M10" s="171">
        <v>172</v>
      </c>
      <c r="N10" s="171">
        <v>145</v>
      </c>
      <c r="O10" s="171">
        <v>128</v>
      </c>
      <c r="P10" s="171">
        <v>137</v>
      </c>
      <c r="Q10" s="171">
        <v>253</v>
      </c>
      <c r="R10" s="171">
        <v>389</v>
      </c>
      <c r="S10" s="171">
        <v>370</v>
      </c>
      <c r="T10" s="171">
        <v>383</v>
      </c>
      <c r="U10" s="171">
        <v>311</v>
      </c>
      <c r="V10" s="171">
        <v>256</v>
      </c>
      <c r="W10" s="235"/>
    </row>
    <row r="11" spans="2:23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179">
        <v>3414</v>
      </c>
      <c r="M11" s="171">
        <v>125</v>
      </c>
      <c r="N11" s="171">
        <v>132</v>
      </c>
      <c r="O11" s="171">
        <v>122</v>
      </c>
      <c r="P11" s="171">
        <v>125</v>
      </c>
      <c r="Q11" s="171">
        <v>192</v>
      </c>
      <c r="R11" s="171">
        <v>301</v>
      </c>
      <c r="S11" s="171">
        <v>334</v>
      </c>
      <c r="T11" s="171">
        <v>376</v>
      </c>
      <c r="U11" s="171">
        <v>297</v>
      </c>
      <c r="V11" s="171">
        <v>218</v>
      </c>
      <c r="W11" s="235"/>
    </row>
    <row r="12" spans="2:23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179">
        <v>4687</v>
      </c>
      <c r="M12" s="171">
        <v>165</v>
      </c>
      <c r="N12" s="171">
        <v>166</v>
      </c>
      <c r="O12" s="171">
        <v>191</v>
      </c>
      <c r="P12" s="171">
        <v>184</v>
      </c>
      <c r="Q12" s="171">
        <v>267</v>
      </c>
      <c r="R12" s="171">
        <v>387</v>
      </c>
      <c r="S12" s="171">
        <v>383</v>
      </c>
      <c r="T12" s="171">
        <v>398</v>
      </c>
      <c r="U12" s="171">
        <v>380</v>
      </c>
      <c r="V12" s="171">
        <v>353</v>
      </c>
      <c r="W12" s="235"/>
    </row>
    <row r="13" spans="2:23" ht="10.5" customHeight="1">
      <c r="B13" s="9"/>
      <c r="C13" s="4"/>
      <c r="D13" s="4"/>
      <c r="E13" s="4"/>
      <c r="F13" s="4"/>
      <c r="G13" s="503" t="s">
        <v>26</v>
      </c>
      <c r="H13" s="503"/>
      <c r="I13" s="503"/>
      <c r="J13" s="503"/>
      <c r="K13" s="5"/>
      <c r="L13" s="179">
        <v>4186</v>
      </c>
      <c r="M13" s="171">
        <v>145</v>
      </c>
      <c r="N13" s="171">
        <v>136</v>
      </c>
      <c r="O13" s="171">
        <v>149</v>
      </c>
      <c r="P13" s="171">
        <v>205</v>
      </c>
      <c r="Q13" s="171">
        <v>273</v>
      </c>
      <c r="R13" s="171">
        <v>294</v>
      </c>
      <c r="S13" s="171">
        <v>296</v>
      </c>
      <c r="T13" s="171">
        <v>333</v>
      </c>
      <c r="U13" s="171">
        <v>280</v>
      </c>
      <c r="V13" s="171">
        <v>333</v>
      </c>
      <c r="W13" s="235"/>
    </row>
    <row r="14" spans="2:23" ht="10.5" customHeight="1">
      <c r="B14" s="9"/>
      <c r="C14" s="4"/>
      <c r="D14" s="4"/>
      <c r="E14" s="4"/>
      <c r="F14" s="4"/>
      <c r="G14" s="503" t="s">
        <v>29</v>
      </c>
      <c r="H14" s="503"/>
      <c r="I14" s="503"/>
      <c r="J14" s="503"/>
      <c r="K14" s="5"/>
      <c r="L14" s="179">
        <v>2229</v>
      </c>
      <c r="M14" s="171">
        <v>86</v>
      </c>
      <c r="N14" s="171">
        <v>64</v>
      </c>
      <c r="O14" s="171">
        <v>76</v>
      </c>
      <c r="P14" s="171">
        <v>54</v>
      </c>
      <c r="Q14" s="171">
        <v>108</v>
      </c>
      <c r="R14" s="171">
        <v>233</v>
      </c>
      <c r="S14" s="171">
        <v>239</v>
      </c>
      <c r="T14" s="171">
        <v>235</v>
      </c>
      <c r="U14" s="171">
        <v>187</v>
      </c>
      <c r="V14" s="171">
        <v>134</v>
      </c>
      <c r="W14" s="235"/>
    </row>
    <row r="15" spans="2:23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179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35"/>
    </row>
    <row r="16" spans="2:23" s="227" customFormat="1" ht="10.5" customHeight="1">
      <c r="B16" s="228"/>
      <c r="C16" s="504" t="s">
        <v>53</v>
      </c>
      <c r="D16" s="504"/>
      <c r="E16" s="504"/>
      <c r="F16" s="504"/>
      <c r="G16" s="504"/>
      <c r="H16" s="504"/>
      <c r="I16" s="504"/>
      <c r="J16" s="504"/>
      <c r="K16" s="3"/>
      <c r="L16" s="180">
        <v>5604</v>
      </c>
      <c r="M16" s="42">
        <v>252</v>
      </c>
      <c r="N16" s="42">
        <v>205</v>
      </c>
      <c r="O16" s="42">
        <v>193</v>
      </c>
      <c r="P16" s="42">
        <v>243</v>
      </c>
      <c r="Q16" s="42">
        <v>308</v>
      </c>
      <c r="R16" s="42">
        <v>412</v>
      </c>
      <c r="S16" s="42">
        <v>450</v>
      </c>
      <c r="T16" s="42">
        <v>481</v>
      </c>
      <c r="U16" s="42">
        <v>430</v>
      </c>
      <c r="V16" s="42">
        <v>401</v>
      </c>
      <c r="W16" s="248"/>
    </row>
    <row r="17" spans="2:23" ht="10.5" customHeight="1">
      <c r="B17" s="9"/>
      <c r="C17" s="4"/>
      <c r="D17" s="4"/>
      <c r="E17" s="4"/>
      <c r="F17" s="4"/>
      <c r="G17" s="503" t="s">
        <v>18</v>
      </c>
      <c r="H17" s="503"/>
      <c r="I17" s="503"/>
      <c r="J17" s="503"/>
      <c r="K17" s="5"/>
      <c r="L17" s="179">
        <v>3335</v>
      </c>
      <c r="M17" s="171">
        <v>153</v>
      </c>
      <c r="N17" s="171">
        <v>114</v>
      </c>
      <c r="O17" s="171">
        <v>100</v>
      </c>
      <c r="P17" s="171">
        <v>138</v>
      </c>
      <c r="Q17" s="171">
        <v>187</v>
      </c>
      <c r="R17" s="171">
        <v>249</v>
      </c>
      <c r="S17" s="171">
        <v>269</v>
      </c>
      <c r="T17" s="171">
        <v>282</v>
      </c>
      <c r="U17" s="171">
        <v>247</v>
      </c>
      <c r="V17" s="171">
        <v>214</v>
      </c>
      <c r="W17" s="235"/>
    </row>
    <row r="18" spans="2:23" ht="10.5" customHeight="1">
      <c r="B18" s="9"/>
      <c r="C18" s="4"/>
      <c r="D18" s="4"/>
      <c r="E18" s="4"/>
      <c r="F18" s="4"/>
      <c r="G18" s="503" t="s">
        <v>19</v>
      </c>
      <c r="H18" s="503"/>
      <c r="I18" s="503"/>
      <c r="J18" s="503"/>
      <c r="K18" s="5"/>
      <c r="L18" s="179">
        <v>2269</v>
      </c>
      <c r="M18" s="171">
        <v>99</v>
      </c>
      <c r="N18" s="171">
        <v>91</v>
      </c>
      <c r="O18" s="171">
        <v>93</v>
      </c>
      <c r="P18" s="171">
        <v>105</v>
      </c>
      <c r="Q18" s="171">
        <v>121</v>
      </c>
      <c r="R18" s="171">
        <v>163</v>
      </c>
      <c r="S18" s="171">
        <v>181</v>
      </c>
      <c r="T18" s="171">
        <v>199</v>
      </c>
      <c r="U18" s="171">
        <v>183</v>
      </c>
      <c r="V18" s="171">
        <v>187</v>
      </c>
      <c r="W18" s="235"/>
    </row>
    <row r="19" spans="2:23" ht="8.25" customHeight="1">
      <c r="B19" s="9"/>
      <c r="C19" s="9"/>
      <c r="D19" s="9"/>
      <c r="E19" s="9"/>
      <c r="F19" s="9"/>
      <c r="G19" s="9"/>
      <c r="H19" s="9"/>
      <c r="I19" s="9"/>
      <c r="J19" s="9"/>
      <c r="K19" s="225"/>
      <c r="L19" s="179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35"/>
    </row>
    <row r="20" spans="2:23" s="227" customFormat="1" ht="10.5" customHeight="1">
      <c r="B20" s="228"/>
      <c r="C20" s="504" t="s">
        <v>54</v>
      </c>
      <c r="D20" s="504"/>
      <c r="E20" s="504"/>
      <c r="F20" s="504"/>
      <c r="G20" s="504"/>
      <c r="H20" s="504"/>
      <c r="I20" s="504"/>
      <c r="J20" s="504"/>
      <c r="K20" s="3"/>
      <c r="L20" s="180">
        <v>12237</v>
      </c>
      <c r="M20" s="42">
        <v>555</v>
      </c>
      <c r="N20" s="42">
        <v>544</v>
      </c>
      <c r="O20" s="42">
        <v>497</v>
      </c>
      <c r="P20" s="42">
        <v>565</v>
      </c>
      <c r="Q20" s="42">
        <v>750</v>
      </c>
      <c r="R20" s="42">
        <v>1021</v>
      </c>
      <c r="S20" s="42">
        <v>1141</v>
      </c>
      <c r="T20" s="42">
        <v>1224</v>
      </c>
      <c r="U20" s="42">
        <v>1089</v>
      </c>
      <c r="V20" s="42">
        <v>958</v>
      </c>
      <c r="W20" s="248"/>
    </row>
    <row r="21" spans="2:23" ht="10.5" customHeight="1">
      <c r="B21" s="9"/>
      <c r="C21" s="4"/>
      <c r="D21" s="4"/>
      <c r="E21" s="4"/>
      <c r="F21" s="4"/>
      <c r="G21" s="503" t="s">
        <v>18</v>
      </c>
      <c r="H21" s="503"/>
      <c r="I21" s="503"/>
      <c r="J21" s="503"/>
      <c r="K21" s="5"/>
      <c r="L21" s="179">
        <v>249</v>
      </c>
      <c r="M21" s="171">
        <v>3</v>
      </c>
      <c r="N21" s="171">
        <v>8</v>
      </c>
      <c r="O21" s="171">
        <v>16</v>
      </c>
      <c r="P21" s="171">
        <v>18</v>
      </c>
      <c r="Q21" s="171">
        <v>17</v>
      </c>
      <c r="R21" s="171">
        <v>28</v>
      </c>
      <c r="S21" s="171">
        <v>10</v>
      </c>
      <c r="T21" s="171">
        <v>16</v>
      </c>
      <c r="U21" s="171">
        <v>25</v>
      </c>
      <c r="V21" s="171">
        <v>30</v>
      </c>
      <c r="W21" s="235"/>
    </row>
    <row r="22" spans="2:23" ht="10.5" customHeight="1">
      <c r="B22" s="9"/>
      <c r="C22" s="4"/>
      <c r="D22" s="4"/>
      <c r="E22" s="4"/>
      <c r="F22" s="4"/>
      <c r="G22" s="503" t="s">
        <v>19</v>
      </c>
      <c r="H22" s="503"/>
      <c r="I22" s="503"/>
      <c r="J22" s="503"/>
      <c r="K22" s="5"/>
      <c r="L22" s="179">
        <v>2288</v>
      </c>
      <c r="M22" s="171">
        <v>106</v>
      </c>
      <c r="N22" s="171">
        <v>99</v>
      </c>
      <c r="O22" s="171">
        <v>90</v>
      </c>
      <c r="P22" s="171">
        <v>111</v>
      </c>
      <c r="Q22" s="171">
        <v>165</v>
      </c>
      <c r="R22" s="171">
        <v>222</v>
      </c>
      <c r="S22" s="171">
        <v>209</v>
      </c>
      <c r="T22" s="171">
        <v>198</v>
      </c>
      <c r="U22" s="171">
        <v>181</v>
      </c>
      <c r="V22" s="171">
        <v>159</v>
      </c>
      <c r="W22" s="235"/>
    </row>
    <row r="23" spans="2:23" ht="10.5" customHeight="1">
      <c r="B23" s="9"/>
      <c r="C23" s="4"/>
      <c r="D23" s="4"/>
      <c r="E23" s="4"/>
      <c r="F23" s="4"/>
      <c r="G23" s="503" t="s">
        <v>23</v>
      </c>
      <c r="H23" s="503"/>
      <c r="I23" s="503"/>
      <c r="J23" s="503"/>
      <c r="K23" s="5"/>
      <c r="L23" s="179">
        <v>4599</v>
      </c>
      <c r="M23" s="171">
        <v>243</v>
      </c>
      <c r="N23" s="171">
        <v>182</v>
      </c>
      <c r="O23" s="171">
        <v>199</v>
      </c>
      <c r="P23" s="171">
        <v>190</v>
      </c>
      <c r="Q23" s="171">
        <v>247</v>
      </c>
      <c r="R23" s="171">
        <v>390</v>
      </c>
      <c r="S23" s="171">
        <v>516</v>
      </c>
      <c r="T23" s="171">
        <v>525</v>
      </c>
      <c r="U23" s="171">
        <v>445</v>
      </c>
      <c r="V23" s="171">
        <v>390</v>
      </c>
      <c r="W23" s="235"/>
    </row>
    <row r="24" spans="2:23" ht="10.5" customHeight="1">
      <c r="B24" s="9"/>
      <c r="C24" s="4"/>
      <c r="D24" s="4"/>
      <c r="E24" s="4"/>
      <c r="F24" s="4"/>
      <c r="G24" s="503" t="s">
        <v>26</v>
      </c>
      <c r="H24" s="503"/>
      <c r="I24" s="503"/>
      <c r="J24" s="503"/>
      <c r="K24" s="5"/>
      <c r="L24" s="179">
        <v>5101</v>
      </c>
      <c r="M24" s="171">
        <v>203</v>
      </c>
      <c r="N24" s="171">
        <v>255</v>
      </c>
      <c r="O24" s="171">
        <v>192</v>
      </c>
      <c r="P24" s="171">
        <v>246</v>
      </c>
      <c r="Q24" s="171">
        <v>321</v>
      </c>
      <c r="R24" s="171">
        <v>381</v>
      </c>
      <c r="S24" s="171">
        <v>406</v>
      </c>
      <c r="T24" s="171">
        <v>485</v>
      </c>
      <c r="U24" s="171">
        <v>438</v>
      </c>
      <c r="V24" s="171">
        <v>379</v>
      </c>
      <c r="W24" s="235"/>
    </row>
    <row r="25" spans="2:23" ht="8.25" customHeight="1">
      <c r="B25" s="9"/>
      <c r="C25" s="9"/>
      <c r="D25" s="9"/>
      <c r="E25" s="9"/>
      <c r="F25" s="9"/>
      <c r="G25" s="9"/>
      <c r="H25" s="9"/>
      <c r="I25" s="9"/>
      <c r="J25" s="9"/>
      <c r="K25" s="225"/>
      <c r="L25" s="17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35"/>
    </row>
    <row r="26" spans="2:23" s="227" customFormat="1" ht="10.5" customHeight="1">
      <c r="B26" s="228"/>
      <c r="C26" s="504" t="s">
        <v>55</v>
      </c>
      <c r="D26" s="504"/>
      <c r="E26" s="504"/>
      <c r="F26" s="504"/>
      <c r="G26" s="504"/>
      <c r="H26" s="504"/>
      <c r="I26" s="504"/>
      <c r="J26" s="504"/>
      <c r="K26" s="3"/>
      <c r="L26" s="180">
        <v>12402</v>
      </c>
      <c r="M26" s="42">
        <v>621</v>
      </c>
      <c r="N26" s="42">
        <v>628</v>
      </c>
      <c r="O26" s="42">
        <v>568</v>
      </c>
      <c r="P26" s="42">
        <v>589</v>
      </c>
      <c r="Q26" s="42">
        <v>720</v>
      </c>
      <c r="R26" s="42">
        <v>976</v>
      </c>
      <c r="S26" s="42">
        <v>987</v>
      </c>
      <c r="T26" s="42">
        <v>1201</v>
      </c>
      <c r="U26" s="42">
        <v>1138</v>
      </c>
      <c r="V26" s="42">
        <v>903</v>
      </c>
      <c r="W26" s="248"/>
    </row>
    <row r="27" spans="2:23" ht="10.5" customHeight="1">
      <c r="B27" s="9"/>
      <c r="C27" s="4"/>
      <c r="D27" s="4"/>
      <c r="E27" s="4"/>
      <c r="F27" s="4"/>
      <c r="G27" s="503" t="s">
        <v>18</v>
      </c>
      <c r="H27" s="503"/>
      <c r="I27" s="503"/>
      <c r="J27" s="503"/>
      <c r="K27" s="5"/>
      <c r="L27" s="179">
        <v>3227</v>
      </c>
      <c r="M27" s="171">
        <v>126</v>
      </c>
      <c r="N27" s="171">
        <v>173</v>
      </c>
      <c r="O27" s="171">
        <v>141</v>
      </c>
      <c r="P27" s="171">
        <v>149</v>
      </c>
      <c r="Q27" s="171">
        <v>185</v>
      </c>
      <c r="R27" s="171">
        <v>221</v>
      </c>
      <c r="S27" s="171">
        <v>228</v>
      </c>
      <c r="T27" s="171">
        <v>297</v>
      </c>
      <c r="U27" s="171">
        <v>267</v>
      </c>
      <c r="V27" s="171">
        <v>218</v>
      </c>
      <c r="W27" s="235"/>
    </row>
    <row r="28" spans="2:23" ht="10.5" customHeight="1">
      <c r="B28" s="9"/>
      <c r="C28" s="4"/>
      <c r="D28" s="4"/>
      <c r="E28" s="4"/>
      <c r="F28" s="4"/>
      <c r="G28" s="503" t="s">
        <v>19</v>
      </c>
      <c r="H28" s="503"/>
      <c r="I28" s="503"/>
      <c r="J28" s="503"/>
      <c r="K28" s="5"/>
      <c r="L28" s="179">
        <v>2781</v>
      </c>
      <c r="M28" s="171">
        <v>107</v>
      </c>
      <c r="N28" s="171">
        <v>96</v>
      </c>
      <c r="O28" s="171">
        <v>121</v>
      </c>
      <c r="P28" s="171">
        <v>142</v>
      </c>
      <c r="Q28" s="171">
        <v>152</v>
      </c>
      <c r="R28" s="171">
        <v>167</v>
      </c>
      <c r="S28" s="171">
        <v>178</v>
      </c>
      <c r="T28" s="171">
        <v>190</v>
      </c>
      <c r="U28" s="171">
        <v>214</v>
      </c>
      <c r="V28" s="171">
        <v>180</v>
      </c>
      <c r="W28" s="235"/>
    </row>
    <row r="29" spans="2:23" ht="10.5" customHeight="1">
      <c r="B29" s="9"/>
      <c r="C29" s="4"/>
      <c r="D29" s="4"/>
      <c r="E29" s="4"/>
      <c r="F29" s="4"/>
      <c r="G29" s="503" t="s">
        <v>23</v>
      </c>
      <c r="H29" s="503"/>
      <c r="I29" s="503"/>
      <c r="J29" s="503"/>
      <c r="K29" s="5"/>
      <c r="L29" s="179">
        <v>3909</v>
      </c>
      <c r="M29" s="171">
        <v>254</v>
      </c>
      <c r="N29" s="171">
        <v>235</v>
      </c>
      <c r="O29" s="171">
        <v>189</v>
      </c>
      <c r="P29" s="171">
        <v>198</v>
      </c>
      <c r="Q29" s="171">
        <v>220</v>
      </c>
      <c r="R29" s="171">
        <v>364</v>
      </c>
      <c r="S29" s="171">
        <v>350</v>
      </c>
      <c r="T29" s="171">
        <v>438</v>
      </c>
      <c r="U29" s="171">
        <v>425</v>
      </c>
      <c r="V29" s="171">
        <v>317</v>
      </c>
      <c r="W29" s="235"/>
    </row>
    <row r="30" spans="2:23" ht="10.5" customHeight="1">
      <c r="B30" s="9"/>
      <c r="C30" s="4"/>
      <c r="D30" s="4"/>
      <c r="E30" s="4"/>
      <c r="F30" s="4"/>
      <c r="G30" s="503" t="s">
        <v>26</v>
      </c>
      <c r="H30" s="503"/>
      <c r="I30" s="503"/>
      <c r="J30" s="503"/>
      <c r="K30" s="5"/>
      <c r="L30" s="179">
        <v>2485</v>
      </c>
      <c r="M30" s="171">
        <v>134</v>
      </c>
      <c r="N30" s="171">
        <v>124</v>
      </c>
      <c r="O30" s="171">
        <v>117</v>
      </c>
      <c r="P30" s="171">
        <v>100</v>
      </c>
      <c r="Q30" s="171">
        <v>163</v>
      </c>
      <c r="R30" s="171">
        <v>224</v>
      </c>
      <c r="S30" s="171">
        <v>231</v>
      </c>
      <c r="T30" s="171">
        <v>276</v>
      </c>
      <c r="U30" s="171">
        <v>232</v>
      </c>
      <c r="V30" s="171">
        <v>188</v>
      </c>
      <c r="W30" s="235"/>
    </row>
    <row r="31" spans="11:23" s="9" customFormat="1" ht="8.25" customHeight="1">
      <c r="K31" s="225"/>
      <c r="L31" s="179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6"/>
    </row>
    <row r="32" spans="2:23" s="227" customFormat="1" ht="10.5" customHeight="1">
      <c r="B32" s="228"/>
      <c r="C32" s="504" t="s">
        <v>56</v>
      </c>
      <c r="D32" s="504"/>
      <c r="E32" s="504"/>
      <c r="F32" s="504"/>
      <c r="G32" s="504"/>
      <c r="H32" s="504"/>
      <c r="I32" s="504"/>
      <c r="J32" s="504"/>
      <c r="K32" s="3"/>
      <c r="L32" s="180">
        <v>18553</v>
      </c>
      <c r="M32" s="42">
        <v>785</v>
      </c>
      <c r="N32" s="42">
        <v>839</v>
      </c>
      <c r="O32" s="42">
        <v>898</v>
      </c>
      <c r="P32" s="42">
        <v>910</v>
      </c>
      <c r="Q32" s="42">
        <v>1111</v>
      </c>
      <c r="R32" s="42">
        <v>1295</v>
      </c>
      <c r="S32" s="42">
        <v>1359</v>
      </c>
      <c r="T32" s="42">
        <v>1699</v>
      </c>
      <c r="U32" s="42">
        <v>1716</v>
      </c>
      <c r="V32" s="42">
        <v>1392</v>
      </c>
      <c r="W32" s="248"/>
    </row>
    <row r="33" spans="2:23" ht="10.5" customHeight="1">
      <c r="B33" s="9"/>
      <c r="C33" s="4"/>
      <c r="D33" s="4"/>
      <c r="E33" s="4"/>
      <c r="F33" s="4"/>
      <c r="G33" s="503" t="s">
        <v>18</v>
      </c>
      <c r="H33" s="503"/>
      <c r="I33" s="503"/>
      <c r="J33" s="503"/>
      <c r="K33" s="5"/>
      <c r="L33" s="179">
        <v>5983</v>
      </c>
      <c r="M33" s="171">
        <v>195</v>
      </c>
      <c r="N33" s="171">
        <v>239</v>
      </c>
      <c r="O33" s="171">
        <v>284</v>
      </c>
      <c r="P33" s="171">
        <v>310</v>
      </c>
      <c r="Q33" s="171">
        <v>387</v>
      </c>
      <c r="R33" s="171">
        <v>444</v>
      </c>
      <c r="S33" s="171">
        <v>390</v>
      </c>
      <c r="T33" s="171">
        <v>492</v>
      </c>
      <c r="U33" s="171">
        <v>509</v>
      </c>
      <c r="V33" s="171">
        <v>463</v>
      </c>
      <c r="W33" s="235"/>
    </row>
    <row r="34" spans="2:23" ht="10.5" customHeight="1">
      <c r="B34" s="9"/>
      <c r="C34" s="4"/>
      <c r="D34" s="4"/>
      <c r="E34" s="4"/>
      <c r="F34" s="4"/>
      <c r="G34" s="503" t="s">
        <v>19</v>
      </c>
      <c r="H34" s="503"/>
      <c r="I34" s="503"/>
      <c r="J34" s="503"/>
      <c r="K34" s="5"/>
      <c r="L34" s="179">
        <v>3868</v>
      </c>
      <c r="M34" s="171">
        <v>168</v>
      </c>
      <c r="N34" s="171">
        <v>174</v>
      </c>
      <c r="O34" s="171">
        <v>172</v>
      </c>
      <c r="P34" s="171">
        <v>166</v>
      </c>
      <c r="Q34" s="171">
        <v>229</v>
      </c>
      <c r="R34" s="171">
        <v>309</v>
      </c>
      <c r="S34" s="171">
        <v>309</v>
      </c>
      <c r="T34" s="171">
        <v>415</v>
      </c>
      <c r="U34" s="171">
        <v>399</v>
      </c>
      <c r="V34" s="171">
        <v>278</v>
      </c>
      <c r="W34" s="235"/>
    </row>
    <row r="35" spans="2:23" ht="10.5" customHeight="1">
      <c r="B35" s="9"/>
      <c r="C35" s="4"/>
      <c r="D35" s="4"/>
      <c r="E35" s="4"/>
      <c r="F35" s="4"/>
      <c r="G35" s="503" t="s">
        <v>23</v>
      </c>
      <c r="H35" s="503"/>
      <c r="I35" s="503"/>
      <c r="J35" s="503"/>
      <c r="K35" s="5"/>
      <c r="L35" s="179">
        <v>4608</v>
      </c>
      <c r="M35" s="171">
        <v>194</v>
      </c>
      <c r="N35" s="171">
        <v>199</v>
      </c>
      <c r="O35" s="171">
        <v>221</v>
      </c>
      <c r="P35" s="171">
        <v>225</v>
      </c>
      <c r="Q35" s="171">
        <v>256</v>
      </c>
      <c r="R35" s="171">
        <v>269</v>
      </c>
      <c r="S35" s="171">
        <v>320</v>
      </c>
      <c r="T35" s="171">
        <v>399</v>
      </c>
      <c r="U35" s="171">
        <v>417</v>
      </c>
      <c r="V35" s="171">
        <v>331</v>
      </c>
      <c r="W35" s="235"/>
    </row>
    <row r="36" spans="2:23" ht="10.5" customHeight="1">
      <c r="B36" s="9"/>
      <c r="C36" s="4"/>
      <c r="D36" s="4"/>
      <c r="E36" s="4"/>
      <c r="F36" s="4"/>
      <c r="G36" s="503" t="s">
        <v>26</v>
      </c>
      <c r="H36" s="503"/>
      <c r="I36" s="503"/>
      <c r="J36" s="503"/>
      <c r="K36" s="5"/>
      <c r="L36" s="179">
        <v>4094</v>
      </c>
      <c r="M36" s="171">
        <v>228</v>
      </c>
      <c r="N36" s="171">
        <v>227</v>
      </c>
      <c r="O36" s="171">
        <v>221</v>
      </c>
      <c r="P36" s="171">
        <v>209</v>
      </c>
      <c r="Q36" s="171">
        <v>239</v>
      </c>
      <c r="R36" s="171">
        <v>273</v>
      </c>
      <c r="S36" s="171">
        <v>340</v>
      </c>
      <c r="T36" s="171">
        <v>393</v>
      </c>
      <c r="U36" s="171">
        <v>391</v>
      </c>
      <c r="V36" s="171">
        <v>320</v>
      </c>
      <c r="W36" s="235"/>
    </row>
    <row r="37" spans="2:23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179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235"/>
    </row>
    <row r="38" spans="2:23" s="227" customFormat="1" ht="10.5" customHeight="1">
      <c r="B38" s="228"/>
      <c r="C38" s="504" t="s">
        <v>57</v>
      </c>
      <c r="D38" s="504"/>
      <c r="E38" s="504"/>
      <c r="F38" s="504"/>
      <c r="G38" s="504"/>
      <c r="H38" s="504"/>
      <c r="I38" s="504"/>
      <c r="J38" s="504"/>
      <c r="K38" s="3"/>
      <c r="L38" s="180">
        <v>24440</v>
      </c>
      <c r="M38" s="42">
        <v>968</v>
      </c>
      <c r="N38" s="42">
        <v>1061</v>
      </c>
      <c r="O38" s="42">
        <v>1105</v>
      </c>
      <c r="P38" s="42">
        <v>1072</v>
      </c>
      <c r="Q38" s="42">
        <v>1379</v>
      </c>
      <c r="R38" s="42">
        <v>1786</v>
      </c>
      <c r="S38" s="42">
        <v>1853</v>
      </c>
      <c r="T38" s="42">
        <v>2112</v>
      </c>
      <c r="U38" s="42">
        <v>2113</v>
      </c>
      <c r="V38" s="42">
        <v>1806</v>
      </c>
      <c r="W38" s="248"/>
    </row>
    <row r="39" spans="2:23" ht="10.5" customHeight="1">
      <c r="B39" s="9"/>
      <c r="C39" s="4"/>
      <c r="D39" s="4"/>
      <c r="E39" s="4"/>
      <c r="F39" s="4"/>
      <c r="G39" s="503" t="s">
        <v>18</v>
      </c>
      <c r="H39" s="503"/>
      <c r="I39" s="503"/>
      <c r="J39" s="503"/>
      <c r="K39" s="5"/>
      <c r="L39" s="179">
        <v>3956</v>
      </c>
      <c r="M39" s="171">
        <v>157</v>
      </c>
      <c r="N39" s="171">
        <v>178</v>
      </c>
      <c r="O39" s="171">
        <v>170</v>
      </c>
      <c r="P39" s="171">
        <v>193</v>
      </c>
      <c r="Q39" s="171">
        <v>282</v>
      </c>
      <c r="R39" s="171">
        <v>302</v>
      </c>
      <c r="S39" s="171">
        <v>304</v>
      </c>
      <c r="T39" s="171">
        <v>330</v>
      </c>
      <c r="U39" s="171">
        <v>325</v>
      </c>
      <c r="V39" s="171">
        <v>301</v>
      </c>
      <c r="W39" s="235"/>
    </row>
    <row r="40" spans="2:23" ht="10.5" customHeight="1">
      <c r="B40" s="9"/>
      <c r="C40" s="4"/>
      <c r="D40" s="4"/>
      <c r="E40" s="4"/>
      <c r="F40" s="4"/>
      <c r="G40" s="503" t="s">
        <v>19</v>
      </c>
      <c r="H40" s="503"/>
      <c r="I40" s="503"/>
      <c r="J40" s="503"/>
      <c r="K40" s="5"/>
      <c r="L40" s="179">
        <v>4568</v>
      </c>
      <c r="M40" s="171">
        <v>173</v>
      </c>
      <c r="N40" s="171">
        <v>193</v>
      </c>
      <c r="O40" s="171">
        <v>209</v>
      </c>
      <c r="P40" s="171">
        <v>184</v>
      </c>
      <c r="Q40" s="171">
        <v>260</v>
      </c>
      <c r="R40" s="171">
        <v>365</v>
      </c>
      <c r="S40" s="171">
        <v>339</v>
      </c>
      <c r="T40" s="171">
        <v>417</v>
      </c>
      <c r="U40" s="171">
        <v>387</v>
      </c>
      <c r="V40" s="171">
        <v>337</v>
      </c>
      <c r="W40" s="235"/>
    </row>
    <row r="41" spans="2:23" ht="10.5" customHeight="1">
      <c r="B41" s="9"/>
      <c r="C41" s="4"/>
      <c r="D41" s="4"/>
      <c r="E41" s="4"/>
      <c r="F41" s="4"/>
      <c r="G41" s="503" t="s">
        <v>23</v>
      </c>
      <c r="H41" s="503"/>
      <c r="I41" s="503"/>
      <c r="J41" s="503"/>
      <c r="K41" s="5"/>
      <c r="L41" s="179">
        <v>4102</v>
      </c>
      <c r="M41" s="171">
        <v>162</v>
      </c>
      <c r="N41" s="171">
        <v>166</v>
      </c>
      <c r="O41" s="171">
        <v>148</v>
      </c>
      <c r="P41" s="171">
        <v>169</v>
      </c>
      <c r="Q41" s="171">
        <v>246</v>
      </c>
      <c r="R41" s="171">
        <v>321</v>
      </c>
      <c r="S41" s="171">
        <v>344</v>
      </c>
      <c r="T41" s="171">
        <v>362</v>
      </c>
      <c r="U41" s="171">
        <v>346</v>
      </c>
      <c r="V41" s="171">
        <v>287</v>
      </c>
      <c r="W41" s="235"/>
    </row>
    <row r="42" spans="2:23" ht="10.5" customHeight="1">
      <c r="B42" s="9"/>
      <c r="C42" s="4"/>
      <c r="D42" s="4"/>
      <c r="E42" s="4"/>
      <c r="F42" s="4"/>
      <c r="G42" s="503" t="s">
        <v>26</v>
      </c>
      <c r="H42" s="503"/>
      <c r="I42" s="503"/>
      <c r="J42" s="503"/>
      <c r="K42" s="5"/>
      <c r="L42" s="179">
        <v>4329</v>
      </c>
      <c r="M42" s="171">
        <v>150</v>
      </c>
      <c r="N42" s="171">
        <v>172</v>
      </c>
      <c r="O42" s="171">
        <v>197</v>
      </c>
      <c r="P42" s="171">
        <v>198</v>
      </c>
      <c r="Q42" s="171">
        <v>215</v>
      </c>
      <c r="R42" s="171">
        <v>291</v>
      </c>
      <c r="S42" s="171">
        <v>286</v>
      </c>
      <c r="T42" s="171">
        <v>318</v>
      </c>
      <c r="U42" s="171">
        <v>360</v>
      </c>
      <c r="V42" s="171">
        <v>310</v>
      </c>
      <c r="W42" s="235"/>
    </row>
    <row r="43" spans="2:23" ht="10.5" customHeight="1">
      <c r="B43" s="9"/>
      <c r="C43" s="4"/>
      <c r="D43" s="4"/>
      <c r="E43" s="4"/>
      <c r="F43" s="4"/>
      <c r="G43" s="503" t="s">
        <v>29</v>
      </c>
      <c r="H43" s="503"/>
      <c r="I43" s="503"/>
      <c r="J43" s="503"/>
      <c r="K43" s="5"/>
      <c r="L43" s="179">
        <v>4189</v>
      </c>
      <c r="M43" s="171">
        <v>185</v>
      </c>
      <c r="N43" s="171">
        <v>196</v>
      </c>
      <c r="O43" s="171">
        <v>206</v>
      </c>
      <c r="P43" s="171">
        <v>181</v>
      </c>
      <c r="Q43" s="171">
        <v>190</v>
      </c>
      <c r="R43" s="171">
        <v>278</v>
      </c>
      <c r="S43" s="171">
        <v>328</v>
      </c>
      <c r="T43" s="171">
        <v>415</v>
      </c>
      <c r="U43" s="171">
        <v>406</v>
      </c>
      <c r="V43" s="171">
        <v>323</v>
      </c>
      <c r="W43" s="235"/>
    </row>
    <row r="44" spans="2:23" ht="10.5" customHeight="1">
      <c r="B44" s="9"/>
      <c r="C44" s="4"/>
      <c r="D44" s="4"/>
      <c r="E44" s="4"/>
      <c r="F44" s="4"/>
      <c r="G44" s="503" t="s">
        <v>30</v>
      </c>
      <c r="H44" s="503"/>
      <c r="I44" s="503"/>
      <c r="J44" s="503"/>
      <c r="K44" s="5"/>
      <c r="L44" s="179">
        <v>3296</v>
      </c>
      <c r="M44" s="171">
        <v>141</v>
      </c>
      <c r="N44" s="171">
        <v>156</v>
      </c>
      <c r="O44" s="171">
        <v>175</v>
      </c>
      <c r="P44" s="171">
        <v>147</v>
      </c>
      <c r="Q44" s="171">
        <v>186</v>
      </c>
      <c r="R44" s="171">
        <v>229</v>
      </c>
      <c r="S44" s="171">
        <v>252</v>
      </c>
      <c r="T44" s="171">
        <v>270</v>
      </c>
      <c r="U44" s="171">
        <v>289</v>
      </c>
      <c r="V44" s="171">
        <v>248</v>
      </c>
      <c r="W44" s="235"/>
    </row>
    <row r="45" spans="2:23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179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223"/>
    </row>
    <row r="46" spans="2:23" s="227" customFormat="1" ht="10.5" customHeight="1">
      <c r="B46" s="228"/>
      <c r="C46" s="504" t="s">
        <v>58</v>
      </c>
      <c r="D46" s="504"/>
      <c r="E46" s="504"/>
      <c r="F46" s="504"/>
      <c r="G46" s="504"/>
      <c r="H46" s="504"/>
      <c r="I46" s="504"/>
      <c r="J46" s="504"/>
      <c r="K46" s="3"/>
      <c r="L46" s="180">
        <v>16004</v>
      </c>
      <c r="M46" s="42">
        <v>899</v>
      </c>
      <c r="N46" s="42">
        <v>943</v>
      </c>
      <c r="O46" s="42">
        <v>870</v>
      </c>
      <c r="P46" s="42">
        <v>721</v>
      </c>
      <c r="Q46" s="42">
        <v>855</v>
      </c>
      <c r="R46" s="42">
        <v>1221</v>
      </c>
      <c r="S46" s="42">
        <v>1432</v>
      </c>
      <c r="T46" s="42">
        <v>1607</v>
      </c>
      <c r="U46" s="42">
        <v>1510</v>
      </c>
      <c r="V46" s="42">
        <v>1057</v>
      </c>
      <c r="W46" s="248"/>
    </row>
    <row r="47" spans="2:23" ht="10.5" customHeight="1">
      <c r="B47" s="9"/>
      <c r="C47" s="4"/>
      <c r="D47" s="4"/>
      <c r="E47" s="4"/>
      <c r="F47" s="4"/>
      <c r="G47" s="503" t="s">
        <v>18</v>
      </c>
      <c r="H47" s="503"/>
      <c r="I47" s="503"/>
      <c r="J47" s="503"/>
      <c r="K47" s="5"/>
      <c r="L47" s="179">
        <v>2544</v>
      </c>
      <c r="M47" s="171">
        <v>104</v>
      </c>
      <c r="N47" s="171">
        <v>104</v>
      </c>
      <c r="O47" s="171">
        <v>98</v>
      </c>
      <c r="P47" s="171">
        <v>102</v>
      </c>
      <c r="Q47" s="171">
        <v>164</v>
      </c>
      <c r="R47" s="171">
        <v>259</v>
      </c>
      <c r="S47" s="171">
        <v>253</v>
      </c>
      <c r="T47" s="171">
        <v>225</v>
      </c>
      <c r="U47" s="171">
        <v>204</v>
      </c>
      <c r="V47" s="171">
        <v>153</v>
      </c>
      <c r="W47" s="235"/>
    </row>
    <row r="48" spans="2:23" ht="10.5" customHeight="1">
      <c r="B48" s="9"/>
      <c r="C48" s="4"/>
      <c r="D48" s="4"/>
      <c r="E48" s="4"/>
      <c r="F48" s="4"/>
      <c r="G48" s="503" t="s">
        <v>19</v>
      </c>
      <c r="H48" s="503"/>
      <c r="I48" s="503"/>
      <c r="J48" s="503"/>
      <c r="K48" s="5"/>
      <c r="L48" s="179">
        <v>2346</v>
      </c>
      <c r="M48" s="171">
        <v>154</v>
      </c>
      <c r="N48" s="171">
        <v>152</v>
      </c>
      <c r="O48" s="171">
        <v>112</v>
      </c>
      <c r="P48" s="171">
        <v>96</v>
      </c>
      <c r="Q48" s="171">
        <v>111</v>
      </c>
      <c r="R48" s="171">
        <v>152</v>
      </c>
      <c r="S48" s="171">
        <v>224</v>
      </c>
      <c r="T48" s="171">
        <v>247</v>
      </c>
      <c r="U48" s="171">
        <v>207</v>
      </c>
      <c r="V48" s="171">
        <v>138</v>
      </c>
      <c r="W48" s="235"/>
    </row>
    <row r="49" spans="2:23" ht="10.5" customHeight="1">
      <c r="B49" s="9"/>
      <c r="C49" s="4"/>
      <c r="D49" s="4"/>
      <c r="E49" s="4"/>
      <c r="F49" s="4"/>
      <c r="G49" s="503" t="s">
        <v>23</v>
      </c>
      <c r="H49" s="503"/>
      <c r="I49" s="503"/>
      <c r="J49" s="503"/>
      <c r="K49" s="5"/>
      <c r="L49" s="179">
        <v>3003</v>
      </c>
      <c r="M49" s="171">
        <v>188</v>
      </c>
      <c r="N49" s="171">
        <v>237</v>
      </c>
      <c r="O49" s="171">
        <v>226</v>
      </c>
      <c r="P49" s="171">
        <v>151</v>
      </c>
      <c r="Q49" s="171">
        <v>128</v>
      </c>
      <c r="R49" s="171">
        <v>162</v>
      </c>
      <c r="S49" s="171">
        <v>198</v>
      </c>
      <c r="T49" s="171">
        <v>331</v>
      </c>
      <c r="U49" s="171">
        <v>336</v>
      </c>
      <c r="V49" s="171">
        <v>222</v>
      </c>
      <c r="W49" s="235"/>
    </row>
    <row r="50" spans="2:23" ht="10.5" customHeight="1">
      <c r="B50" s="9"/>
      <c r="C50" s="4"/>
      <c r="D50" s="4"/>
      <c r="E50" s="4"/>
      <c r="F50" s="4"/>
      <c r="G50" s="503" t="s">
        <v>26</v>
      </c>
      <c r="H50" s="503"/>
      <c r="I50" s="503"/>
      <c r="J50" s="503"/>
      <c r="K50" s="5"/>
      <c r="L50" s="179">
        <v>3194</v>
      </c>
      <c r="M50" s="171">
        <v>156</v>
      </c>
      <c r="N50" s="171">
        <v>197</v>
      </c>
      <c r="O50" s="171">
        <v>162</v>
      </c>
      <c r="P50" s="171">
        <v>157</v>
      </c>
      <c r="Q50" s="171">
        <v>149</v>
      </c>
      <c r="R50" s="171">
        <v>208</v>
      </c>
      <c r="S50" s="171">
        <v>250</v>
      </c>
      <c r="T50" s="171">
        <v>321</v>
      </c>
      <c r="U50" s="171">
        <v>314</v>
      </c>
      <c r="V50" s="171">
        <v>206</v>
      </c>
      <c r="W50" s="235"/>
    </row>
    <row r="51" spans="2:23" ht="10.5" customHeight="1">
      <c r="B51" s="9"/>
      <c r="C51" s="4"/>
      <c r="D51" s="4"/>
      <c r="E51" s="4"/>
      <c r="F51" s="4"/>
      <c r="G51" s="503" t="s">
        <v>29</v>
      </c>
      <c r="H51" s="503"/>
      <c r="I51" s="503"/>
      <c r="J51" s="503"/>
      <c r="K51" s="5"/>
      <c r="L51" s="179">
        <v>2205</v>
      </c>
      <c r="M51" s="171">
        <v>160</v>
      </c>
      <c r="N51" s="171">
        <v>105</v>
      </c>
      <c r="O51" s="171">
        <v>104</v>
      </c>
      <c r="P51" s="171">
        <v>81</v>
      </c>
      <c r="Q51" s="171">
        <v>146</v>
      </c>
      <c r="R51" s="171">
        <v>226</v>
      </c>
      <c r="S51" s="171">
        <v>272</v>
      </c>
      <c r="T51" s="171">
        <v>236</v>
      </c>
      <c r="U51" s="171">
        <v>191</v>
      </c>
      <c r="V51" s="171">
        <v>157</v>
      </c>
      <c r="W51" s="235"/>
    </row>
    <row r="52" spans="2:23" ht="10.5" customHeight="1">
      <c r="B52" s="9"/>
      <c r="C52" s="4"/>
      <c r="D52" s="4"/>
      <c r="E52" s="4"/>
      <c r="F52" s="4"/>
      <c r="G52" s="503" t="s">
        <v>30</v>
      </c>
      <c r="H52" s="503"/>
      <c r="I52" s="503"/>
      <c r="J52" s="503"/>
      <c r="K52" s="5"/>
      <c r="L52" s="179">
        <v>2712</v>
      </c>
      <c r="M52" s="171">
        <v>137</v>
      </c>
      <c r="N52" s="171">
        <v>148</v>
      </c>
      <c r="O52" s="171">
        <v>168</v>
      </c>
      <c r="P52" s="171">
        <v>134</v>
      </c>
      <c r="Q52" s="171">
        <v>157</v>
      </c>
      <c r="R52" s="171">
        <v>214</v>
      </c>
      <c r="S52" s="171">
        <v>235</v>
      </c>
      <c r="T52" s="171">
        <v>247</v>
      </c>
      <c r="U52" s="171">
        <v>258</v>
      </c>
      <c r="V52" s="171">
        <v>181</v>
      </c>
      <c r="W52" s="235"/>
    </row>
    <row r="53" spans="2:23" ht="8.25" customHeight="1">
      <c r="B53" s="9"/>
      <c r="C53" s="9"/>
      <c r="D53" s="9"/>
      <c r="E53" s="9"/>
      <c r="F53" s="9"/>
      <c r="G53" s="9"/>
      <c r="H53" s="9"/>
      <c r="I53" s="9"/>
      <c r="J53" s="9"/>
      <c r="K53" s="225"/>
      <c r="L53" s="179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35"/>
    </row>
    <row r="54" spans="2:23" s="227" customFormat="1" ht="10.5" customHeight="1">
      <c r="B54" s="228"/>
      <c r="C54" s="504" t="s">
        <v>59</v>
      </c>
      <c r="D54" s="504"/>
      <c r="E54" s="504"/>
      <c r="F54" s="504"/>
      <c r="G54" s="504"/>
      <c r="H54" s="504"/>
      <c r="I54" s="504"/>
      <c r="J54" s="504"/>
      <c r="K54" s="3"/>
      <c r="L54" s="180">
        <v>25129</v>
      </c>
      <c r="M54" s="42">
        <v>996</v>
      </c>
      <c r="N54" s="42">
        <v>933</v>
      </c>
      <c r="O54" s="42">
        <v>910</v>
      </c>
      <c r="P54" s="42">
        <v>1019</v>
      </c>
      <c r="Q54" s="42">
        <v>1967</v>
      </c>
      <c r="R54" s="42">
        <v>2274</v>
      </c>
      <c r="S54" s="42">
        <v>2220</v>
      </c>
      <c r="T54" s="42">
        <v>2232</v>
      </c>
      <c r="U54" s="42">
        <v>1999</v>
      </c>
      <c r="V54" s="42">
        <v>1630</v>
      </c>
      <c r="W54" s="248"/>
    </row>
    <row r="55" spans="2:23" ht="10.5" customHeight="1">
      <c r="B55" s="9"/>
      <c r="C55" s="4"/>
      <c r="D55" s="4"/>
      <c r="E55" s="4"/>
      <c r="F55" s="4"/>
      <c r="G55" s="503" t="s">
        <v>18</v>
      </c>
      <c r="H55" s="503"/>
      <c r="I55" s="503"/>
      <c r="J55" s="503"/>
      <c r="K55" s="5"/>
      <c r="L55" s="179">
        <v>4301</v>
      </c>
      <c r="M55" s="171">
        <v>128</v>
      </c>
      <c r="N55" s="171">
        <v>125</v>
      </c>
      <c r="O55" s="171">
        <v>121</v>
      </c>
      <c r="P55" s="171">
        <v>156</v>
      </c>
      <c r="Q55" s="171">
        <v>308</v>
      </c>
      <c r="R55" s="171">
        <v>430</v>
      </c>
      <c r="S55" s="171">
        <v>375</v>
      </c>
      <c r="T55" s="171">
        <v>365</v>
      </c>
      <c r="U55" s="171">
        <v>285</v>
      </c>
      <c r="V55" s="171">
        <v>240</v>
      </c>
      <c r="W55" s="235"/>
    </row>
    <row r="56" spans="2:23" ht="10.5" customHeight="1">
      <c r="B56" s="9"/>
      <c r="C56" s="4"/>
      <c r="D56" s="4"/>
      <c r="E56" s="4"/>
      <c r="F56" s="4"/>
      <c r="G56" s="503" t="s">
        <v>19</v>
      </c>
      <c r="H56" s="503"/>
      <c r="I56" s="503"/>
      <c r="J56" s="503"/>
      <c r="K56" s="5"/>
      <c r="L56" s="179">
        <v>5753</v>
      </c>
      <c r="M56" s="171">
        <v>374</v>
      </c>
      <c r="N56" s="171">
        <v>324</v>
      </c>
      <c r="O56" s="171">
        <v>271</v>
      </c>
      <c r="P56" s="171">
        <v>212</v>
      </c>
      <c r="Q56" s="171">
        <v>305</v>
      </c>
      <c r="R56" s="171">
        <v>412</v>
      </c>
      <c r="S56" s="171">
        <v>587</v>
      </c>
      <c r="T56" s="171">
        <v>652</v>
      </c>
      <c r="U56" s="171">
        <v>584</v>
      </c>
      <c r="V56" s="171">
        <v>407</v>
      </c>
      <c r="W56" s="235"/>
    </row>
    <row r="57" spans="2:23" ht="10.5" customHeight="1">
      <c r="B57" s="9"/>
      <c r="C57" s="4"/>
      <c r="D57" s="4"/>
      <c r="E57" s="4"/>
      <c r="F57" s="4"/>
      <c r="G57" s="503" t="s">
        <v>23</v>
      </c>
      <c r="H57" s="503"/>
      <c r="I57" s="503"/>
      <c r="J57" s="503"/>
      <c r="K57" s="5"/>
      <c r="L57" s="179">
        <v>2557</v>
      </c>
      <c r="M57" s="171">
        <v>106</v>
      </c>
      <c r="N57" s="171">
        <v>107</v>
      </c>
      <c r="O57" s="171">
        <v>101</v>
      </c>
      <c r="P57" s="171">
        <v>87</v>
      </c>
      <c r="Q57" s="171">
        <v>169</v>
      </c>
      <c r="R57" s="171">
        <v>207</v>
      </c>
      <c r="S57" s="171">
        <v>222</v>
      </c>
      <c r="T57" s="171">
        <v>240</v>
      </c>
      <c r="U57" s="171">
        <v>234</v>
      </c>
      <c r="V57" s="171">
        <v>196</v>
      </c>
      <c r="W57" s="235"/>
    </row>
    <row r="58" spans="2:23" ht="10.5" customHeight="1">
      <c r="B58" s="9"/>
      <c r="C58" s="4"/>
      <c r="D58" s="4"/>
      <c r="E58" s="4"/>
      <c r="F58" s="4"/>
      <c r="G58" s="503" t="s">
        <v>26</v>
      </c>
      <c r="H58" s="503"/>
      <c r="I58" s="503"/>
      <c r="J58" s="503"/>
      <c r="K58" s="5"/>
      <c r="L58" s="179">
        <v>1034</v>
      </c>
      <c r="M58" s="171">
        <v>0</v>
      </c>
      <c r="N58" s="171">
        <v>0</v>
      </c>
      <c r="O58" s="171">
        <v>0</v>
      </c>
      <c r="P58" s="171">
        <v>106</v>
      </c>
      <c r="Q58" s="171">
        <v>468</v>
      </c>
      <c r="R58" s="171">
        <v>284</v>
      </c>
      <c r="S58" s="171">
        <v>110</v>
      </c>
      <c r="T58" s="171">
        <v>49</v>
      </c>
      <c r="U58" s="171">
        <v>7</v>
      </c>
      <c r="V58" s="171">
        <v>7</v>
      </c>
      <c r="W58" s="235"/>
    </row>
    <row r="59" spans="2:23" ht="10.5" customHeight="1">
      <c r="B59" s="9"/>
      <c r="C59" s="4"/>
      <c r="D59" s="4"/>
      <c r="E59" s="4"/>
      <c r="F59" s="4"/>
      <c r="G59" s="503" t="s">
        <v>29</v>
      </c>
      <c r="H59" s="503"/>
      <c r="I59" s="503"/>
      <c r="J59" s="503"/>
      <c r="K59" s="5"/>
      <c r="L59" s="179">
        <v>2334</v>
      </c>
      <c r="M59" s="171">
        <v>80</v>
      </c>
      <c r="N59" s="171">
        <v>97</v>
      </c>
      <c r="O59" s="171">
        <v>103</v>
      </c>
      <c r="P59" s="171">
        <v>114</v>
      </c>
      <c r="Q59" s="171">
        <v>168</v>
      </c>
      <c r="R59" s="171">
        <v>228</v>
      </c>
      <c r="S59" s="171">
        <v>170</v>
      </c>
      <c r="T59" s="171">
        <v>181</v>
      </c>
      <c r="U59" s="171">
        <v>188</v>
      </c>
      <c r="V59" s="171">
        <v>144</v>
      </c>
      <c r="W59" s="235"/>
    </row>
    <row r="60" spans="2:23" ht="10.5" customHeight="1">
      <c r="B60" s="9"/>
      <c r="C60" s="4"/>
      <c r="D60" s="4"/>
      <c r="E60" s="4"/>
      <c r="F60" s="4"/>
      <c r="G60" s="503" t="s">
        <v>30</v>
      </c>
      <c r="H60" s="503"/>
      <c r="I60" s="503"/>
      <c r="J60" s="503"/>
      <c r="K60" s="5"/>
      <c r="L60" s="179">
        <v>2666</v>
      </c>
      <c r="M60" s="171">
        <v>81</v>
      </c>
      <c r="N60" s="171">
        <v>76</v>
      </c>
      <c r="O60" s="171">
        <v>87</v>
      </c>
      <c r="P60" s="171">
        <v>92</v>
      </c>
      <c r="Q60" s="171">
        <v>143</v>
      </c>
      <c r="R60" s="171">
        <v>230</v>
      </c>
      <c r="S60" s="171">
        <v>227</v>
      </c>
      <c r="T60" s="171">
        <v>236</v>
      </c>
      <c r="U60" s="171">
        <v>189</v>
      </c>
      <c r="V60" s="171">
        <v>166</v>
      </c>
      <c r="W60" s="235"/>
    </row>
    <row r="61" spans="2:23" ht="10.5" customHeight="1">
      <c r="B61" s="9"/>
      <c r="C61" s="4"/>
      <c r="D61" s="4"/>
      <c r="E61" s="4"/>
      <c r="F61" s="4"/>
      <c r="G61" s="503" t="s">
        <v>60</v>
      </c>
      <c r="H61" s="503"/>
      <c r="I61" s="503"/>
      <c r="J61" s="503"/>
      <c r="K61" s="5"/>
      <c r="L61" s="179">
        <v>2834</v>
      </c>
      <c r="M61" s="171">
        <v>114</v>
      </c>
      <c r="N61" s="171">
        <v>104</v>
      </c>
      <c r="O61" s="171">
        <v>111</v>
      </c>
      <c r="P61" s="171">
        <v>128</v>
      </c>
      <c r="Q61" s="171">
        <v>193</v>
      </c>
      <c r="R61" s="171">
        <v>190</v>
      </c>
      <c r="S61" s="171">
        <v>218</v>
      </c>
      <c r="T61" s="171">
        <v>232</v>
      </c>
      <c r="U61" s="171">
        <v>256</v>
      </c>
      <c r="V61" s="171">
        <v>205</v>
      </c>
      <c r="W61" s="235"/>
    </row>
    <row r="62" spans="2:23" ht="10.5" customHeight="1">
      <c r="B62" s="9"/>
      <c r="C62" s="4"/>
      <c r="D62" s="4"/>
      <c r="E62" s="4"/>
      <c r="F62" s="4"/>
      <c r="G62" s="503" t="s">
        <v>61</v>
      </c>
      <c r="H62" s="503"/>
      <c r="I62" s="503"/>
      <c r="J62" s="503"/>
      <c r="K62" s="5"/>
      <c r="L62" s="179">
        <v>3650</v>
      </c>
      <c r="M62" s="171">
        <v>113</v>
      </c>
      <c r="N62" s="171">
        <v>100</v>
      </c>
      <c r="O62" s="171">
        <v>116</v>
      </c>
      <c r="P62" s="171">
        <v>124</v>
      </c>
      <c r="Q62" s="171">
        <v>213</v>
      </c>
      <c r="R62" s="171">
        <v>293</v>
      </c>
      <c r="S62" s="171">
        <v>311</v>
      </c>
      <c r="T62" s="171">
        <v>277</v>
      </c>
      <c r="U62" s="171">
        <v>256</v>
      </c>
      <c r="V62" s="171">
        <v>265</v>
      </c>
      <c r="W62" s="235"/>
    </row>
    <row r="63" spans="2:23" ht="8.25" customHeight="1">
      <c r="B63" s="9"/>
      <c r="C63" s="9"/>
      <c r="D63" s="9"/>
      <c r="E63" s="9"/>
      <c r="F63" s="9"/>
      <c r="G63" s="9"/>
      <c r="H63" s="9"/>
      <c r="I63" s="9"/>
      <c r="J63" s="9"/>
      <c r="K63" s="225"/>
      <c r="L63" s="179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235"/>
    </row>
    <row r="64" spans="2:23" s="227" customFormat="1" ht="10.5" customHeight="1">
      <c r="B64" s="228"/>
      <c r="C64" s="504" t="s">
        <v>62</v>
      </c>
      <c r="D64" s="504"/>
      <c r="E64" s="504"/>
      <c r="F64" s="504"/>
      <c r="G64" s="504"/>
      <c r="H64" s="504"/>
      <c r="I64" s="504"/>
      <c r="J64" s="504"/>
      <c r="K64" s="3"/>
      <c r="L64" s="180">
        <v>27958</v>
      </c>
      <c r="M64" s="42">
        <v>1509</v>
      </c>
      <c r="N64" s="42">
        <v>1518</v>
      </c>
      <c r="O64" s="42">
        <v>1547</v>
      </c>
      <c r="P64" s="42">
        <v>1353</v>
      </c>
      <c r="Q64" s="42">
        <v>1453</v>
      </c>
      <c r="R64" s="42">
        <v>1840</v>
      </c>
      <c r="S64" s="42">
        <v>2286</v>
      </c>
      <c r="T64" s="42">
        <v>2595</v>
      </c>
      <c r="U64" s="42">
        <v>2524</v>
      </c>
      <c r="V64" s="42">
        <v>2091</v>
      </c>
      <c r="W64" s="248"/>
    </row>
    <row r="65" spans="2:23" ht="10.5" customHeight="1">
      <c r="B65" s="9"/>
      <c r="C65" s="4"/>
      <c r="D65" s="4"/>
      <c r="E65" s="4"/>
      <c r="F65" s="4"/>
      <c r="G65" s="503" t="s">
        <v>18</v>
      </c>
      <c r="H65" s="503"/>
      <c r="I65" s="503"/>
      <c r="J65" s="503"/>
      <c r="K65" s="5"/>
      <c r="L65" s="179">
        <v>4796</v>
      </c>
      <c r="M65" s="171">
        <v>190</v>
      </c>
      <c r="N65" s="171">
        <v>240</v>
      </c>
      <c r="O65" s="171">
        <v>228</v>
      </c>
      <c r="P65" s="171">
        <v>211</v>
      </c>
      <c r="Q65" s="171">
        <v>235</v>
      </c>
      <c r="R65" s="171">
        <v>320</v>
      </c>
      <c r="S65" s="171">
        <v>384</v>
      </c>
      <c r="T65" s="171">
        <v>411</v>
      </c>
      <c r="U65" s="171">
        <v>430</v>
      </c>
      <c r="V65" s="171">
        <v>357</v>
      </c>
      <c r="W65" s="235"/>
    </row>
    <row r="66" spans="2:23" ht="10.5" customHeight="1">
      <c r="B66" s="9"/>
      <c r="C66" s="4"/>
      <c r="D66" s="4"/>
      <c r="E66" s="4"/>
      <c r="F66" s="4"/>
      <c r="G66" s="503" t="s">
        <v>19</v>
      </c>
      <c r="H66" s="503"/>
      <c r="I66" s="503"/>
      <c r="J66" s="503"/>
      <c r="K66" s="5"/>
      <c r="L66" s="179">
        <v>6743</v>
      </c>
      <c r="M66" s="171">
        <v>271</v>
      </c>
      <c r="N66" s="171">
        <v>286</v>
      </c>
      <c r="O66" s="171">
        <v>279</v>
      </c>
      <c r="P66" s="171">
        <v>301</v>
      </c>
      <c r="Q66" s="171">
        <v>370</v>
      </c>
      <c r="R66" s="171">
        <v>466</v>
      </c>
      <c r="S66" s="171">
        <v>522</v>
      </c>
      <c r="T66" s="171">
        <v>595</v>
      </c>
      <c r="U66" s="171">
        <v>558</v>
      </c>
      <c r="V66" s="171">
        <v>489</v>
      </c>
      <c r="W66" s="235"/>
    </row>
    <row r="67" spans="2:23" ht="10.5" customHeight="1">
      <c r="B67" s="9"/>
      <c r="C67" s="4"/>
      <c r="D67" s="4"/>
      <c r="E67" s="4"/>
      <c r="F67" s="4"/>
      <c r="G67" s="503" t="s">
        <v>23</v>
      </c>
      <c r="H67" s="503"/>
      <c r="I67" s="503"/>
      <c r="J67" s="503"/>
      <c r="K67" s="5"/>
      <c r="L67" s="179">
        <v>6137</v>
      </c>
      <c r="M67" s="171">
        <v>432</v>
      </c>
      <c r="N67" s="171">
        <v>396</v>
      </c>
      <c r="O67" s="171">
        <v>387</v>
      </c>
      <c r="P67" s="171">
        <v>329</v>
      </c>
      <c r="Q67" s="171">
        <v>327</v>
      </c>
      <c r="R67" s="171">
        <v>373</v>
      </c>
      <c r="S67" s="171">
        <v>554</v>
      </c>
      <c r="T67" s="171">
        <v>628</v>
      </c>
      <c r="U67" s="171">
        <v>568</v>
      </c>
      <c r="V67" s="171">
        <v>474</v>
      </c>
      <c r="W67" s="235"/>
    </row>
    <row r="68" spans="2:23" ht="10.5" customHeight="1">
      <c r="B68" s="9"/>
      <c r="C68" s="4"/>
      <c r="D68" s="4"/>
      <c r="E68" s="4"/>
      <c r="F68" s="4"/>
      <c r="G68" s="503" t="s">
        <v>26</v>
      </c>
      <c r="H68" s="503"/>
      <c r="I68" s="503"/>
      <c r="J68" s="503"/>
      <c r="K68" s="5"/>
      <c r="L68" s="179">
        <v>6353</v>
      </c>
      <c r="M68" s="171">
        <v>375</v>
      </c>
      <c r="N68" s="171">
        <v>382</v>
      </c>
      <c r="O68" s="171">
        <v>396</v>
      </c>
      <c r="P68" s="171">
        <v>319</v>
      </c>
      <c r="Q68" s="171">
        <v>315</v>
      </c>
      <c r="R68" s="171">
        <v>396</v>
      </c>
      <c r="S68" s="171">
        <v>487</v>
      </c>
      <c r="T68" s="171">
        <v>558</v>
      </c>
      <c r="U68" s="171">
        <v>582</v>
      </c>
      <c r="V68" s="171">
        <v>462</v>
      </c>
      <c r="W68" s="235"/>
    </row>
    <row r="69" spans="2:23" ht="10.5" customHeight="1">
      <c r="B69" s="9"/>
      <c r="C69" s="4"/>
      <c r="D69" s="4"/>
      <c r="E69" s="4"/>
      <c r="F69" s="4"/>
      <c r="G69" s="503" t="s">
        <v>29</v>
      </c>
      <c r="H69" s="503"/>
      <c r="I69" s="503"/>
      <c r="J69" s="503"/>
      <c r="K69" s="5"/>
      <c r="L69" s="179">
        <v>3929</v>
      </c>
      <c r="M69" s="171">
        <v>241</v>
      </c>
      <c r="N69" s="171">
        <v>214</v>
      </c>
      <c r="O69" s="171">
        <v>257</v>
      </c>
      <c r="P69" s="171">
        <v>193</v>
      </c>
      <c r="Q69" s="171">
        <v>206</v>
      </c>
      <c r="R69" s="171">
        <v>285</v>
      </c>
      <c r="S69" s="171">
        <v>339</v>
      </c>
      <c r="T69" s="171">
        <v>403</v>
      </c>
      <c r="U69" s="171">
        <v>386</v>
      </c>
      <c r="V69" s="171">
        <v>309</v>
      </c>
      <c r="W69" s="235"/>
    </row>
    <row r="70" spans="2:23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79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235"/>
    </row>
    <row r="71" spans="2:23" s="227" customFormat="1" ht="10.5" customHeight="1">
      <c r="B71" s="228"/>
      <c r="C71" s="504" t="s">
        <v>63</v>
      </c>
      <c r="D71" s="504"/>
      <c r="E71" s="504"/>
      <c r="F71" s="504"/>
      <c r="G71" s="504"/>
      <c r="H71" s="504"/>
      <c r="I71" s="504"/>
      <c r="J71" s="504"/>
      <c r="K71" s="3"/>
      <c r="L71" s="180">
        <v>29001</v>
      </c>
      <c r="M71" s="42">
        <v>880</v>
      </c>
      <c r="N71" s="42">
        <v>943</v>
      </c>
      <c r="O71" s="42">
        <v>1140</v>
      </c>
      <c r="P71" s="42">
        <v>1486</v>
      </c>
      <c r="Q71" s="42">
        <v>1868</v>
      </c>
      <c r="R71" s="42">
        <v>1732</v>
      </c>
      <c r="S71" s="42">
        <v>1627</v>
      </c>
      <c r="T71" s="42">
        <v>1782</v>
      </c>
      <c r="U71" s="42">
        <v>1624</v>
      </c>
      <c r="V71" s="42">
        <v>1835</v>
      </c>
      <c r="W71" s="248"/>
    </row>
    <row r="72" spans="2:23" ht="10.5" customHeight="1">
      <c r="B72" s="9"/>
      <c r="C72" s="4"/>
      <c r="D72" s="4"/>
      <c r="E72" s="4"/>
      <c r="F72" s="4"/>
      <c r="G72" s="503" t="s">
        <v>18</v>
      </c>
      <c r="H72" s="503"/>
      <c r="I72" s="503"/>
      <c r="J72" s="503"/>
      <c r="K72" s="5"/>
      <c r="L72" s="179">
        <v>2895</v>
      </c>
      <c r="M72" s="171">
        <v>58</v>
      </c>
      <c r="N72" s="171">
        <v>49</v>
      </c>
      <c r="O72" s="171">
        <v>54</v>
      </c>
      <c r="P72" s="171">
        <v>67</v>
      </c>
      <c r="Q72" s="171">
        <v>117</v>
      </c>
      <c r="R72" s="171">
        <v>171</v>
      </c>
      <c r="S72" s="171">
        <v>193</v>
      </c>
      <c r="T72" s="171">
        <v>183</v>
      </c>
      <c r="U72" s="171">
        <v>163</v>
      </c>
      <c r="V72" s="171">
        <v>126</v>
      </c>
      <c r="W72" s="235"/>
    </row>
    <row r="73" spans="2:23" ht="10.5" customHeight="1">
      <c r="B73" s="9"/>
      <c r="C73" s="4"/>
      <c r="D73" s="4"/>
      <c r="E73" s="4"/>
      <c r="F73" s="4"/>
      <c r="G73" s="503" t="s">
        <v>19</v>
      </c>
      <c r="H73" s="503"/>
      <c r="I73" s="503"/>
      <c r="J73" s="503"/>
      <c r="K73" s="5"/>
      <c r="L73" s="179">
        <v>6142</v>
      </c>
      <c r="M73" s="171">
        <v>176</v>
      </c>
      <c r="N73" s="171">
        <v>225</v>
      </c>
      <c r="O73" s="171">
        <v>331</v>
      </c>
      <c r="P73" s="171">
        <v>390</v>
      </c>
      <c r="Q73" s="171">
        <v>428</v>
      </c>
      <c r="R73" s="171">
        <v>370</v>
      </c>
      <c r="S73" s="171">
        <v>364</v>
      </c>
      <c r="T73" s="171">
        <v>359</v>
      </c>
      <c r="U73" s="171">
        <v>346</v>
      </c>
      <c r="V73" s="171">
        <v>363</v>
      </c>
      <c r="W73" s="235"/>
    </row>
    <row r="74" spans="2:23" ht="10.5" customHeight="1">
      <c r="B74" s="9"/>
      <c r="C74" s="4"/>
      <c r="D74" s="4"/>
      <c r="E74" s="4"/>
      <c r="F74" s="4"/>
      <c r="G74" s="503" t="s">
        <v>23</v>
      </c>
      <c r="H74" s="503"/>
      <c r="I74" s="503"/>
      <c r="J74" s="503"/>
      <c r="K74" s="5"/>
      <c r="L74" s="179">
        <v>9184</v>
      </c>
      <c r="M74" s="171">
        <v>302</v>
      </c>
      <c r="N74" s="171">
        <v>321</v>
      </c>
      <c r="O74" s="171">
        <v>346</v>
      </c>
      <c r="P74" s="171">
        <v>478</v>
      </c>
      <c r="Q74" s="171">
        <v>632</v>
      </c>
      <c r="R74" s="171">
        <v>556</v>
      </c>
      <c r="S74" s="171">
        <v>479</v>
      </c>
      <c r="T74" s="171">
        <v>571</v>
      </c>
      <c r="U74" s="171">
        <v>545</v>
      </c>
      <c r="V74" s="171">
        <v>655</v>
      </c>
      <c r="W74" s="235"/>
    </row>
    <row r="75" spans="2:23" ht="10.5" customHeight="1">
      <c r="B75" s="9"/>
      <c r="C75" s="4"/>
      <c r="D75" s="4"/>
      <c r="E75" s="4"/>
      <c r="F75" s="4"/>
      <c r="G75" s="503" t="s">
        <v>26</v>
      </c>
      <c r="H75" s="503"/>
      <c r="I75" s="503"/>
      <c r="J75" s="503"/>
      <c r="K75" s="5"/>
      <c r="L75" s="179">
        <v>0</v>
      </c>
      <c r="M75" s="171">
        <v>0</v>
      </c>
      <c r="N75" s="171">
        <v>0</v>
      </c>
      <c r="O75" s="171">
        <v>0</v>
      </c>
      <c r="P75" s="171">
        <v>0</v>
      </c>
      <c r="Q75" s="171">
        <v>0</v>
      </c>
      <c r="R75" s="171">
        <v>0</v>
      </c>
      <c r="S75" s="171">
        <v>0</v>
      </c>
      <c r="T75" s="171">
        <v>0</v>
      </c>
      <c r="U75" s="171">
        <v>0</v>
      </c>
      <c r="V75" s="171">
        <v>0</v>
      </c>
      <c r="W75" s="235"/>
    </row>
    <row r="76" spans="2:23" ht="10.5" customHeight="1">
      <c r="B76" s="9"/>
      <c r="C76" s="4"/>
      <c r="D76" s="4"/>
      <c r="E76" s="4"/>
      <c r="F76" s="4"/>
      <c r="G76" s="503" t="s">
        <v>29</v>
      </c>
      <c r="H76" s="503"/>
      <c r="I76" s="503"/>
      <c r="J76" s="503"/>
      <c r="K76" s="5"/>
      <c r="L76" s="179">
        <v>3587</v>
      </c>
      <c r="M76" s="171">
        <v>92</v>
      </c>
      <c r="N76" s="171">
        <v>121</v>
      </c>
      <c r="O76" s="171">
        <v>127</v>
      </c>
      <c r="P76" s="171">
        <v>172</v>
      </c>
      <c r="Q76" s="171">
        <v>181</v>
      </c>
      <c r="R76" s="171">
        <v>223</v>
      </c>
      <c r="S76" s="171">
        <v>180</v>
      </c>
      <c r="T76" s="171">
        <v>222</v>
      </c>
      <c r="U76" s="171">
        <v>170</v>
      </c>
      <c r="V76" s="171">
        <v>190</v>
      </c>
      <c r="W76" s="235"/>
    </row>
    <row r="77" spans="2:23" ht="10.5" customHeight="1">
      <c r="B77" s="9"/>
      <c r="C77" s="4"/>
      <c r="D77" s="4"/>
      <c r="E77" s="4"/>
      <c r="F77" s="4"/>
      <c r="G77" s="503" t="s">
        <v>30</v>
      </c>
      <c r="H77" s="503"/>
      <c r="I77" s="503"/>
      <c r="J77" s="503"/>
      <c r="K77" s="5"/>
      <c r="L77" s="179">
        <v>1175</v>
      </c>
      <c r="M77" s="171">
        <v>33</v>
      </c>
      <c r="N77" s="171">
        <v>33</v>
      </c>
      <c r="O77" s="171">
        <v>33</v>
      </c>
      <c r="P77" s="171">
        <v>63</v>
      </c>
      <c r="Q77" s="171">
        <v>80</v>
      </c>
      <c r="R77" s="171">
        <v>69</v>
      </c>
      <c r="S77" s="171">
        <v>54</v>
      </c>
      <c r="T77" s="171">
        <v>64</v>
      </c>
      <c r="U77" s="171">
        <v>60</v>
      </c>
      <c r="V77" s="171">
        <v>57</v>
      </c>
      <c r="W77" s="235"/>
    </row>
    <row r="78" spans="2:23" ht="10.5" customHeight="1">
      <c r="B78" s="9"/>
      <c r="C78" s="4"/>
      <c r="D78" s="4"/>
      <c r="E78" s="4"/>
      <c r="F78" s="4"/>
      <c r="G78" s="503" t="s">
        <v>60</v>
      </c>
      <c r="H78" s="503"/>
      <c r="I78" s="503"/>
      <c r="J78" s="503"/>
      <c r="K78" s="5"/>
      <c r="L78" s="179">
        <v>6018</v>
      </c>
      <c r="M78" s="171">
        <v>219</v>
      </c>
      <c r="N78" s="171">
        <v>194</v>
      </c>
      <c r="O78" s="171">
        <v>249</v>
      </c>
      <c r="P78" s="171">
        <v>316</v>
      </c>
      <c r="Q78" s="171">
        <v>430</v>
      </c>
      <c r="R78" s="171">
        <v>343</v>
      </c>
      <c r="S78" s="171">
        <v>357</v>
      </c>
      <c r="T78" s="171">
        <v>383</v>
      </c>
      <c r="U78" s="171">
        <v>340</v>
      </c>
      <c r="V78" s="171">
        <v>444</v>
      </c>
      <c r="W78" s="235"/>
    </row>
    <row r="79" spans="2:23" ht="10.5" customHeight="1">
      <c r="B79" s="230"/>
      <c r="C79" s="7"/>
      <c r="D79" s="7"/>
      <c r="E79" s="7"/>
      <c r="F79" s="247"/>
      <c r="G79" s="230"/>
      <c r="H79" s="230"/>
      <c r="I79" s="230"/>
      <c r="J79" s="230"/>
      <c r="K79" s="249"/>
      <c r="L79" s="257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6"/>
    </row>
    <row r="80" spans="12:23" ht="10.5" customHeight="1"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</row>
  </sheetData>
  <sheetProtection/>
  <mergeCells count="75">
    <mergeCell ref="B3:V3"/>
    <mergeCell ref="B4:V4"/>
    <mergeCell ref="L6:L7"/>
    <mergeCell ref="M6:M7"/>
    <mergeCell ref="N6:N7"/>
    <mergeCell ref="O6:O7"/>
    <mergeCell ref="P6:P7"/>
    <mergeCell ref="U6:U7"/>
    <mergeCell ref="V6:V7"/>
    <mergeCell ref="Q6:Q7"/>
    <mergeCell ref="R6:R7"/>
    <mergeCell ref="S6:S7"/>
    <mergeCell ref="T6:T7"/>
    <mergeCell ref="G12:J12"/>
    <mergeCell ref="G11:J11"/>
    <mergeCell ref="G10:J10"/>
    <mergeCell ref="C9:J9"/>
    <mergeCell ref="B6:K7"/>
    <mergeCell ref="C20:J20"/>
    <mergeCell ref="G18:J18"/>
    <mergeCell ref="G17:J17"/>
    <mergeCell ref="C16:J16"/>
    <mergeCell ref="G30:J30"/>
    <mergeCell ref="G29:J29"/>
    <mergeCell ref="G14:J14"/>
    <mergeCell ref="G13:J13"/>
    <mergeCell ref="G27:J27"/>
    <mergeCell ref="C26:J26"/>
    <mergeCell ref="G24:J24"/>
    <mergeCell ref="G23:J23"/>
    <mergeCell ref="G22:J22"/>
    <mergeCell ref="G21:J21"/>
    <mergeCell ref="G28:J28"/>
    <mergeCell ref="G33:J33"/>
    <mergeCell ref="G41:J41"/>
    <mergeCell ref="G40:J40"/>
    <mergeCell ref="G39:J39"/>
    <mergeCell ref="C38:J38"/>
    <mergeCell ref="G36:J36"/>
    <mergeCell ref="G35:J35"/>
    <mergeCell ref="C32:J32"/>
    <mergeCell ref="G34:J34"/>
    <mergeCell ref="G48:J48"/>
    <mergeCell ref="G47:J47"/>
    <mergeCell ref="C46:J46"/>
    <mergeCell ref="G44:J44"/>
    <mergeCell ref="G59:J59"/>
    <mergeCell ref="G58:J58"/>
    <mergeCell ref="G43:J43"/>
    <mergeCell ref="G42:J42"/>
    <mergeCell ref="G55:J55"/>
    <mergeCell ref="C54:J54"/>
    <mergeCell ref="G52:J52"/>
    <mergeCell ref="G51:J51"/>
    <mergeCell ref="G50:J50"/>
    <mergeCell ref="G49:J49"/>
    <mergeCell ref="G57:J57"/>
    <mergeCell ref="G56:J56"/>
    <mergeCell ref="G68:J68"/>
    <mergeCell ref="G67:J67"/>
    <mergeCell ref="G66:J66"/>
    <mergeCell ref="G65:J65"/>
    <mergeCell ref="C64:J64"/>
    <mergeCell ref="G62:J62"/>
    <mergeCell ref="G61:J61"/>
    <mergeCell ref="G60:J60"/>
    <mergeCell ref="G69:J69"/>
    <mergeCell ref="G74:J74"/>
    <mergeCell ref="G73:J73"/>
    <mergeCell ref="G72:J72"/>
    <mergeCell ref="C71:J71"/>
    <mergeCell ref="G78:J78"/>
    <mergeCell ref="G77:J77"/>
    <mergeCell ref="G76:J76"/>
    <mergeCell ref="G75:J75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19" customWidth="1"/>
    <col min="2" max="12" width="7.50390625" style="219" customWidth="1"/>
    <col min="13" max="23" width="1.625" style="219" customWidth="1"/>
    <col min="24" max="16384" width="9.00390625" style="219" customWidth="1"/>
  </cols>
  <sheetData>
    <row r="1" spans="16:23" ht="10.5" customHeight="1">
      <c r="P1" s="223"/>
      <c r="Q1" s="223"/>
      <c r="R1" s="223"/>
      <c r="S1" s="223"/>
      <c r="T1" s="223"/>
      <c r="U1" s="223"/>
      <c r="W1" s="66" t="s">
        <v>362</v>
      </c>
    </row>
    <row r="2" ht="10.5" customHeight="1"/>
    <row r="3" spans="2:22" s="221" customFormat="1" ht="18" customHeight="1"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</row>
    <row r="4" spans="2:22" ht="12.75" customHeight="1"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6" t="s">
        <v>40</v>
      </c>
      <c r="C6" s="505" t="s">
        <v>41</v>
      </c>
      <c r="D6" s="505" t="s">
        <v>42</v>
      </c>
      <c r="E6" s="505" t="s">
        <v>43</v>
      </c>
      <c r="F6" s="505" t="s">
        <v>44</v>
      </c>
      <c r="G6" s="505" t="s">
        <v>45</v>
      </c>
      <c r="H6" s="505" t="s">
        <v>46</v>
      </c>
      <c r="I6" s="505" t="s">
        <v>47</v>
      </c>
      <c r="J6" s="505" t="s">
        <v>48</v>
      </c>
      <c r="K6" s="505" t="s">
        <v>49</v>
      </c>
      <c r="L6" s="521" t="s">
        <v>50</v>
      </c>
      <c r="M6" s="519" t="s">
        <v>4</v>
      </c>
      <c r="N6" s="508"/>
      <c r="O6" s="508"/>
      <c r="P6" s="508"/>
      <c r="Q6" s="508"/>
      <c r="R6" s="508"/>
      <c r="S6" s="508"/>
      <c r="T6" s="508"/>
      <c r="U6" s="508"/>
      <c r="V6" s="508"/>
    </row>
    <row r="7" spans="2:22" ht="15.75" customHeight="1">
      <c r="B7" s="517"/>
      <c r="C7" s="506"/>
      <c r="D7" s="506"/>
      <c r="E7" s="506"/>
      <c r="F7" s="506"/>
      <c r="G7" s="506"/>
      <c r="H7" s="506"/>
      <c r="I7" s="506"/>
      <c r="J7" s="506"/>
      <c r="K7" s="506"/>
      <c r="L7" s="513"/>
      <c r="M7" s="520"/>
      <c r="N7" s="510"/>
      <c r="O7" s="510"/>
      <c r="P7" s="510"/>
      <c r="Q7" s="510"/>
      <c r="R7" s="510"/>
      <c r="S7" s="510"/>
      <c r="T7" s="510"/>
      <c r="U7" s="510"/>
      <c r="V7" s="510"/>
    </row>
    <row r="8" spans="12:22" ht="10.5" customHeight="1">
      <c r="L8" s="265"/>
      <c r="M8" s="226"/>
      <c r="N8" s="9"/>
      <c r="O8" s="9"/>
      <c r="P8" s="9"/>
      <c r="Q8" s="9"/>
      <c r="R8" s="9"/>
      <c r="S8" s="9"/>
      <c r="T8" s="9"/>
      <c r="U8" s="9"/>
      <c r="V8" s="9"/>
    </row>
    <row r="9" spans="2:22" s="227" customFormat="1" ht="10.5" customHeight="1">
      <c r="B9" s="42">
        <v>1082</v>
      </c>
      <c r="C9" s="42">
        <v>1093</v>
      </c>
      <c r="D9" s="42">
        <v>1271</v>
      </c>
      <c r="E9" s="42">
        <v>1058</v>
      </c>
      <c r="F9" s="42">
        <v>893</v>
      </c>
      <c r="G9" s="42">
        <v>799</v>
      </c>
      <c r="H9" s="42">
        <v>557</v>
      </c>
      <c r="I9" s="42">
        <v>279</v>
      </c>
      <c r="J9" s="42">
        <v>112</v>
      </c>
      <c r="K9" s="42">
        <v>28</v>
      </c>
      <c r="L9" s="42">
        <v>5</v>
      </c>
      <c r="M9" s="242"/>
      <c r="N9" s="504" t="s">
        <v>52</v>
      </c>
      <c r="O9" s="504"/>
      <c r="P9" s="504"/>
      <c r="Q9" s="504"/>
      <c r="R9" s="504"/>
      <c r="S9" s="504"/>
      <c r="T9" s="504"/>
      <c r="U9" s="504"/>
      <c r="V9" s="2"/>
    </row>
    <row r="10" spans="2:22" ht="10.5" customHeight="1">
      <c r="B10" s="171">
        <v>231</v>
      </c>
      <c r="C10" s="171">
        <v>230</v>
      </c>
      <c r="D10" s="171">
        <v>270</v>
      </c>
      <c r="E10" s="171">
        <v>247</v>
      </c>
      <c r="F10" s="171">
        <v>215</v>
      </c>
      <c r="G10" s="171">
        <v>186</v>
      </c>
      <c r="H10" s="171">
        <v>141</v>
      </c>
      <c r="I10" s="171">
        <v>60</v>
      </c>
      <c r="J10" s="171">
        <v>28</v>
      </c>
      <c r="K10" s="171">
        <v>9</v>
      </c>
      <c r="L10" s="171">
        <v>0</v>
      </c>
      <c r="M10" s="226"/>
      <c r="N10" s="4"/>
      <c r="O10" s="4"/>
      <c r="P10" s="4"/>
      <c r="Q10" s="4"/>
      <c r="R10" s="503" t="s">
        <v>18</v>
      </c>
      <c r="S10" s="503"/>
      <c r="T10" s="503"/>
      <c r="U10" s="503"/>
      <c r="V10" s="4"/>
    </row>
    <row r="11" spans="2:22" ht="10.5" customHeight="1">
      <c r="B11" s="171">
        <v>192</v>
      </c>
      <c r="C11" s="171">
        <v>191</v>
      </c>
      <c r="D11" s="171">
        <v>209</v>
      </c>
      <c r="E11" s="171">
        <v>183</v>
      </c>
      <c r="F11" s="171">
        <v>150</v>
      </c>
      <c r="G11" s="171">
        <v>117</v>
      </c>
      <c r="H11" s="171">
        <v>88</v>
      </c>
      <c r="I11" s="171">
        <v>47</v>
      </c>
      <c r="J11" s="171">
        <v>13</v>
      </c>
      <c r="K11" s="171">
        <v>2</v>
      </c>
      <c r="L11" s="171">
        <v>0</v>
      </c>
      <c r="M11" s="226"/>
      <c r="N11" s="4"/>
      <c r="O11" s="4"/>
      <c r="P11" s="4"/>
      <c r="Q11" s="4"/>
      <c r="R11" s="503" t="s">
        <v>19</v>
      </c>
      <c r="S11" s="503"/>
      <c r="T11" s="503"/>
      <c r="U11" s="503"/>
      <c r="V11" s="4"/>
    </row>
    <row r="12" spans="2:22" ht="10.5" customHeight="1">
      <c r="B12" s="171">
        <v>291</v>
      </c>
      <c r="C12" s="171">
        <v>277</v>
      </c>
      <c r="D12" s="171">
        <v>354</v>
      </c>
      <c r="E12" s="171">
        <v>245</v>
      </c>
      <c r="F12" s="171">
        <v>211</v>
      </c>
      <c r="G12" s="171">
        <v>197</v>
      </c>
      <c r="H12" s="171">
        <v>141</v>
      </c>
      <c r="I12" s="171">
        <v>56</v>
      </c>
      <c r="J12" s="171">
        <v>30</v>
      </c>
      <c r="K12" s="171">
        <v>9</v>
      </c>
      <c r="L12" s="171">
        <v>2</v>
      </c>
      <c r="M12" s="226"/>
      <c r="N12" s="4"/>
      <c r="O12" s="4"/>
      <c r="P12" s="4"/>
      <c r="Q12" s="4"/>
      <c r="R12" s="503" t="s">
        <v>23</v>
      </c>
      <c r="S12" s="503"/>
      <c r="T12" s="503"/>
      <c r="U12" s="503"/>
      <c r="V12" s="4"/>
    </row>
    <row r="13" spans="2:22" ht="10.5" customHeight="1">
      <c r="B13" s="171">
        <v>264</v>
      </c>
      <c r="C13" s="171">
        <v>261</v>
      </c>
      <c r="D13" s="171">
        <v>292</v>
      </c>
      <c r="E13" s="171">
        <v>228</v>
      </c>
      <c r="F13" s="171">
        <v>209</v>
      </c>
      <c r="G13" s="171">
        <v>212</v>
      </c>
      <c r="H13" s="171">
        <v>149</v>
      </c>
      <c r="I13" s="171">
        <v>86</v>
      </c>
      <c r="J13" s="171">
        <v>32</v>
      </c>
      <c r="K13" s="171">
        <v>6</v>
      </c>
      <c r="L13" s="171">
        <v>3</v>
      </c>
      <c r="M13" s="226"/>
      <c r="N13" s="4"/>
      <c r="O13" s="4"/>
      <c r="P13" s="4"/>
      <c r="Q13" s="4"/>
      <c r="R13" s="503" t="s">
        <v>26</v>
      </c>
      <c r="S13" s="503"/>
      <c r="T13" s="503"/>
      <c r="U13" s="503"/>
      <c r="V13" s="4"/>
    </row>
    <row r="14" spans="2:22" ht="10.5" customHeight="1">
      <c r="B14" s="171">
        <v>104</v>
      </c>
      <c r="C14" s="171">
        <v>134</v>
      </c>
      <c r="D14" s="171">
        <v>146</v>
      </c>
      <c r="E14" s="171">
        <v>155</v>
      </c>
      <c r="F14" s="171">
        <v>108</v>
      </c>
      <c r="G14" s="171">
        <v>87</v>
      </c>
      <c r="H14" s="171">
        <v>38</v>
      </c>
      <c r="I14" s="171">
        <v>30</v>
      </c>
      <c r="J14" s="171">
        <v>9</v>
      </c>
      <c r="K14" s="171">
        <v>2</v>
      </c>
      <c r="L14" s="171">
        <v>0</v>
      </c>
      <c r="M14" s="226"/>
      <c r="N14" s="4"/>
      <c r="O14" s="4"/>
      <c r="P14" s="4"/>
      <c r="Q14" s="4"/>
      <c r="R14" s="503" t="s">
        <v>29</v>
      </c>
      <c r="S14" s="503"/>
      <c r="T14" s="503"/>
      <c r="U14" s="503"/>
      <c r="V14" s="4"/>
    </row>
    <row r="15" spans="2:22" ht="8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26"/>
      <c r="N15" s="4"/>
      <c r="O15" s="4"/>
      <c r="P15" s="4"/>
      <c r="Q15" s="4"/>
      <c r="R15" s="4"/>
      <c r="S15" s="4"/>
      <c r="T15" s="4"/>
      <c r="U15" s="4"/>
      <c r="V15" s="4"/>
    </row>
    <row r="16" spans="2:22" s="227" customFormat="1" ht="10.5" customHeight="1">
      <c r="B16" s="42">
        <v>350</v>
      </c>
      <c r="C16" s="42">
        <v>333</v>
      </c>
      <c r="D16" s="42">
        <v>373</v>
      </c>
      <c r="E16" s="42">
        <v>285</v>
      </c>
      <c r="F16" s="42">
        <v>247</v>
      </c>
      <c r="G16" s="42">
        <v>268</v>
      </c>
      <c r="H16" s="42">
        <v>197</v>
      </c>
      <c r="I16" s="42">
        <v>125</v>
      </c>
      <c r="J16" s="42">
        <v>39</v>
      </c>
      <c r="K16" s="42">
        <v>11</v>
      </c>
      <c r="L16" s="42">
        <v>1</v>
      </c>
      <c r="M16" s="242"/>
      <c r="N16" s="504" t="s">
        <v>53</v>
      </c>
      <c r="O16" s="504"/>
      <c r="P16" s="504"/>
      <c r="Q16" s="504"/>
      <c r="R16" s="504"/>
      <c r="S16" s="504"/>
      <c r="T16" s="504"/>
      <c r="U16" s="504"/>
      <c r="V16" s="2"/>
    </row>
    <row r="17" spans="2:22" ht="10.5" customHeight="1">
      <c r="B17" s="171">
        <v>211</v>
      </c>
      <c r="C17" s="171">
        <v>211</v>
      </c>
      <c r="D17" s="171">
        <v>236</v>
      </c>
      <c r="E17" s="171">
        <v>174</v>
      </c>
      <c r="F17" s="171">
        <v>147</v>
      </c>
      <c r="G17" s="171">
        <v>165</v>
      </c>
      <c r="H17" s="171">
        <v>117</v>
      </c>
      <c r="I17" s="171">
        <v>89</v>
      </c>
      <c r="J17" s="171">
        <v>25</v>
      </c>
      <c r="K17" s="171">
        <v>7</v>
      </c>
      <c r="L17" s="171">
        <v>0</v>
      </c>
      <c r="M17" s="226"/>
      <c r="N17" s="4"/>
      <c r="O17" s="4"/>
      <c r="P17" s="4"/>
      <c r="Q17" s="4"/>
      <c r="R17" s="503" t="s">
        <v>18</v>
      </c>
      <c r="S17" s="503"/>
      <c r="T17" s="503"/>
      <c r="U17" s="503"/>
      <c r="V17" s="4"/>
    </row>
    <row r="18" spans="2:22" ht="10.5" customHeight="1">
      <c r="B18" s="171">
        <v>139</v>
      </c>
      <c r="C18" s="171">
        <v>122</v>
      </c>
      <c r="D18" s="171">
        <v>137</v>
      </c>
      <c r="E18" s="171">
        <v>111</v>
      </c>
      <c r="F18" s="171">
        <v>100</v>
      </c>
      <c r="G18" s="171">
        <v>103</v>
      </c>
      <c r="H18" s="171">
        <v>80</v>
      </c>
      <c r="I18" s="171">
        <v>36</v>
      </c>
      <c r="J18" s="171">
        <v>14</v>
      </c>
      <c r="K18" s="171">
        <v>4</v>
      </c>
      <c r="L18" s="171">
        <v>1</v>
      </c>
      <c r="M18" s="226"/>
      <c r="N18" s="4"/>
      <c r="O18" s="4"/>
      <c r="P18" s="4"/>
      <c r="Q18" s="4"/>
      <c r="R18" s="503" t="s">
        <v>19</v>
      </c>
      <c r="S18" s="503"/>
      <c r="T18" s="503"/>
      <c r="U18" s="503"/>
      <c r="V18" s="4"/>
    </row>
    <row r="19" spans="2:22" ht="8.2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26"/>
      <c r="N19" s="9"/>
      <c r="O19" s="9"/>
      <c r="P19" s="9"/>
      <c r="Q19" s="9"/>
      <c r="R19" s="9"/>
      <c r="S19" s="9"/>
      <c r="T19" s="9"/>
      <c r="U19" s="9"/>
      <c r="V19" s="9"/>
    </row>
    <row r="20" spans="2:22" s="227" customFormat="1" ht="10.5" customHeight="1">
      <c r="B20" s="42">
        <v>766</v>
      </c>
      <c r="C20" s="42">
        <v>668</v>
      </c>
      <c r="D20" s="42">
        <v>631</v>
      </c>
      <c r="E20" s="42">
        <v>535</v>
      </c>
      <c r="F20" s="42">
        <v>409</v>
      </c>
      <c r="G20" s="42">
        <v>394</v>
      </c>
      <c r="H20" s="42">
        <v>271</v>
      </c>
      <c r="I20" s="42">
        <v>135</v>
      </c>
      <c r="J20" s="42">
        <v>63</v>
      </c>
      <c r="K20" s="42">
        <v>19</v>
      </c>
      <c r="L20" s="42">
        <v>2</v>
      </c>
      <c r="M20" s="242"/>
      <c r="N20" s="504" t="s">
        <v>54</v>
      </c>
      <c r="O20" s="504"/>
      <c r="P20" s="504"/>
      <c r="Q20" s="504"/>
      <c r="R20" s="504"/>
      <c r="S20" s="504"/>
      <c r="T20" s="504"/>
      <c r="U20" s="504"/>
      <c r="V20" s="2"/>
    </row>
    <row r="21" spans="2:22" ht="10.5" customHeight="1">
      <c r="B21" s="171">
        <v>23</v>
      </c>
      <c r="C21" s="171">
        <v>12</v>
      </c>
      <c r="D21" s="171">
        <v>14</v>
      </c>
      <c r="E21" s="171">
        <v>12</v>
      </c>
      <c r="F21" s="171">
        <v>3</v>
      </c>
      <c r="G21" s="171">
        <v>7</v>
      </c>
      <c r="H21" s="171">
        <v>2</v>
      </c>
      <c r="I21" s="171">
        <v>4</v>
      </c>
      <c r="J21" s="171">
        <v>0</v>
      </c>
      <c r="K21" s="171">
        <v>1</v>
      </c>
      <c r="L21" s="171">
        <v>0</v>
      </c>
      <c r="M21" s="226"/>
      <c r="N21" s="4"/>
      <c r="O21" s="4"/>
      <c r="P21" s="4"/>
      <c r="Q21" s="4"/>
      <c r="R21" s="503" t="s">
        <v>18</v>
      </c>
      <c r="S21" s="503"/>
      <c r="T21" s="503"/>
      <c r="U21" s="503"/>
      <c r="V21" s="4"/>
    </row>
    <row r="22" spans="2:22" ht="10.5" customHeight="1">
      <c r="B22" s="171">
        <v>160</v>
      </c>
      <c r="C22" s="171">
        <v>133</v>
      </c>
      <c r="D22" s="171">
        <v>115</v>
      </c>
      <c r="E22" s="171">
        <v>93</v>
      </c>
      <c r="F22" s="171">
        <v>85</v>
      </c>
      <c r="G22" s="171">
        <v>64</v>
      </c>
      <c r="H22" s="171">
        <v>58</v>
      </c>
      <c r="I22" s="171">
        <v>32</v>
      </c>
      <c r="J22" s="171">
        <v>7</v>
      </c>
      <c r="K22" s="171">
        <v>1</v>
      </c>
      <c r="L22" s="171">
        <v>0</v>
      </c>
      <c r="M22" s="226"/>
      <c r="N22" s="4"/>
      <c r="O22" s="4"/>
      <c r="P22" s="4"/>
      <c r="Q22" s="4"/>
      <c r="R22" s="503" t="s">
        <v>19</v>
      </c>
      <c r="S22" s="503"/>
      <c r="T22" s="503"/>
      <c r="U22" s="503"/>
      <c r="V22" s="4"/>
    </row>
    <row r="23" spans="2:22" ht="10.5" customHeight="1">
      <c r="B23" s="171">
        <v>273</v>
      </c>
      <c r="C23" s="171">
        <v>225</v>
      </c>
      <c r="D23" s="171">
        <v>218</v>
      </c>
      <c r="E23" s="171">
        <v>172</v>
      </c>
      <c r="F23" s="171">
        <v>130</v>
      </c>
      <c r="G23" s="171">
        <v>124</v>
      </c>
      <c r="H23" s="171">
        <v>75</v>
      </c>
      <c r="I23" s="171">
        <v>35</v>
      </c>
      <c r="J23" s="171">
        <v>14</v>
      </c>
      <c r="K23" s="171">
        <v>4</v>
      </c>
      <c r="L23" s="171">
        <v>2</v>
      </c>
      <c r="M23" s="226"/>
      <c r="N23" s="4"/>
      <c r="O23" s="4"/>
      <c r="P23" s="4"/>
      <c r="Q23" s="4"/>
      <c r="R23" s="503" t="s">
        <v>23</v>
      </c>
      <c r="S23" s="503"/>
      <c r="T23" s="503"/>
      <c r="U23" s="503"/>
      <c r="V23" s="4"/>
    </row>
    <row r="24" spans="2:22" ht="10.5" customHeight="1">
      <c r="B24" s="171">
        <v>310</v>
      </c>
      <c r="C24" s="171">
        <v>298</v>
      </c>
      <c r="D24" s="171">
        <v>284</v>
      </c>
      <c r="E24" s="171">
        <v>258</v>
      </c>
      <c r="F24" s="171">
        <v>191</v>
      </c>
      <c r="G24" s="171">
        <v>199</v>
      </c>
      <c r="H24" s="171">
        <v>136</v>
      </c>
      <c r="I24" s="171">
        <v>64</v>
      </c>
      <c r="J24" s="171">
        <v>42</v>
      </c>
      <c r="K24" s="171">
        <v>13</v>
      </c>
      <c r="L24" s="171">
        <v>0</v>
      </c>
      <c r="M24" s="226"/>
      <c r="N24" s="4"/>
      <c r="O24" s="4"/>
      <c r="P24" s="4"/>
      <c r="Q24" s="4"/>
      <c r="R24" s="503" t="s">
        <v>26</v>
      </c>
      <c r="S24" s="503"/>
      <c r="T24" s="503"/>
      <c r="U24" s="503"/>
      <c r="V24" s="4"/>
    </row>
    <row r="25" spans="2:22" ht="8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26"/>
      <c r="N25" s="9"/>
      <c r="O25" s="9"/>
      <c r="P25" s="9"/>
      <c r="Q25" s="9"/>
      <c r="R25" s="9"/>
      <c r="S25" s="9"/>
      <c r="T25" s="9"/>
      <c r="U25" s="9"/>
      <c r="V25" s="9"/>
    </row>
    <row r="26" spans="2:22" s="227" customFormat="1" ht="10.5" customHeight="1">
      <c r="B26" s="42">
        <v>727</v>
      </c>
      <c r="C26" s="42">
        <v>610</v>
      </c>
      <c r="D26" s="42">
        <v>695</v>
      </c>
      <c r="E26" s="42">
        <v>570</v>
      </c>
      <c r="F26" s="42">
        <v>525</v>
      </c>
      <c r="G26" s="42">
        <v>445</v>
      </c>
      <c r="H26" s="42">
        <v>280</v>
      </c>
      <c r="I26" s="42">
        <v>122</v>
      </c>
      <c r="J26" s="42">
        <v>72</v>
      </c>
      <c r="K26" s="42">
        <v>23</v>
      </c>
      <c r="L26" s="42">
        <v>2</v>
      </c>
      <c r="M26" s="242"/>
      <c r="N26" s="504" t="s">
        <v>55</v>
      </c>
      <c r="O26" s="504"/>
      <c r="P26" s="504"/>
      <c r="Q26" s="504"/>
      <c r="R26" s="504"/>
      <c r="S26" s="504"/>
      <c r="T26" s="504"/>
      <c r="U26" s="504"/>
      <c r="V26" s="2"/>
    </row>
    <row r="27" spans="2:22" ht="10.5" customHeight="1">
      <c r="B27" s="171">
        <v>180</v>
      </c>
      <c r="C27" s="171">
        <v>156</v>
      </c>
      <c r="D27" s="171">
        <v>213</v>
      </c>
      <c r="E27" s="171">
        <v>185</v>
      </c>
      <c r="F27" s="171">
        <v>166</v>
      </c>
      <c r="G27" s="171">
        <v>141</v>
      </c>
      <c r="H27" s="171">
        <v>112</v>
      </c>
      <c r="I27" s="171">
        <v>37</v>
      </c>
      <c r="J27" s="171">
        <v>21</v>
      </c>
      <c r="K27" s="171">
        <v>11</v>
      </c>
      <c r="L27" s="171">
        <v>0</v>
      </c>
      <c r="M27" s="226"/>
      <c r="N27" s="4"/>
      <c r="O27" s="4"/>
      <c r="P27" s="4"/>
      <c r="Q27" s="4"/>
      <c r="R27" s="503" t="s">
        <v>18</v>
      </c>
      <c r="S27" s="503"/>
      <c r="T27" s="503"/>
      <c r="U27" s="503"/>
      <c r="V27" s="4"/>
    </row>
    <row r="28" spans="2:22" ht="10.5" customHeight="1">
      <c r="B28" s="171">
        <v>171</v>
      </c>
      <c r="C28" s="171">
        <v>163</v>
      </c>
      <c r="D28" s="171">
        <v>205</v>
      </c>
      <c r="E28" s="171">
        <v>165</v>
      </c>
      <c r="F28" s="171">
        <v>175</v>
      </c>
      <c r="G28" s="171">
        <v>158</v>
      </c>
      <c r="H28" s="171">
        <v>93</v>
      </c>
      <c r="I28" s="171">
        <v>52</v>
      </c>
      <c r="J28" s="171">
        <v>42</v>
      </c>
      <c r="K28" s="171">
        <v>9</v>
      </c>
      <c r="L28" s="171">
        <v>1</v>
      </c>
      <c r="M28" s="226"/>
      <c r="N28" s="4"/>
      <c r="O28" s="4"/>
      <c r="P28" s="4"/>
      <c r="Q28" s="4"/>
      <c r="R28" s="503" t="s">
        <v>19</v>
      </c>
      <c r="S28" s="503"/>
      <c r="T28" s="503"/>
      <c r="U28" s="503"/>
      <c r="V28" s="4"/>
    </row>
    <row r="29" spans="2:22" ht="10.5" customHeight="1">
      <c r="B29" s="171">
        <v>241</v>
      </c>
      <c r="C29" s="171">
        <v>169</v>
      </c>
      <c r="D29" s="171">
        <v>163</v>
      </c>
      <c r="E29" s="171">
        <v>112</v>
      </c>
      <c r="F29" s="171">
        <v>97</v>
      </c>
      <c r="G29" s="171">
        <v>67</v>
      </c>
      <c r="H29" s="171">
        <v>46</v>
      </c>
      <c r="I29" s="171">
        <v>16</v>
      </c>
      <c r="J29" s="171">
        <v>5</v>
      </c>
      <c r="K29" s="171">
        <v>2</v>
      </c>
      <c r="L29" s="171">
        <v>1</v>
      </c>
      <c r="M29" s="226"/>
      <c r="N29" s="4"/>
      <c r="O29" s="4"/>
      <c r="P29" s="4"/>
      <c r="Q29" s="4"/>
      <c r="R29" s="503" t="s">
        <v>23</v>
      </c>
      <c r="S29" s="503"/>
      <c r="T29" s="503"/>
      <c r="U29" s="503"/>
      <c r="V29" s="4"/>
    </row>
    <row r="30" spans="2:22" ht="10.5" customHeight="1">
      <c r="B30" s="171">
        <v>135</v>
      </c>
      <c r="C30" s="171">
        <v>122</v>
      </c>
      <c r="D30" s="171">
        <v>114</v>
      </c>
      <c r="E30" s="171">
        <v>108</v>
      </c>
      <c r="F30" s="171">
        <v>87</v>
      </c>
      <c r="G30" s="171">
        <v>79</v>
      </c>
      <c r="H30" s="171">
        <v>29</v>
      </c>
      <c r="I30" s="171">
        <v>17</v>
      </c>
      <c r="J30" s="171">
        <v>4</v>
      </c>
      <c r="K30" s="171">
        <v>1</v>
      </c>
      <c r="L30" s="171">
        <v>0</v>
      </c>
      <c r="M30" s="226"/>
      <c r="N30" s="4"/>
      <c r="O30" s="4"/>
      <c r="P30" s="4"/>
      <c r="Q30" s="4"/>
      <c r="R30" s="503" t="s">
        <v>26</v>
      </c>
      <c r="S30" s="503"/>
      <c r="T30" s="503"/>
      <c r="U30" s="503"/>
      <c r="V30" s="4"/>
    </row>
    <row r="31" spans="2:13" s="9" customFormat="1" ht="8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226"/>
    </row>
    <row r="32" spans="2:22" s="227" customFormat="1" ht="10.5" customHeight="1">
      <c r="B32" s="42">
        <v>1149</v>
      </c>
      <c r="C32" s="42">
        <v>984</v>
      </c>
      <c r="D32" s="42">
        <v>993</v>
      </c>
      <c r="E32" s="42">
        <v>923</v>
      </c>
      <c r="F32" s="42">
        <v>825</v>
      </c>
      <c r="G32" s="42">
        <v>772</v>
      </c>
      <c r="H32" s="42">
        <v>527</v>
      </c>
      <c r="I32" s="42">
        <v>245</v>
      </c>
      <c r="J32" s="42">
        <v>95</v>
      </c>
      <c r="K32" s="42">
        <v>30</v>
      </c>
      <c r="L32" s="42">
        <v>6</v>
      </c>
      <c r="M32" s="242"/>
      <c r="N32" s="504" t="s">
        <v>56</v>
      </c>
      <c r="O32" s="504"/>
      <c r="P32" s="504"/>
      <c r="Q32" s="504"/>
      <c r="R32" s="504"/>
      <c r="S32" s="504"/>
      <c r="T32" s="504"/>
      <c r="U32" s="504"/>
      <c r="V32" s="2"/>
    </row>
    <row r="33" spans="2:22" ht="10.5" customHeight="1">
      <c r="B33" s="171">
        <v>400</v>
      </c>
      <c r="C33" s="171">
        <v>352</v>
      </c>
      <c r="D33" s="171">
        <v>368</v>
      </c>
      <c r="E33" s="171">
        <v>315</v>
      </c>
      <c r="F33" s="171">
        <v>289</v>
      </c>
      <c r="G33" s="171">
        <v>274</v>
      </c>
      <c r="H33" s="171">
        <v>155</v>
      </c>
      <c r="I33" s="171">
        <v>81</v>
      </c>
      <c r="J33" s="171">
        <v>26</v>
      </c>
      <c r="K33" s="171">
        <v>8</v>
      </c>
      <c r="L33" s="171">
        <v>2</v>
      </c>
      <c r="M33" s="226"/>
      <c r="N33" s="4"/>
      <c r="O33" s="4"/>
      <c r="P33" s="4"/>
      <c r="Q33" s="4"/>
      <c r="R33" s="503" t="s">
        <v>18</v>
      </c>
      <c r="S33" s="503"/>
      <c r="T33" s="503"/>
      <c r="U33" s="503"/>
      <c r="V33" s="4"/>
    </row>
    <row r="34" spans="2:22" ht="10.5" customHeight="1">
      <c r="B34" s="171">
        <v>220</v>
      </c>
      <c r="C34" s="171">
        <v>172</v>
      </c>
      <c r="D34" s="171">
        <v>166</v>
      </c>
      <c r="E34" s="171">
        <v>173</v>
      </c>
      <c r="F34" s="171">
        <v>200</v>
      </c>
      <c r="G34" s="171">
        <v>161</v>
      </c>
      <c r="H34" s="171">
        <v>87</v>
      </c>
      <c r="I34" s="171">
        <v>43</v>
      </c>
      <c r="J34" s="171">
        <v>15</v>
      </c>
      <c r="K34" s="171">
        <v>9</v>
      </c>
      <c r="L34" s="171">
        <v>3</v>
      </c>
      <c r="M34" s="226"/>
      <c r="N34" s="4"/>
      <c r="O34" s="4"/>
      <c r="P34" s="4"/>
      <c r="Q34" s="4"/>
      <c r="R34" s="503" t="s">
        <v>19</v>
      </c>
      <c r="S34" s="503"/>
      <c r="T34" s="503"/>
      <c r="U34" s="503"/>
      <c r="V34" s="4"/>
    </row>
    <row r="35" spans="2:22" ht="10.5" customHeight="1">
      <c r="B35" s="171">
        <v>284</v>
      </c>
      <c r="C35" s="171">
        <v>255</v>
      </c>
      <c r="D35" s="171">
        <v>261</v>
      </c>
      <c r="E35" s="171">
        <v>251</v>
      </c>
      <c r="F35" s="171">
        <v>210</v>
      </c>
      <c r="G35" s="171">
        <v>215</v>
      </c>
      <c r="H35" s="171">
        <v>185</v>
      </c>
      <c r="I35" s="171">
        <v>74</v>
      </c>
      <c r="J35" s="171">
        <v>32</v>
      </c>
      <c r="K35" s="171">
        <v>9</v>
      </c>
      <c r="L35" s="171">
        <v>1</v>
      </c>
      <c r="M35" s="226"/>
      <c r="N35" s="4"/>
      <c r="O35" s="4"/>
      <c r="P35" s="4"/>
      <c r="Q35" s="4"/>
      <c r="R35" s="503" t="s">
        <v>23</v>
      </c>
      <c r="S35" s="503"/>
      <c r="T35" s="503"/>
      <c r="U35" s="503"/>
      <c r="V35" s="4"/>
    </row>
    <row r="36" spans="2:22" ht="10.5" customHeight="1">
      <c r="B36" s="171">
        <v>245</v>
      </c>
      <c r="C36" s="171">
        <v>205</v>
      </c>
      <c r="D36" s="171">
        <v>198</v>
      </c>
      <c r="E36" s="171">
        <v>184</v>
      </c>
      <c r="F36" s="171">
        <v>126</v>
      </c>
      <c r="G36" s="171">
        <v>122</v>
      </c>
      <c r="H36" s="171">
        <v>100</v>
      </c>
      <c r="I36" s="171">
        <v>47</v>
      </c>
      <c r="J36" s="171">
        <v>22</v>
      </c>
      <c r="K36" s="171">
        <v>4</v>
      </c>
      <c r="L36" s="171">
        <v>0</v>
      </c>
      <c r="M36" s="226"/>
      <c r="N36" s="4"/>
      <c r="O36" s="4"/>
      <c r="P36" s="4"/>
      <c r="Q36" s="4"/>
      <c r="R36" s="503" t="s">
        <v>26</v>
      </c>
      <c r="S36" s="503"/>
      <c r="T36" s="503"/>
      <c r="U36" s="503"/>
      <c r="V36" s="4"/>
    </row>
    <row r="37" spans="2:22" ht="8.2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26"/>
      <c r="N37" s="4"/>
      <c r="O37" s="4"/>
      <c r="P37" s="4"/>
      <c r="Q37" s="4"/>
      <c r="R37" s="4"/>
      <c r="S37" s="4"/>
      <c r="T37" s="4"/>
      <c r="U37" s="4"/>
      <c r="V37" s="4"/>
    </row>
    <row r="38" spans="2:22" s="227" customFormat="1" ht="10.5" customHeight="1">
      <c r="B38" s="42">
        <v>1379</v>
      </c>
      <c r="C38" s="42">
        <v>1379</v>
      </c>
      <c r="D38" s="42">
        <v>1396</v>
      </c>
      <c r="E38" s="42">
        <v>1425</v>
      </c>
      <c r="F38" s="42">
        <v>1270</v>
      </c>
      <c r="G38" s="42">
        <v>1119</v>
      </c>
      <c r="H38" s="42">
        <v>727</v>
      </c>
      <c r="I38" s="42">
        <v>337</v>
      </c>
      <c r="J38" s="42">
        <v>112</v>
      </c>
      <c r="K38" s="42">
        <v>36</v>
      </c>
      <c r="L38" s="42">
        <v>5</v>
      </c>
      <c r="M38" s="242"/>
      <c r="N38" s="504" t="s">
        <v>57</v>
      </c>
      <c r="O38" s="504"/>
      <c r="P38" s="504"/>
      <c r="Q38" s="504"/>
      <c r="R38" s="504"/>
      <c r="S38" s="504"/>
      <c r="T38" s="504"/>
      <c r="U38" s="504"/>
      <c r="V38" s="2"/>
    </row>
    <row r="39" spans="2:22" ht="10.5" customHeight="1">
      <c r="B39" s="171">
        <v>251</v>
      </c>
      <c r="C39" s="171">
        <v>236</v>
      </c>
      <c r="D39" s="171">
        <v>210</v>
      </c>
      <c r="E39" s="171">
        <v>197</v>
      </c>
      <c r="F39" s="171">
        <v>180</v>
      </c>
      <c r="G39" s="171">
        <v>147</v>
      </c>
      <c r="H39" s="171">
        <v>113</v>
      </c>
      <c r="I39" s="171">
        <v>51</v>
      </c>
      <c r="J39" s="171">
        <v>20</v>
      </c>
      <c r="K39" s="171">
        <v>7</v>
      </c>
      <c r="L39" s="171">
        <v>2</v>
      </c>
      <c r="M39" s="226"/>
      <c r="N39" s="4"/>
      <c r="O39" s="4"/>
      <c r="P39" s="4"/>
      <c r="Q39" s="4"/>
      <c r="R39" s="503" t="s">
        <v>18</v>
      </c>
      <c r="S39" s="503"/>
      <c r="T39" s="503"/>
      <c r="U39" s="503"/>
      <c r="V39" s="4"/>
    </row>
    <row r="40" spans="2:22" ht="10.5" customHeight="1">
      <c r="B40" s="171">
        <v>247</v>
      </c>
      <c r="C40" s="171">
        <v>214</v>
      </c>
      <c r="D40" s="171">
        <v>269</v>
      </c>
      <c r="E40" s="171">
        <v>294</v>
      </c>
      <c r="F40" s="171">
        <v>252</v>
      </c>
      <c r="G40" s="171">
        <v>226</v>
      </c>
      <c r="H40" s="171">
        <v>115</v>
      </c>
      <c r="I40" s="171">
        <v>64</v>
      </c>
      <c r="J40" s="171">
        <v>18</v>
      </c>
      <c r="K40" s="171">
        <v>4</v>
      </c>
      <c r="L40" s="171">
        <v>1</v>
      </c>
      <c r="M40" s="226"/>
      <c r="N40" s="4"/>
      <c r="O40" s="4"/>
      <c r="P40" s="4"/>
      <c r="Q40" s="4"/>
      <c r="R40" s="503" t="s">
        <v>19</v>
      </c>
      <c r="S40" s="503"/>
      <c r="T40" s="503"/>
      <c r="U40" s="503"/>
      <c r="V40" s="4"/>
    </row>
    <row r="41" spans="2:22" ht="10.5" customHeight="1">
      <c r="B41" s="171">
        <v>253</v>
      </c>
      <c r="C41" s="171">
        <v>243</v>
      </c>
      <c r="D41" s="171">
        <v>228</v>
      </c>
      <c r="E41" s="171">
        <v>223</v>
      </c>
      <c r="F41" s="171">
        <v>183</v>
      </c>
      <c r="G41" s="171">
        <v>181</v>
      </c>
      <c r="H41" s="171">
        <v>143</v>
      </c>
      <c r="I41" s="171">
        <v>73</v>
      </c>
      <c r="J41" s="171">
        <v>18</v>
      </c>
      <c r="K41" s="171">
        <v>6</v>
      </c>
      <c r="L41" s="171">
        <v>0</v>
      </c>
      <c r="M41" s="226"/>
      <c r="N41" s="4"/>
      <c r="O41" s="4"/>
      <c r="P41" s="4"/>
      <c r="Q41" s="4"/>
      <c r="R41" s="503" t="s">
        <v>23</v>
      </c>
      <c r="S41" s="503"/>
      <c r="T41" s="503"/>
      <c r="U41" s="503"/>
      <c r="V41" s="4"/>
    </row>
    <row r="42" spans="2:22" ht="10.5" customHeight="1">
      <c r="B42" s="171">
        <v>217</v>
      </c>
      <c r="C42" s="171">
        <v>258</v>
      </c>
      <c r="D42" s="171">
        <v>271</v>
      </c>
      <c r="E42" s="171">
        <v>335</v>
      </c>
      <c r="F42" s="171">
        <v>285</v>
      </c>
      <c r="G42" s="171">
        <v>230</v>
      </c>
      <c r="H42" s="171">
        <v>135</v>
      </c>
      <c r="I42" s="171">
        <v>63</v>
      </c>
      <c r="J42" s="171">
        <v>26</v>
      </c>
      <c r="K42" s="171">
        <v>11</v>
      </c>
      <c r="L42" s="171">
        <v>1</v>
      </c>
      <c r="M42" s="226"/>
      <c r="N42" s="4"/>
      <c r="O42" s="4"/>
      <c r="P42" s="4"/>
      <c r="Q42" s="4"/>
      <c r="R42" s="503" t="s">
        <v>26</v>
      </c>
      <c r="S42" s="503"/>
      <c r="T42" s="503"/>
      <c r="U42" s="503"/>
      <c r="V42" s="4"/>
    </row>
    <row r="43" spans="2:22" ht="10.5" customHeight="1">
      <c r="B43" s="171">
        <v>238</v>
      </c>
      <c r="C43" s="171">
        <v>228</v>
      </c>
      <c r="D43" s="171">
        <v>231</v>
      </c>
      <c r="E43" s="171">
        <v>184</v>
      </c>
      <c r="F43" s="171">
        <v>194</v>
      </c>
      <c r="G43" s="171">
        <v>192</v>
      </c>
      <c r="H43" s="171">
        <v>135</v>
      </c>
      <c r="I43" s="171">
        <v>54</v>
      </c>
      <c r="J43" s="171">
        <v>18</v>
      </c>
      <c r="K43" s="171">
        <v>6</v>
      </c>
      <c r="L43" s="171">
        <v>1</v>
      </c>
      <c r="M43" s="226"/>
      <c r="N43" s="4"/>
      <c r="O43" s="4"/>
      <c r="P43" s="4"/>
      <c r="Q43" s="4"/>
      <c r="R43" s="503" t="s">
        <v>29</v>
      </c>
      <c r="S43" s="503"/>
      <c r="T43" s="503"/>
      <c r="U43" s="503"/>
      <c r="V43" s="4"/>
    </row>
    <row r="44" spans="2:22" ht="10.5" customHeight="1">
      <c r="B44" s="171">
        <v>173</v>
      </c>
      <c r="C44" s="171">
        <v>200</v>
      </c>
      <c r="D44" s="171">
        <v>187</v>
      </c>
      <c r="E44" s="171">
        <v>192</v>
      </c>
      <c r="F44" s="171">
        <v>176</v>
      </c>
      <c r="G44" s="171">
        <v>143</v>
      </c>
      <c r="H44" s="171">
        <v>86</v>
      </c>
      <c r="I44" s="171">
        <v>32</v>
      </c>
      <c r="J44" s="171">
        <v>12</v>
      </c>
      <c r="K44" s="171">
        <v>2</v>
      </c>
      <c r="L44" s="171">
        <v>0</v>
      </c>
      <c r="M44" s="226"/>
      <c r="N44" s="4"/>
      <c r="O44" s="4"/>
      <c r="P44" s="4"/>
      <c r="Q44" s="4"/>
      <c r="R44" s="503" t="s">
        <v>30</v>
      </c>
      <c r="S44" s="503"/>
      <c r="T44" s="503"/>
      <c r="U44" s="503"/>
      <c r="V44" s="4"/>
    </row>
    <row r="45" spans="2:22" ht="8.25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226"/>
      <c r="N45" s="4"/>
      <c r="O45" s="4"/>
      <c r="P45" s="4"/>
      <c r="Q45" s="4"/>
      <c r="R45" s="4"/>
      <c r="S45" s="4"/>
      <c r="T45" s="4"/>
      <c r="U45" s="4"/>
      <c r="V45" s="4"/>
    </row>
    <row r="46" spans="2:22" s="227" customFormat="1" ht="10.5" customHeight="1">
      <c r="B46" s="42">
        <v>806</v>
      </c>
      <c r="C46" s="42">
        <v>742</v>
      </c>
      <c r="D46" s="42">
        <v>829</v>
      </c>
      <c r="E46" s="42">
        <v>779</v>
      </c>
      <c r="F46" s="42">
        <v>660</v>
      </c>
      <c r="G46" s="42">
        <v>504</v>
      </c>
      <c r="H46" s="42">
        <v>323</v>
      </c>
      <c r="I46" s="42">
        <v>145</v>
      </c>
      <c r="J46" s="42">
        <v>69</v>
      </c>
      <c r="K46" s="42">
        <v>26</v>
      </c>
      <c r="L46" s="42">
        <v>6</v>
      </c>
      <c r="M46" s="242"/>
      <c r="N46" s="504" t="s">
        <v>58</v>
      </c>
      <c r="O46" s="504"/>
      <c r="P46" s="504"/>
      <c r="Q46" s="504"/>
      <c r="R46" s="504"/>
      <c r="S46" s="504"/>
      <c r="T46" s="504"/>
      <c r="U46" s="504"/>
      <c r="V46" s="2"/>
    </row>
    <row r="47" spans="2:22" ht="10.5" customHeight="1">
      <c r="B47" s="171">
        <v>129</v>
      </c>
      <c r="C47" s="171">
        <v>146</v>
      </c>
      <c r="D47" s="171">
        <v>149</v>
      </c>
      <c r="E47" s="171">
        <v>125</v>
      </c>
      <c r="F47" s="171">
        <v>126</v>
      </c>
      <c r="G47" s="171">
        <v>95</v>
      </c>
      <c r="H47" s="171">
        <v>69</v>
      </c>
      <c r="I47" s="171">
        <v>24</v>
      </c>
      <c r="J47" s="171">
        <v>10</v>
      </c>
      <c r="K47" s="171">
        <v>4</v>
      </c>
      <c r="L47" s="171">
        <v>1</v>
      </c>
      <c r="M47" s="226"/>
      <c r="N47" s="4"/>
      <c r="O47" s="4"/>
      <c r="P47" s="4"/>
      <c r="Q47" s="4"/>
      <c r="R47" s="503" t="s">
        <v>18</v>
      </c>
      <c r="S47" s="503"/>
      <c r="T47" s="503"/>
      <c r="U47" s="503"/>
      <c r="V47" s="4"/>
    </row>
    <row r="48" spans="2:22" ht="10.5" customHeight="1">
      <c r="B48" s="171">
        <v>115</v>
      </c>
      <c r="C48" s="171">
        <v>94</v>
      </c>
      <c r="D48" s="171">
        <v>113</v>
      </c>
      <c r="E48" s="171">
        <v>113</v>
      </c>
      <c r="F48" s="171">
        <v>97</v>
      </c>
      <c r="G48" s="171">
        <v>84</v>
      </c>
      <c r="H48" s="171">
        <v>53</v>
      </c>
      <c r="I48" s="171">
        <v>45</v>
      </c>
      <c r="J48" s="171">
        <v>23</v>
      </c>
      <c r="K48" s="171">
        <v>13</v>
      </c>
      <c r="L48" s="171">
        <v>3</v>
      </c>
      <c r="M48" s="226"/>
      <c r="N48" s="4"/>
      <c r="O48" s="4"/>
      <c r="P48" s="4"/>
      <c r="Q48" s="4"/>
      <c r="R48" s="503" t="s">
        <v>19</v>
      </c>
      <c r="S48" s="503"/>
      <c r="T48" s="503"/>
      <c r="U48" s="503"/>
      <c r="V48" s="4"/>
    </row>
    <row r="49" spans="2:22" ht="10.5" customHeight="1">
      <c r="B49" s="171">
        <v>157</v>
      </c>
      <c r="C49" s="171">
        <v>136</v>
      </c>
      <c r="D49" s="171">
        <v>141</v>
      </c>
      <c r="E49" s="171">
        <v>132</v>
      </c>
      <c r="F49" s="171">
        <v>92</v>
      </c>
      <c r="G49" s="171">
        <v>80</v>
      </c>
      <c r="H49" s="171">
        <v>53</v>
      </c>
      <c r="I49" s="171">
        <v>23</v>
      </c>
      <c r="J49" s="171">
        <v>7</v>
      </c>
      <c r="K49" s="171">
        <v>2</v>
      </c>
      <c r="L49" s="171">
        <v>1</v>
      </c>
      <c r="M49" s="226"/>
      <c r="N49" s="4"/>
      <c r="O49" s="4"/>
      <c r="P49" s="4"/>
      <c r="Q49" s="4"/>
      <c r="R49" s="503" t="s">
        <v>23</v>
      </c>
      <c r="S49" s="503"/>
      <c r="T49" s="503"/>
      <c r="U49" s="503"/>
      <c r="V49" s="4"/>
    </row>
    <row r="50" spans="2:22" ht="10.5" customHeight="1">
      <c r="B50" s="171">
        <v>156</v>
      </c>
      <c r="C50" s="171">
        <v>145</v>
      </c>
      <c r="D50" s="171">
        <v>178</v>
      </c>
      <c r="E50" s="171">
        <v>194</v>
      </c>
      <c r="F50" s="171">
        <v>182</v>
      </c>
      <c r="G50" s="171">
        <v>118</v>
      </c>
      <c r="H50" s="171">
        <v>68</v>
      </c>
      <c r="I50" s="171">
        <v>19</v>
      </c>
      <c r="J50" s="171">
        <v>11</v>
      </c>
      <c r="K50" s="171">
        <v>3</v>
      </c>
      <c r="L50" s="171">
        <v>0</v>
      </c>
      <c r="M50" s="226"/>
      <c r="N50" s="4"/>
      <c r="O50" s="4"/>
      <c r="P50" s="4"/>
      <c r="Q50" s="4"/>
      <c r="R50" s="503" t="s">
        <v>26</v>
      </c>
      <c r="S50" s="503"/>
      <c r="T50" s="503"/>
      <c r="U50" s="503"/>
      <c r="V50" s="4"/>
    </row>
    <row r="51" spans="2:22" ht="10.5" customHeight="1">
      <c r="B51" s="171">
        <v>118</v>
      </c>
      <c r="C51" s="171">
        <v>96</v>
      </c>
      <c r="D51" s="171">
        <v>83</v>
      </c>
      <c r="E51" s="171">
        <v>80</v>
      </c>
      <c r="F51" s="171">
        <v>64</v>
      </c>
      <c r="G51" s="171">
        <v>43</v>
      </c>
      <c r="H51" s="171">
        <v>23</v>
      </c>
      <c r="I51" s="171">
        <v>13</v>
      </c>
      <c r="J51" s="171">
        <v>5</v>
      </c>
      <c r="K51" s="171">
        <v>1</v>
      </c>
      <c r="L51" s="171">
        <v>1</v>
      </c>
      <c r="M51" s="226"/>
      <c r="N51" s="4"/>
      <c r="O51" s="4"/>
      <c r="P51" s="4"/>
      <c r="Q51" s="4"/>
      <c r="R51" s="503" t="s">
        <v>29</v>
      </c>
      <c r="S51" s="503"/>
      <c r="T51" s="503"/>
      <c r="U51" s="503"/>
      <c r="V51" s="4"/>
    </row>
    <row r="52" spans="2:22" ht="10.5" customHeight="1">
      <c r="B52" s="171">
        <v>131</v>
      </c>
      <c r="C52" s="171">
        <v>125</v>
      </c>
      <c r="D52" s="171">
        <v>165</v>
      </c>
      <c r="E52" s="171">
        <v>135</v>
      </c>
      <c r="F52" s="171">
        <v>99</v>
      </c>
      <c r="G52" s="171">
        <v>84</v>
      </c>
      <c r="H52" s="171">
        <v>57</v>
      </c>
      <c r="I52" s="171">
        <v>21</v>
      </c>
      <c r="J52" s="171">
        <v>13</v>
      </c>
      <c r="K52" s="171">
        <v>3</v>
      </c>
      <c r="L52" s="171">
        <v>0</v>
      </c>
      <c r="M52" s="226"/>
      <c r="N52" s="4"/>
      <c r="O52" s="4"/>
      <c r="P52" s="4"/>
      <c r="Q52" s="4"/>
      <c r="R52" s="503" t="s">
        <v>30</v>
      </c>
      <c r="S52" s="503"/>
      <c r="T52" s="503"/>
      <c r="U52" s="503"/>
      <c r="V52" s="4"/>
    </row>
    <row r="53" spans="2:22" ht="8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26"/>
      <c r="N53" s="9"/>
      <c r="O53" s="9"/>
      <c r="P53" s="9"/>
      <c r="Q53" s="9"/>
      <c r="R53" s="9"/>
      <c r="S53" s="9"/>
      <c r="T53" s="9"/>
      <c r="U53" s="9"/>
      <c r="V53" s="9"/>
    </row>
    <row r="54" spans="2:22" s="227" customFormat="1" ht="10.5" customHeight="1">
      <c r="B54" s="42">
        <v>1343</v>
      </c>
      <c r="C54" s="42">
        <v>1389</v>
      </c>
      <c r="D54" s="42">
        <v>1448</v>
      </c>
      <c r="E54" s="42">
        <v>1370</v>
      </c>
      <c r="F54" s="42">
        <v>1219</v>
      </c>
      <c r="G54" s="42">
        <v>1007</v>
      </c>
      <c r="H54" s="42">
        <v>689</v>
      </c>
      <c r="I54" s="42">
        <v>333</v>
      </c>
      <c r="J54" s="42">
        <v>119</v>
      </c>
      <c r="K54" s="42">
        <v>30</v>
      </c>
      <c r="L54" s="42">
        <v>2</v>
      </c>
      <c r="M54" s="242"/>
      <c r="N54" s="504" t="s">
        <v>59</v>
      </c>
      <c r="O54" s="504"/>
      <c r="P54" s="504"/>
      <c r="Q54" s="504"/>
      <c r="R54" s="504"/>
      <c r="S54" s="504"/>
      <c r="T54" s="504"/>
      <c r="U54" s="504"/>
      <c r="V54" s="2"/>
    </row>
    <row r="55" spans="2:22" ht="10.5" customHeight="1">
      <c r="B55" s="171">
        <v>235</v>
      </c>
      <c r="C55" s="171">
        <v>272</v>
      </c>
      <c r="D55" s="171">
        <v>310</v>
      </c>
      <c r="E55" s="171">
        <v>282</v>
      </c>
      <c r="F55" s="171">
        <v>230</v>
      </c>
      <c r="G55" s="171">
        <v>179</v>
      </c>
      <c r="H55" s="171">
        <v>147</v>
      </c>
      <c r="I55" s="171">
        <v>80</v>
      </c>
      <c r="J55" s="171">
        <v>25</v>
      </c>
      <c r="K55" s="171">
        <v>7</v>
      </c>
      <c r="L55" s="171">
        <v>1</v>
      </c>
      <c r="M55" s="226"/>
      <c r="N55" s="4"/>
      <c r="O55" s="4"/>
      <c r="P55" s="4"/>
      <c r="Q55" s="4"/>
      <c r="R55" s="503" t="s">
        <v>18</v>
      </c>
      <c r="S55" s="503"/>
      <c r="T55" s="503"/>
      <c r="U55" s="503"/>
      <c r="V55" s="4"/>
    </row>
    <row r="56" spans="2:22" ht="10.5" customHeight="1">
      <c r="B56" s="171">
        <v>312</v>
      </c>
      <c r="C56" s="171">
        <v>287</v>
      </c>
      <c r="D56" s="171">
        <v>276</v>
      </c>
      <c r="E56" s="171">
        <v>229</v>
      </c>
      <c r="F56" s="171">
        <v>175</v>
      </c>
      <c r="G56" s="171">
        <v>164</v>
      </c>
      <c r="H56" s="171">
        <v>107</v>
      </c>
      <c r="I56" s="171">
        <v>54</v>
      </c>
      <c r="J56" s="171">
        <v>16</v>
      </c>
      <c r="K56" s="171">
        <v>5</v>
      </c>
      <c r="L56" s="171">
        <v>0</v>
      </c>
      <c r="M56" s="226"/>
      <c r="N56" s="4"/>
      <c r="O56" s="4"/>
      <c r="P56" s="4"/>
      <c r="Q56" s="4"/>
      <c r="R56" s="503" t="s">
        <v>19</v>
      </c>
      <c r="S56" s="503"/>
      <c r="T56" s="503"/>
      <c r="U56" s="503"/>
      <c r="V56" s="4"/>
    </row>
    <row r="57" spans="2:22" ht="10.5" customHeight="1">
      <c r="B57" s="171">
        <v>134</v>
      </c>
      <c r="C57" s="171">
        <v>159</v>
      </c>
      <c r="D57" s="171">
        <v>148</v>
      </c>
      <c r="E57" s="171">
        <v>135</v>
      </c>
      <c r="F57" s="171">
        <v>121</v>
      </c>
      <c r="G57" s="171">
        <v>81</v>
      </c>
      <c r="H57" s="171">
        <v>67</v>
      </c>
      <c r="I57" s="171">
        <v>24</v>
      </c>
      <c r="J57" s="171">
        <v>11</v>
      </c>
      <c r="K57" s="171">
        <v>8</v>
      </c>
      <c r="L57" s="171">
        <v>0</v>
      </c>
      <c r="M57" s="226"/>
      <c r="N57" s="4"/>
      <c r="O57" s="4"/>
      <c r="P57" s="4"/>
      <c r="Q57" s="4"/>
      <c r="R57" s="503" t="s">
        <v>23</v>
      </c>
      <c r="S57" s="503"/>
      <c r="T57" s="503"/>
      <c r="U57" s="503"/>
      <c r="V57" s="4"/>
    </row>
    <row r="58" spans="2:22" ht="10.5" customHeight="1">
      <c r="B58" s="171">
        <v>3</v>
      </c>
      <c r="C58" s="171">
        <v>0</v>
      </c>
      <c r="D58" s="171">
        <v>0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226"/>
      <c r="N58" s="4"/>
      <c r="O58" s="4"/>
      <c r="P58" s="4"/>
      <c r="Q58" s="4"/>
      <c r="R58" s="503" t="s">
        <v>26</v>
      </c>
      <c r="S58" s="503"/>
      <c r="T58" s="503"/>
      <c r="U58" s="503"/>
      <c r="V58" s="4"/>
    </row>
    <row r="59" spans="2:22" ht="10.5" customHeight="1">
      <c r="B59" s="171">
        <v>133</v>
      </c>
      <c r="C59" s="171">
        <v>144</v>
      </c>
      <c r="D59" s="171">
        <v>142</v>
      </c>
      <c r="E59" s="171">
        <v>116</v>
      </c>
      <c r="F59" s="171">
        <v>124</v>
      </c>
      <c r="G59" s="171">
        <v>97</v>
      </c>
      <c r="H59" s="171">
        <v>67</v>
      </c>
      <c r="I59" s="171">
        <v>25</v>
      </c>
      <c r="J59" s="171">
        <v>12</v>
      </c>
      <c r="K59" s="171">
        <v>1</v>
      </c>
      <c r="L59" s="171">
        <v>0</v>
      </c>
      <c r="M59" s="226"/>
      <c r="N59" s="4"/>
      <c r="O59" s="4"/>
      <c r="P59" s="4"/>
      <c r="Q59" s="4"/>
      <c r="R59" s="503" t="s">
        <v>29</v>
      </c>
      <c r="S59" s="503"/>
      <c r="T59" s="503"/>
      <c r="U59" s="503"/>
      <c r="V59" s="4"/>
    </row>
    <row r="60" spans="2:22" ht="10.5" customHeight="1">
      <c r="B60" s="171">
        <v>142</v>
      </c>
      <c r="C60" s="171">
        <v>148</v>
      </c>
      <c r="D60" s="171">
        <v>162</v>
      </c>
      <c r="E60" s="171">
        <v>180</v>
      </c>
      <c r="F60" s="171">
        <v>173</v>
      </c>
      <c r="G60" s="171">
        <v>138</v>
      </c>
      <c r="H60" s="171">
        <v>117</v>
      </c>
      <c r="I60" s="171">
        <v>56</v>
      </c>
      <c r="J60" s="171">
        <v>20</v>
      </c>
      <c r="K60" s="171">
        <v>3</v>
      </c>
      <c r="L60" s="171">
        <v>0</v>
      </c>
      <c r="M60" s="226"/>
      <c r="N60" s="4"/>
      <c r="O60" s="4"/>
      <c r="P60" s="4"/>
      <c r="Q60" s="4"/>
      <c r="R60" s="503" t="s">
        <v>30</v>
      </c>
      <c r="S60" s="503"/>
      <c r="T60" s="503"/>
      <c r="U60" s="503"/>
      <c r="V60" s="4"/>
    </row>
    <row r="61" spans="2:22" ht="10.5" customHeight="1">
      <c r="B61" s="171">
        <v>171</v>
      </c>
      <c r="C61" s="171">
        <v>162</v>
      </c>
      <c r="D61" s="171">
        <v>161</v>
      </c>
      <c r="E61" s="171">
        <v>172</v>
      </c>
      <c r="F61" s="171">
        <v>163</v>
      </c>
      <c r="G61" s="171">
        <v>137</v>
      </c>
      <c r="H61" s="171">
        <v>76</v>
      </c>
      <c r="I61" s="171">
        <v>30</v>
      </c>
      <c r="J61" s="171">
        <v>8</v>
      </c>
      <c r="K61" s="171">
        <v>2</v>
      </c>
      <c r="L61" s="171">
        <v>1</v>
      </c>
      <c r="M61" s="226"/>
      <c r="N61" s="4"/>
      <c r="O61" s="4"/>
      <c r="P61" s="4"/>
      <c r="Q61" s="4"/>
      <c r="R61" s="503" t="s">
        <v>60</v>
      </c>
      <c r="S61" s="503"/>
      <c r="T61" s="503"/>
      <c r="U61" s="503"/>
      <c r="V61" s="4"/>
    </row>
    <row r="62" spans="2:22" ht="10.5" customHeight="1">
      <c r="B62" s="171">
        <v>213</v>
      </c>
      <c r="C62" s="171">
        <v>217</v>
      </c>
      <c r="D62" s="171">
        <v>249</v>
      </c>
      <c r="E62" s="171">
        <v>256</v>
      </c>
      <c r="F62" s="171">
        <v>233</v>
      </c>
      <c r="G62" s="171">
        <v>211</v>
      </c>
      <c r="H62" s="171">
        <v>108</v>
      </c>
      <c r="I62" s="171">
        <v>64</v>
      </c>
      <c r="J62" s="171">
        <v>27</v>
      </c>
      <c r="K62" s="171">
        <v>4</v>
      </c>
      <c r="L62" s="171">
        <v>0</v>
      </c>
      <c r="M62" s="226"/>
      <c r="N62" s="4"/>
      <c r="O62" s="4"/>
      <c r="P62" s="4"/>
      <c r="Q62" s="4"/>
      <c r="R62" s="503" t="s">
        <v>61</v>
      </c>
      <c r="S62" s="503"/>
      <c r="T62" s="503"/>
      <c r="U62" s="503"/>
      <c r="V62" s="4"/>
    </row>
    <row r="63" spans="2:22" ht="8.2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26"/>
      <c r="N63" s="9"/>
      <c r="O63" s="9"/>
      <c r="P63" s="9"/>
      <c r="Q63" s="9"/>
      <c r="R63" s="9"/>
      <c r="S63" s="9"/>
      <c r="T63" s="9"/>
      <c r="U63" s="9"/>
      <c r="V63" s="9"/>
    </row>
    <row r="64" spans="2:22" s="227" customFormat="1" ht="10.5" customHeight="1">
      <c r="B64" s="42">
        <v>1603</v>
      </c>
      <c r="C64" s="42">
        <v>1400</v>
      </c>
      <c r="D64" s="42">
        <v>1421</v>
      </c>
      <c r="E64" s="42">
        <v>1405</v>
      </c>
      <c r="F64" s="42">
        <v>1281</v>
      </c>
      <c r="G64" s="42">
        <v>1090</v>
      </c>
      <c r="H64" s="42">
        <v>602</v>
      </c>
      <c r="I64" s="42">
        <v>293</v>
      </c>
      <c r="J64" s="42">
        <v>96</v>
      </c>
      <c r="K64" s="42">
        <v>47</v>
      </c>
      <c r="L64" s="42">
        <v>4</v>
      </c>
      <c r="M64" s="242"/>
      <c r="N64" s="504" t="s">
        <v>62</v>
      </c>
      <c r="O64" s="504"/>
      <c r="P64" s="504"/>
      <c r="Q64" s="504"/>
      <c r="R64" s="504"/>
      <c r="S64" s="504"/>
      <c r="T64" s="504"/>
      <c r="U64" s="504"/>
      <c r="V64" s="2"/>
    </row>
    <row r="65" spans="2:22" ht="10.5" customHeight="1">
      <c r="B65" s="171">
        <v>260</v>
      </c>
      <c r="C65" s="171">
        <v>259</v>
      </c>
      <c r="D65" s="171">
        <v>290</v>
      </c>
      <c r="E65" s="171">
        <v>288</v>
      </c>
      <c r="F65" s="171">
        <v>276</v>
      </c>
      <c r="G65" s="171">
        <v>237</v>
      </c>
      <c r="H65" s="171">
        <v>110</v>
      </c>
      <c r="I65" s="171">
        <v>48</v>
      </c>
      <c r="J65" s="171">
        <v>14</v>
      </c>
      <c r="K65" s="171">
        <v>7</v>
      </c>
      <c r="L65" s="171">
        <v>1</v>
      </c>
      <c r="M65" s="226"/>
      <c r="N65" s="4"/>
      <c r="O65" s="4"/>
      <c r="P65" s="4"/>
      <c r="Q65" s="4"/>
      <c r="R65" s="503" t="s">
        <v>18</v>
      </c>
      <c r="S65" s="503"/>
      <c r="T65" s="503"/>
      <c r="U65" s="503"/>
      <c r="V65" s="4"/>
    </row>
    <row r="66" spans="2:22" ht="10.5" customHeight="1">
      <c r="B66" s="171">
        <v>428</v>
      </c>
      <c r="C66" s="171">
        <v>403</v>
      </c>
      <c r="D66" s="171">
        <v>399</v>
      </c>
      <c r="E66" s="171">
        <v>388</v>
      </c>
      <c r="F66" s="171">
        <v>346</v>
      </c>
      <c r="G66" s="171">
        <v>303</v>
      </c>
      <c r="H66" s="171">
        <v>209</v>
      </c>
      <c r="I66" s="171">
        <v>91</v>
      </c>
      <c r="J66" s="171">
        <v>28</v>
      </c>
      <c r="K66" s="171">
        <v>10</v>
      </c>
      <c r="L66" s="171">
        <v>1</v>
      </c>
      <c r="M66" s="226"/>
      <c r="N66" s="4"/>
      <c r="O66" s="4"/>
      <c r="P66" s="4"/>
      <c r="Q66" s="4"/>
      <c r="R66" s="503" t="s">
        <v>19</v>
      </c>
      <c r="S66" s="503"/>
      <c r="T66" s="503"/>
      <c r="U66" s="503"/>
      <c r="V66" s="4"/>
    </row>
    <row r="67" spans="2:22" ht="10.5" customHeight="1">
      <c r="B67" s="171">
        <v>368</v>
      </c>
      <c r="C67" s="171">
        <v>241</v>
      </c>
      <c r="D67" s="171">
        <v>251</v>
      </c>
      <c r="E67" s="171">
        <v>237</v>
      </c>
      <c r="F67" s="171">
        <v>227</v>
      </c>
      <c r="G67" s="171">
        <v>203</v>
      </c>
      <c r="H67" s="171">
        <v>77</v>
      </c>
      <c r="I67" s="171">
        <v>45</v>
      </c>
      <c r="J67" s="171">
        <v>14</v>
      </c>
      <c r="K67" s="171">
        <v>5</v>
      </c>
      <c r="L67" s="171">
        <v>1</v>
      </c>
      <c r="M67" s="226"/>
      <c r="N67" s="4"/>
      <c r="O67" s="4"/>
      <c r="P67" s="4"/>
      <c r="Q67" s="4"/>
      <c r="R67" s="503" t="s">
        <v>23</v>
      </c>
      <c r="S67" s="503"/>
      <c r="T67" s="503"/>
      <c r="U67" s="503"/>
      <c r="V67" s="4"/>
    </row>
    <row r="68" spans="2:22" ht="10.5" customHeight="1">
      <c r="B68" s="171">
        <v>342</v>
      </c>
      <c r="C68" s="171">
        <v>304</v>
      </c>
      <c r="D68" s="171">
        <v>298</v>
      </c>
      <c r="E68" s="171">
        <v>334</v>
      </c>
      <c r="F68" s="171">
        <v>278</v>
      </c>
      <c r="G68" s="171">
        <v>250</v>
      </c>
      <c r="H68" s="171">
        <v>145</v>
      </c>
      <c r="I68" s="171">
        <v>77</v>
      </c>
      <c r="J68" s="171">
        <v>31</v>
      </c>
      <c r="K68" s="171">
        <v>22</v>
      </c>
      <c r="L68" s="171">
        <v>0</v>
      </c>
      <c r="M68" s="226"/>
      <c r="N68" s="4"/>
      <c r="O68" s="4"/>
      <c r="P68" s="4"/>
      <c r="Q68" s="4"/>
      <c r="R68" s="503" t="s">
        <v>26</v>
      </c>
      <c r="S68" s="503"/>
      <c r="T68" s="503"/>
      <c r="U68" s="503"/>
      <c r="V68" s="4"/>
    </row>
    <row r="69" spans="2:22" ht="10.5" customHeight="1">
      <c r="B69" s="171">
        <v>205</v>
      </c>
      <c r="C69" s="171">
        <v>193</v>
      </c>
      <c r="D69" s="171">
        <v>183</v>
      </c>
      <c r="E69" s="171">
        <v>158</v>
      </c>
      <c r="F69" s="171">
        <v>154</v>
      </c>
      <c r="G69" s="171">
        <v>97</v>
      </c>
      <c r="H69" s="171">
        <v>61</v>
      </c>
      <c r="I69" s="171">
        <v>32</v>
      </c>
      <c r="J69" s="171">
        <v>9</v>
      </c>
      <c r="K69" s="171">
        <v>3</v>
      </c>
      <c r="L69" s="171">
        <v>1</v>
      </c>
      <c r="M69" s="226"/>
      <c r="N69" s="4"/>
      <c r="O69" s="4"/>
      <c r="P69" s="4"/>
      <c r="Q69" s="4"/>
      <c r="R69" s="503" t="s">
        <v>29</v>
      </c>
      <c r="S69" s="503"/>
      <c r="T69" s="503"/>
      <c r="U69" s="503"/>
      <c r="V69" s="4"/>
    </row>
    <row r="70" spans="2:22" ht="8.2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26"/>
      <c r="N70" s="4"/>
      <c r="O70" s="4"/>
      <c r="P70" s="4"/>
      <c r="Q70" s="4"/>
      <c r="R70" s="4"/>
      <c r="S70" s="4"/>
      <c r="T70" s="4"/>
      <c r="U70" s="4"/>
      <c r="V70" s="4"/>
    </row>
    <row r="71" spans="2:22" s="227" customFormat="1" ht="10.5" customHeight="1">
      <c r="B71" s="42">
        <v>2280</v>
      </c>
      <c r="C71" s="42">
        <v>2831</v>
      </c>
      <c r="D71" s="42">
        <v>2943</v>
      </c>
      <c r="E71" s="42">
        <v>2139</v>
      </c>
      <c r="F71" s="42">
        <v>1614</v>
      </c>
      <c r="G71" s="42">
        <v>1197</v>
      </c>
      <c r="H71" s="42">
        <v>632</v>
      </c>
      <c r="I71" s="42">
        <v>320</v>
      </c>
      <c r="J71" s="42">
        <v>96</v>
      </c>
      <c r="K71" s="42">
        <v>24</v>
      </c>
      <c r="L71" s="42">
        <v>8</v>
      </c>
      <c r="M71" s="242"/>
      <c r="N71" s="504" t="s">
        <v>63</v>
      </c>
      <c r="O71" s="504"/>
      <c r="P71" s="504"/>
      <c r="Q71" s="504"/>
      <c r="R71" s="504"/>
      <c r="S71" s="504"/>
      <c r="T71" s="504"/>
      <c r="U71" s="504"/>
      <c r="V71" s="2"/>
    </row>
    <row r="72" spans="2:22" ht="10.5" customHeight="1">
      <c r="B72" s="171">
        <v>150</v>
      </c>
      <c r="C72" s="171">
        <v>268</v>
      </c>
      <c r="D72" s="171">
        <v>377</v>
      </c>
      <c r="E72" s="171">
        <v>353</v>
      </c>
      <c r="F72" s="171">
        <v>265</v>
      </c>
      <c r="G72" s="171">
        <v>188</v>
      </c>
      <c r="H72" s="171">
        <v>75</v>
      </c>
      <c r="I72" s="171">
        <v>26</v>
      </c>
      <c r="J72" s="171">
        <v>9</v>
      </c>
      <c r="K72" s="171">
        <v>2</v>
      </c>
      <c r="L72" s="171">
        <v>1</v>
      </c>
      <c r="M72" s="226"/>
      <c r="N72" s="4"/>
      <c r="O72" s="4"/>
      <c r="P72" s="4"/>
      <c r="Q72" s="4"/>
      <c r="R72" s="503" t="s">
        <v>18</v>
      </c>
      <c r="S72" s="503"/>
      <c r="T72" s="503"/>
      <c r="U72" s="503"/>
      <c r="V72" s="4"/>
    </row>
    <row r="73" spans="2:22" ht="10.5" customHeight="1">
      <c r="B73" s="171">
        <v>474</v>
      </c>
      <c r="C73" s="171">
        <v>588</v>
      </c>
      <c r="D73" s="171">
        <v>550</v>
      </c>
      <c r="E73" s="171">
        <v>433</v>
      </c>
      <c r="F73" s="171">
        <v>288</v>
      </c>
      <c r="G73" s="171">
        <v>206</v>
      </c>
      <c r="H73" s="171">
        <v>135</v>
      </c>
      <c r="I73" s="171">
        <v>81</v>
      </c>
      <c r="J73" s="171">
        <v>29</v>
      </c>
      <c r="K73" s="171">
        <v>5</v>
      </c>
      <c r="L73" s="171">
        <v>1</v>
      </c>
      <c r="M73" s="226"/>
      <c r="N73" s="4"/>
      <c r="O73" s="4"/>
      <c r="P73" s="4"/>
      <c r="Q73" s="4"/>
      <c r="R73" s="503" t="s">
        <v>19</v>
      </c>
      <c r="S73" s="503"/>
      <c r="T73" s="503"/>
      <c r="U73" s="503"/>
      <c r="V73" s="4"/>
    </row>
    <row r="74" spans="2:22" ht="10.5" customHeight="1">
      <c r="B74" s="171">
        <v>812</v>
      </c>
      <c r="C74" s="171">
        <v>928</v>
      </c>
      <c r="D74" s="171">
        <v>859</v>
      </c>
      <c r="E74" s="171">
        <v>563</v>
      </c>
      <c r="F74" s="171">
        <v>462</v>
      </c>
      <c r="G74" s="171">
        <v>366</v>
      </c>
      <c r="H74" s="171">
        <v>181</v>
      </c>
      <c r="I74" s="171">
        <v>96</v>
      </c>
      <c r="J74" s="171">
        <v>22</v>
      </c>
      <c r="K74" s="171">
        <v>6</v>
      </c>
      <c r="L74" s="171">
        <v>4</v>
      </c>
      <c r="M74" s="226"/>
      <c r="N74" s="4"/>
      <c r="O74" s="4"/>
      <c r="P74" s="4"/>
      <c r="Q74" s="4"/>
      <c r="R74" s="503" t="s">
        <v>23</v>
      </c>
      <c r="S74" s="503"/>
      <c r="T74" s="503"/>
      <c r="U74" s="503"/>
      <c r="V74" s="4"/>
    </row>
    <row r="75" spans="2:22" ht="10.5" customHeight="1">
      <c r="B75" s="171">
        <v>0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>
        <v>0</v>
      </c>
      <c r="M75" s="226"/>
      <c r="N75" s="4"/>
      <c r="O75" s="4"/>
      <c r="P75" s="4"/>
      <c r="Q75" s="4"/>
      <c r="R75" s="503" t="s">
        <v>26</v>
      </c>
      <c r="S75" s="503"/>
      <c r="T75" s="503"/>
      <c r="U75" s="503"/>
      <c r="V75" s="4"/>
    </row>
    <row r="76" spans="2:22" ht="10.5" customHeight="1">
      <c r="B76" s="171">
        <v>227</v>
      </c>
      <c r="C76" s="171">
        <v>352</v>
      </c>
      <c r="D76" s="171">
        <v>434</v>
      </c>
      <c r="E76" s="171">
        <v>335</v>
      </c>
      <c r="F76" s="171">
        <v>220</v>
      </c>
      <c r="G76" s="171">
        <v>176</v>
      </c>
      <c r="H76" s="171">
        <v>93</v>
      </c>
      <c r="I76" s="171">
        <v>48</v>
      </c>
      <c r="J76" s="171">
        <v>19</v>
      </c>
      <c r="K76" s="171">
        <v>4</v>
      </c>
      <c r="L76" s="171">
        <v>1</v>
      </c>
      <c r="M76" s="226"/>
      <c r="N76" s="4"/>
      <c r="O76" s="4"/>
      <c r="P76" s="4"/>
      <c r="Q76" s="4"/>
      <c r="R76" s="503" t="s">
        <v>29</v>
      </c>
      <c r="S76" s="503"/>
      <c r="T76" s="503"/>
      <c r="U76" s="503"/>
      <c r="V76" s="4"/>
    </row>
    <row r="77" spans="2:22" ht="10.5" customHeight="1">
      <c r="B77" s="171">
        <v>100</v>
      </c>
      <c r="C77" s="171">
        <v>120</v>
      </c>
      <c r="D77" s="171">
        <v>121</v>
      </c>
      <c r="E77" s="171">
        <v>101</v>
      </c>
      <c r="F77" s="171">
        <v>80</v>
      </c>
      <c r="G77" s="171">
        <v>51</v>
      </c>
      <c r="H77" s="171">
        <v>38</v>
      </c>
      <c r="I77" s="171">
        <v>14</v>
      </c>
      <c r="J77" s="171">
        <v>4</v>
      </c>
      <c r="K77" s="171">
        <v>0</v>
      </c>
      <c r="L77" s="171">
        <v>0</v>
      </c>
      <c r="M77" s="226"/>
      <c r="N77" s="4"/>
      <c r="O77" s="4"/>
      <c r="P77" s="4"/>
      <c r="Q77" s="4"/>
      <c r="R77" s="503" t="s">
        <v>30</v>
      </c>
      <c r="S77" s="503"/>
      <c r="T77" s="503"/>
      <c r="U77" s="503"/>
      <c r="V77" s="4"/>
    </row>
    <row r="78" spans="2:22" ht="10.5" customHeight="1">
      <c r="B78" s="171">
        <v>517</v>
      </c>
      <c r="C78" s="171">
        <v>575</v>
      </c>
      <c r="D78" s="171">
        <v>602</v>
      </c>
      <c r="E78" s="171">
        <v>354</v>
      </c>
      <c r="F78" s="171">
        <v>299</v>
      </c>
      <c r="G78" s="171">
        <v>210</v>
      </c>
      <c r="H78" s="171">
        <v>110</v>
      </c>
      <c r="I78" s="171">
        <v>55</v>
      </c>
      <c r="J78" s="171">
        <v>13</v>
      </c>
      <c r="K78" s="171">
        <v>7</v>
      </c>
      <c r="L78" s="171">
        <v>1</v>
      </c>
      <c r="M78" s="226"/>
      <c r="N78" s="4"/>
      <c r="O78" s="4"/>
      <c r="P78" s="4"/>
      <c r="Q78" s="4"/>
      <c r="R78" s="503" t="s">
        <v>60</v>
      </c>
      <c r="S78" s="503"/>
      <c r="T78" s="503"/>
      <c r="U78" s="503"/>
      <c r="V78" s="4"/>
    </row>
    <row r="79" spans="2:22" ht="10.5" customHeight="1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66"/>
      <c r="M79" s="246"/>
      <c r="N79" s="7"/>
      <c r="O79" s="7"/>
      <c r="P79" s="7"/>
      <c r="Q79" s="247"/>
      <c r="R79" s="230"/>
      <c r="S79" s="230"/>
      <c r="T79" s="230"/>
      <c r="U79" s="230"/>
      <c r="V79" s="230"/>
    </row>
    <row r="80" spans="2:12" ht="10.5" customHeight="1"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</row>
    <row r="81" spans="2:12" ht="10.5" customHeight="1"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</row>
    <row r="82" spans="2:12" ht="10.5" customHeight="1"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</row>
  </sheetData>
  <sheetProtection/>
  <mergeCells count="75">
    <mergeCell ref="R77:U77"/>
    <mergeCell ref="R78:U78"/>
    <mergeCell ref="B3:V3"/>
    <mergeCell ref="B4:V4"/>
    <mergeCell ref="R73:U73"/>
    <mergeCell ref="R74:U74"/>
    <mergeCell ref="R75:U75"/>
    <mergeCell ref="R76:U76"/>
    <mergeCell ref="R68:U68"/>
    <mergeCell ref="R72:U72"/>
    <mergeCell ref="R69:U69"/>
    <mergeCell ref="N71:U71"/>
    <mergeCell ref="N64:U64"/>
    <mergeCell ref="R65:U65"/>
    <mergeCell ref="R66:U66"/>
    <mergeCell ref="R67:U67"/>
    <mergeCell ref="R57:U57"/>
    <mergeCell ref="R58:U58"/>
    <mergeCell ref="R61:U61"/>
    <mergeCell ref="R62:U62"/>
    <mergeCell ref="R59:U59"/>
    <mergeCell ref="R60:U60"/>
    <mergeCell ref="R48:U48"/>
    <mergeCell ref="R49:U49"/>
    <mergeCell ref="R50:U50"/>
    <mergeCell ref="R51:U51"/>
    <mergeCell ref="R52:U52"/>
    <mergeCell ref="N54:U54"/>
    <mergeCell ref="R55:U55"/>
    <mergeCell ref="R56:U56"/>
    <mergeCell ref="R41:U41"/>
    <mergeCell ref="R42:U42"/>
    <mergeCell ref="R43:U43"/>
    <mergeCell ref="R44:U44"/>
    <mergeCell ref="R29:U29"/>
    <mergeCell ref="R30:U30"/>
    <mergeCell ref="N46:U46"/>
    <mergeCell ref="R47:U47"/>
    <mergeCell ref="R34:U34"/>
    <mergeCell ref="R35:U35"/>
    <mergeCell ref="R36:U36"/>
    <mergeCell ref="N38:U38"/>
    <mergeCell ref="R39:U39"/>
    <mergeCell ref="R40:U40"/>
    <mergeCell ref="N32:U32"/>
    <mergeCell ref="R33:U33"/>
    <mergeCell ref="N20:U20"/>
    <mergeCell ref="R21:U21"/>
    <mergeCell ref="R22:U22"/>
    <mergeCell ref="R23:U23"/>
    <mergeCell ref="R24:U24"/>
    <mergeCell ref="N26:U26"/>
    <mergeCell ref="R27:U27"/>
    <mergeCell ref="R28:U28"/>
    <mergeCell ref="R12:U12"/>
    <mergeCell ref="R13:U13"/>
    <mergeCell ref="R14:U14"/>
    <mergeCell ref="N16:U16"/>
    <mergeCell ref="R17:U17"/>
    <mergeCell ref="R18:U18"/>
    <mergeCell ref="B6:B7"/>
    <mergeCell ref="C6:C7"/>
    <mergeCell ref="D6:D7"/>
    <mergeCell ref="E6:E7"/>
    <mergeCell ref="R10:U10"/>
    <mergeCell ref="R11:U11"/>
    <mergeCell ref="J6:J7"/>
    <mergeCell ref="K6:K7"/>
    <mergeCell ref="F6:F7"/>
    <mergeCell ref="N9:U9"/>
    <mergeCell ref="L6:L7"/>
    <mergeCell ref="M6:V7"/>
    <mergeCell ref="G6:G7"/>
    <mergeCell ref="H6:H7"/>
    <mergeCell ref="I6:I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12" width="9.00390625" style="219" customWidth="1"/>
    <col min="13" max="22" width="7.375" style="219" customWidth="1"/>
    <col min="23" max="23" width="1.625" style="219" customWidth="1"/>
    <col min="24" max="16384" width="9.00390625" style="219" customWidth="1"/>
  </cols>
  <sheetData>
    <row r="1" spans="1:3" ht="10.5" customHeight="1">
      <c r="A1" s="102" t="s">
        <v>363</v>
      </c>
      <c r="C1" s="220"/>
    </row>
    <row r="2" ht="10.5" customHeight="1"/>
    <row r="3" spans="2:23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58"/>
    </row>
    <row r="4" spans="2:23" ht="12.75" customHeight="1">
      <c r="B4" s="502" t="s">
        <v>51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220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508" t="s">
        <v>64</v>
      </c>
      <c r="C6" s="508"/>
      <c r="D6" s="508"/>
      <c r="E6" s="508"/>
      <c r="F6" s="508"/>
      <c r="G6" s="508"/>
      <c r="H6" s="508"/>
      <c r="I6" s="508"/>
      <c r="J6" s="508"/>
      <c r="K6" s="509"/>
      <c r="L6" s="512" t="s">
        <v>5</v>
      </c>
      <c r="M6" s="505" t="s">
        <v>6</v>
      </c>
      <c r="N6" s="505" t="s">
        <v>7</v>
      </c>
      <c r="O6" s="505" t="s">
        <v>8</v>
      </c>
      <c r="P6" s="505" t="s">
        <v>9</v>
      </c>
      <c r="Q6" s="505" t="s">
        <v>10</v>
      </c>
      <c r="R6" s="505" t="s">
        <v>11</v>
      </c>
      <c r="S6" s="505" t="s">
        <v>12</v>
      </c>
      <c r="T6" s="505" t="s">
        <v>13</v>
      </c>
      <c r="U6" s="505" t="s">
        <v>14</v>
      </c>
      <c r="V6" s="505" t="s">
        <v>15</v>
      </c>
      <c r="W6" s="224"/>
    </row>
    <row r="7" spans="2:23" ht="15.75" customHeight="1">
      <c r="B7" s="510"/>
      <c r="C7" s="510"/>
      <c r="D7" s="510"/>
      <c r="E7" s="510"/>
      <c r="F7" s="510"/>
      <c r="G7" s="510"/>
      <c r="H7" s="510"/>
      <c r="I7" s="510"/>
      <c r="J7" s="510"/>
      <c r="K7" s="511"/>
      <c r="L7" s="513"/>
      <c r="M7" s="514"/>
      <c r="N7" s="506"/>
      <c r="O7" s="506"/>
      <c r="P7" s="506"/>
      <c r="Q7" s="506"/>
      <c r="R7" s="506"/>
      <c r="S7" s="506"/>
      <c r="T7" s="506"/>
      <c r="U7" s="506"/>
      <c r="V7" s="506"/>
      <c r="W7" s="224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54"/>
    </row>
    <row r="9" spans="2:23" s="227" customFormat="1" ht="10.5" customHeight="1">
      <c r="B9" s="228"/>
      <c r="C9" s="504" t="s">
        <v>65</v>
      </c>
      <c r="D9" s="504"/>
      <c r="E9" s="504"/>
      <c r="F9" s="504"/>
      <c r="G9" s="504"/>
      <c r="H9" s="504"/>
      <c r="I9" s="504"/>
      <c r="J9" s="504"/>
      <c r="K9" s="3"/>
      <c r="L9" s="180">
        <v>12440</v>
      </c>
      <c r="M9" s="42">
        <v>443</v>
      </c>
      <c r="N9" s="42">
        <v>495</v>
      </c>
      <c r="O9" s="42">
        <v>586</v>
      </c>
      <c r="P9" s="42">
        <v>660</v>
      </c>
      <c r="Q9" s="42">
        <v>746</v>
      </c>
      <c r="R9" s="42">
        <v>938</v>
      </c>
      <c r="S9" s="42">
        <v>979</v>
      </c>
      <c r="T9" s="42">
        <v>1008</v>
      </c>
      <c r="U9" s="42">
        <v>1014</v>
      </c>
      <c r="V9" s="42">
        <v>854</v>
      </c>
      <c r="W9" s="42"/>
    </row>
    <row r="10" spans="2:23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179">
        <v>4196</v>
      </c>
      <c r="M10" s="171">
        <v>196</v>
      </c>
      <c r="N10" s="171">
        <v>199</v>
      </c>
      <c r="O10" s="171">
        <v>220</v>
      </c>
      <c r="P10" s="171">
        <v>218</v>
      </c>
      <c r="Q10" s="171">
        <v>202</v>
      </c>
      <c r="R10" s="171">
        <v>278</v>
      </c>
      <c r="S10" s="171">
        <v>310</v>
      </c>
      <c r="T10" s="171">
        <v>387</v>
      </c>
      <c r="U10" s="171">
        <v>334</v>
      </c>
      <c r="V10" s="171">
        <v>270</v>
      </c>
      <c r="W10" s="42"/>
    </row>
    <row r="11" spans="2:23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179">
        <v>4445</v>
      </c>
      <c r="M11" s="171">
        <v>127</v>
      </c>
      <c r="N11" s="171">
        <v>146</v>
      </c>
      <c r="O11" s="171">
        <v>191</v>
      </c>
      <c r="P11" s="171">
        <v>231</v>
      </c>
      <c r="Q11" s="171">
        <v>308</v>
      </c>
      <c r="R11" s="171">
        <v>349</v>
      </c>
      <c r="S11" s="171">
        <v>319</v>
      </c>
      <c r="T11" s="171">
        <v>325</v>
      </c>
      <c r="U11" s="171">
        <v>337</v>
      </c>
      <c r="V11" s="171">
        <v>276</v>
      </c>
      <c r="W11" s="42"/>
    </row>
    <row r="12" spans="2:23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179">
        <v>3799</v>
      </c>
      <c r="M12" s="171">
        <v>120</v>
      </c>
      <c r="N12" s="171">
        <v>150</v>
      </c>
      <c r="O12" s="171">
        <v>175</v>
      </c>
      <c r="P12" s="171">
        <v>211</v>
      </c>
      <c r="Q12" s="171">
        <v>236</v>
      </c>
      <c r="R12" s="171">
        <v>311</v>
      </c>
      <c r="S12" s="171">
        <v>350</v>
      </c>
      <c r="T12" s="171">
        <v>296</v>
      </c>
      <c r="U12" s="171">
        <v>343</v>
      </c>
      <c r="V12" s="171">
        <v>308</v>
      </c>
      <c r="W12" s="42"/>
    </row>
    <row r="13" spans="2:23" ht="6.75" customHeight="1">
      <c r="B13" s="9"/>
      <c r="C13" s="4"/>
      <c r="D13" s="4"/>
      <c r="E13" s="4"/>
      <c r="F13" s="4"/>
      <c r="G13" s="4"/>
      <c r="H13" s="4"/>
      <c r="I13" s="4"/>
      <c r="J13" s="4"/>
      <c r="K13" s="5"/>
      <c r="L13" s="179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2:23" s="227" customFormat="1" ht="10.5" customHeight="1">
      <c r="B14" s="228"/>
      <c r="C14" s="504" t="s">
        <v>66</v>
      </c>
      <c r="D14" s="504"/>
      <c r="E14" s="504"/>
      <c r="F14" s="504"/>
      <c r="G14" s="504"/>
      <c r="H14" s="504"/>
      <c r="I14" s="504"/>
      <c r="J14" s="504"/>
      <c r="K14" s="3"/>
      <c r="L14" s="180">
        <v>12279</v>
      </c>
      <c r="M14" s="42">
        <v>591</v>
      </c>
      <c r="N14" s="42">
        <v>709</v>
      </c>
      <c r="O14" s="42">
        <v>668</v>
      </c>
      <c r="P14" s="42">
        <v>577</v>
      </c>
      <c r="Q14" s="42">
        <v>543</v>
      </c>
      <c r="R14" s="42">
        <v>641</v>
      </c>
      <c r="S14" s="42">
        <v>886</v>
      </c>
      <c r="T14" s="42">
        <v>1141</v>
      </c>
      <c r="U14" s="42">
        <v>1080</v>
      </c>
      <c r="V14" s="42">
        <v>793</v>
      </c>
      <c r="W14" s="42"/>
    </row>
    <row r="15" spans="2:23" ht="10.5" customHeight="1">
      <c r="B15" s="9"/>
      <c r="C15" s="4"/>
      <c r="D15" s="4"/>
      <c r="E15" s="4"/>
      <c r="F15" s="4"/>
      <c r="G15" s="503" t="s">
        <v>18</v>
      </c>
      <c r="H15" s="503"/>
      <c r="I15" s="503"/>
      <c r="J15" s="503"/>
      <c r="K15" s="5"/>
      <c r="L15" s="179">
        <v>3291</v>
      </c>
      <c r="M15" s="171">
        <v>167</v>
      </c>
      <c r="N15" s="171">
        <v>203</v>
      </c>
      <c r="O15" s="171">
        <v>201</v>
      </c>
      <c r="P15" s="171">
        <v>156</v>
      </c>
      <c r="Q15" s="171">
        <v>150</v>
      </c>
      <c r="R15" s="171">
        <v>198</v>
      </c>
      <c r="S15" s="171">
        <v>263</v>
      </c>
      <c r="T15" s="171">
        <v>353</v>
      </c>
      <c r="U15" s="171">
        <v>318</v>
      </c>
      <c r="V15" s="171">
        <v>213</v>
      </c>
      <c r="W15" s="42"/>
    </row>
    <row r="16" spans="2:23" ht="10.5" customHeight="1">
      <c r="B16" s="9"/>
      <c r="C16" s="4"/>
      <c r="D16" s="4"/>
      <c r="E16" s="4"/>
      <c r="F16" s="4"/>
      <c r="G16" s="503" t="s">
        <v>19</v>
      </c>
      <c r="H16" s="503"/>
      <c r="I16" s="503"/>
      <c r="J16" s="503"/>
      <c r="K16" s="5"/>
      <c r="L16" s="179">
        <v>2190</v>
      </c>
      <c r="M16" s="171">
        <v>92</v>
      </c>
      <c r="N16" s="171">
        <v>113</v>
      </c>
      <c r="O16" s="171">
        <v>111</v>
      </c>
      <c r="P16" s="171">
        <v>94</v>
      </c>
      <c r="Q16" s="171">
        <v>97</v>
      </c>
      <c r="R16" s="171">
        <v>113</v>
      </c>
      <c r="S16" s="171">
        <v>186</v>
      </c>
      <c r="T16" s="171">
        <v>189</v>
      </c>
      <c r="U16" s="171">
        <v>170</v>
      </c>
      <c r="V16" s="171">
        <v>116</v>
      </c>
      <c r="W16" s="42"/>
    </row>
    <row r="17" spans="2:23" ht="10.5" customHeight="1">
      <c r="B17" s="9"/>
      <c r="C17" s="4"/>
      <c r="D17" s="4"/>
      <c r="E17" s="4"/>
      <c r="F17" s="4"/>
      <c r="G17" s="503" t="s">
        <v>23</v>
      </c>
      <c r="H17" s="503"/>
      <c r="I17" s="503"/>
      <c r="J17" s="503"/>
      <c r="K17" s="5"/>
      <c r="L17" s="179">
        <v>3637</v>
      </c>
      <c r="M17" s="171">
        <v>177</v>
      </c>
      <c r="N17" s="171">
        <v>230</v>
      </c>
      <c r="O17" s="171">
        <v>189</v>
      </c>
      <c r="P17" s="171">
        <v>172</v>
      </c>
      <c r="Q17" s="171">
        <v>169</v>
      </c>
      <c r="R17" s="171">
        <v>192</v>
      </c>
      <c r="S17" s="171">
        <v>226</v>
      </c>
      <c r="T17" s="171">
        <v>349</v>
      </c>
      <c r="U17" s="171">
        <v>307</v>
      </c>
      <c r="V17" s="171">
        <v>245</v>
      </c>
      <c r="W17" s="42"/>
    </row>
    <row r="18" spans="2:23" ht="10.5" customHeight="1">
      <c r="B18" s="9"/>
      <c r="C18" s="4"/>
      <c r="D18" s="4"/>
      <c r="E18" s="4"/>
      <c r="F18" s="4"/>
      <c r="G18" s="503" t="s">
        <v>26</v>
      </c>
      <c r="H18" s="503"/>
      <c r="I18" s="503"/>
      <c r="J18" s="503"/>
      <c r="K18" s="5"/>
      <c r="L18" s="179">
        <v>3161</v>
      </c>
      <c r="M18" s="171">
        <v>155</v>
      </c>
      <c r="N18" s="171">
        <v>163</v>
      </c>
      <c r="O18" s="171">
        <v>167</v>
      </c>
      <c r="P18" s="171">
        <v>155</v>
      </c>
      <c r="Q18" s="171">
        <v>127</v>
      </c>
      <c r="R18" s="171">
        <v>138</v>
      </c>
      <c r="S18" s="171">
        <v>211</v>
      </c>
      <c r="T18" s="171">
        <v>250</v>
      </c>
      <c r="U18" s="171">
        <v>285</v>
      </c>
      <c r="V18" s="171">
        <v>219</v>
      </c>
      <c r="W18" s="42"/>
    </row>
    <row r="19" spans="2:23" ht="6.75" customHeight="1">
      <c r="B19" s="9"/>
      <c r="C19" s="4"/>
      <c r="D19" s="4"/>
      <c r="E19" s="4"/>
      <c r="F19" s="4"/>
      <c r="G19" s="4"/>
      <c r="H19" s="4"/>
      <c r="I19" s="4"/>
      <c r="J19" s="4"/>
      <c r="K19" s="5"/>
      <c r="L19" s="18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2:23" s="227" customFormat="1" ht="10.5" customHeight="1">
      <c r="B20" s="228"/>
      <c r="C20" s="504" t="s">
        <v>67</v>
      </c>
      <c r="D20" s="504"/>
      <c r="E20" s="504"/>
      <c r="F20" s="504"/>
      <c r="G20" s="504"/>
      <c r="H20" s="504"/>
      <c r="I20" s="504"/>
      <c r="J20" s="504"/>
      <c r="K20" s="3"/>
      <c r="L20" s="180">
        <v>14912</v>
      </c>
      <c r="M20" s="42">
        <v>592</v>
      </c>
      <c r="N20" s="42">
        <v>624</v>
      </c>
      <c r="O20" s="42">
        <v>640</v>
      </c>
      <c r="P20" s="42">
        <v>657</v>
      </c>
      <c r="Q20" s="42">
        <v>824</v>
      </c>
      <c r="R20" s="42">
        <v>1118</v>
      </c>
      <c r="S20" s="42">
        <v>1145</v>
      </c>
      <c r="T20" s="42">
        <v>1234</v>
      </c>
      <c r="U20" s="42">
        <v>1205</v>
      </c>
      <c r="V20" s="42">
        <v>1025</v>
      </c>
      <c r="W20" s="42"/>
    </row>
    <row r="21" spans="2:23" ht="10.5" customHeight="1">
      <c r="B21" s="9"/>
      <c r="C21" s="4"/>
      <c r="D21" s="4"/>
      <c r="E21" s="4"/>
      <c r="F21" s="4"/>
      <c r="G21" s="503" t="s">
        <v>18</v>
      </c>
      <c r="H21" s="503"/>
      <c r="I21" s="503"/>
      <c r="J21" s="503"/>
      <c r="K21" s="5"/>
      <c r="L21" s="179">
        <v>3048</v>
      </c>
      <c r="M21" s="171">
        <v>124</v>
      </c>
      <c r="N21" s="171">
        <v>141</v>
      </c>
      <c r="O21" s="171">
        <v>139</v>
      </c>
      <c r="P21" s="171">
        <v>141</v>
      </c>
      <c r="Q21" s="171">
        <v>160</v>
      </c>
      <c r="R21" s="171">
        <v>221</v>
      </c>
      <c r="S21" s="171">
        <v>209</v>
      </c>
      <c r="T21" s="171">
        <v>267</v>
      </c>
      <c r="U21" s="171">
        <v>251</v>
      </c>
      <c r="V21" s="171">
        <v>230</v>
      </c>
      <c r="W21" s="42"/>
    </row>
    <row r="22" spans="2:23" ht="10.5" customHeight="1">
      <c r="B22" s="9"/>
      <c r="C22" s="4"/>
      <c r="D22" s="4"/>
      <c r="E22" s="4"/>
      <c r="F22" s="4"/>
      <c r="G22" s="503" t="s">
        <v>19</v>
      </c>
      <c r="H22" s="503"/>
      <c r="I22" s="503"/>
      <c r="J22" s="503"/>
      <c r="K22" s="5"/>
      <c r="L22" s="179">
        <v>4139</v>
      </c>
      <c r="M22" s="171">
        <v>128</v>
      </c>
      <c r="N22" s="171">
        <v>131</v>
      </c>
      <c r="O22" s="171">
        <v>158</v>
      </c>
      <c r="P22" s="171">
        <v>172</v>
      </c>
      <c r="Q22" s="171">
        <v>228</v>
      </c>
      <c r="R22" s="171">
        <v>307</v>
      </c>
      <c r="S22" s="171">
        <v>289</v>
      </c>
      <c r="T22" s="171">
        <v>323</v>
      </c>
      <c r="U22" s="171">
        <v>316</v>
      </c>
      <c r="V22" s="171">
        <v>297</v>
      </c>
      <c r="W22" s="42"/>
    </row>
    <row r="23" spans="2:23" ht="10.5" customHeight="1">
      <c r="B23" s="9"/>
      <c r="C23" s="4"/>
      <c r="D23" s="4"/>
      <c r="E23" s="4"/>
      <c r="F23" s="4"/>
      <c r="G23" s="503" t="s">
        <v>23</v>
      </c>
      <c r="H23" s="503"/>
      <c r="I23" s="503"/>
      <c r="J23" s="503"/>
      <c r="K23" s="5"/>
      <c r="L23" s="179">
        <v>3778</v>
      </c>
      <c r="M23" s="171">
        <v>148</v>
      </c>
      <c r="N23" s="171">
        <v>126</v>
      </c>
      <c r="O23" s="171">
        <v>139</v>
      </c>
      <c r="P23" s="171">
        <v>150</v>
      </c>
      <c r="Q23" s="171">
        <v>251</v>
      </c>
      <c r="R23" s="171">
        <v>338</v>
      </c>
      <c r="S23" s="171">
        <v>297</v>
      </c>
      <c r="T23" s="171">
        <v>307</v>
      </c>
      <c r="U23" s="171">
        <v>295</v>
      </c>
      <c r="V23" s="171">
        <v>216</v>
      </c>
      <c r="W23" s="42"/>
    </row>
    <row r="24" spans="2:23" ht="10.5" customHeight="1">
      <c r="B24" s="9"/>
      <c r="C24" s="4"/>
      <c r="D24" s="4"/>
      <c r="E24" s="4"/>
      <c r="F24" s="4"/>
      <c r="G24" s="503" t="s">
        <v>26</v>
      </c>
      <c r="H24" s="503"/>
      <c r="I24" s="503"/>
      <c r="J24" s="503"/>
      <c r="K24" s="5"/>
      <c r="L24" s="179">
        <v>3947</v>
      </c>
      <c r="M24" s="171">
        <v>192</v>
      </c>
      <c r="N24" s="171">
        <v>226</v>
      </c>
      <c r="O24" s="171">
        <v>204</v>
      </c>
      <c r="P24" s="171">
        <v>194</v>
      </c>
      <c r="Q24" s="171">
        <v>185</v>
      </c>
      <c r="R24" s="171">
        <v>252</v>
      </c>
      <c r="S24" s="171">
        <v>350</v>
      </c>
      <c r="T24" s="171">
        <v>337</v>
      </c>
      <c r="U24" s="171">
        <v>343</v>
      </c>
      <c r="V24" s="171">
        <v>282</v>
      </c>
      <c r="W24" s="42"/>
    </row>
    <row r="25" spans="2:23" ht="6.75" customHeight="1">
      <c r="B25" s="9"/>
      <c r="C25" s="4"/>
      <c r="D25" s="4"/>
      <c r="E25" s="4"/>
      <c r="F25" s="4"/>
      <c r="G25" s="4"/>
      <c r="H25" s="4"/>
      <c r="I25" s="4"/>
      <c r="J25" s="4"/>
      <c r="K25" s="5"/>
      <c r="L25" s="17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s="227" customFormat="1" ht="10.5" customHeight="1">
      <c r="B26" s="228"/>
      <c r="C26" s="504" t="s">
        <v>68</v>
      </c>
      <c r="D26" s="504"/>
      <c r="E26" s="504"/>
      <c r="F26" s="504"/>
      <c r="G26" s="504"/>
      <c r="H26" s="504"/>
      <c r="I26" s="504"/>
      <c r="J26" s="504"/>
      <c r="K26" s="3"/>
      <c r="L26" s="180">
        <v>11243</v>
      </c>
      <c r="M26" s="42">
        <v>447</v>
      </c>
      <c r="N26" s="42">
        <v>428</v>
      </c>
      <c r="O26" s="42">
        <v>459</v>
      </c>
      <c r="P26" s="42">
        <v>429</v>
      </c>
      <c r="Q26" s="42">
        <v>654</v>
      </c>
      <c r="R26" s="42">
        <v>847</v>
      </c>
      <c r="S26" s="42">
        <v>854</v>
      </c>
      <c r="T26" s="42">
        <v>916</v>
      </c>
      <c r="U26" s="42">
        <v>929</v>
      </c>
      <c r="V26" s="42">
        <v>709</v>
      </c>
      <c r="W26" s="42"/>
    </row>
    <row r="27" spans="2:23" ht="10.5" customHeight="1">
      <c r="B27" s="9"/>
      <c r="C27" s="4"/>
      <c r="D27" s="4"/>
      <c r="E27" s="4"/>
      <c r="F27" s="4"/>
      <c r="G27" s="503" t="s">
        <v>18</v>
      </c>
      <c r="H27" s="503"/>
      <c r="I27" s="503"/>
      <c r="J27" s="503"/>
      <c r="K27" s="5"/>
      <c r="L27" s="179">
        <v>1900</v>
      </c>
      <c r="M27" s="171">
        <v>77</v>
      </c>
      <c r="N27" s="171">
        <v>74</v>
      </c>
      <c r="O27" s="171">
        <v>66</v>
      </c>
      <c r="P27" s="171">
        <v>58</v>
      </c>
      <c r="Q27" s="171">
        <v>136</v>
      </c>
      <c r="R27" s="171">
        <v>158</v>
      </c>
      <c r="S27" s="171">
        <v>180</v>
      </c>
      <c r="T27" s="171">
        <v>179</v>
      </c>
      <c r="U27" s="171">
        <v>174</v>
      </c>
      <c r="V27" s="171">
        <v>105</v>
      </c>
      <c r="W27" s="42"/>
    </row>
    <row r="28" spans="2:23" ht="10.5" customHeight="1">
      <c r="B28" s="9"/>
      <c r="C28" s="4"/>
      <c r="D28" s="4"/>
      <c r="E28" s="4"/>
      <c r="F28" s="4"/>
      <c r="G28" s="503" t="s">
        <v>19</v>
      </c>
      <c r="H28" s="503"/>
      <c r="I28" s="503"/>
      <c r="J28" s="503"/>
      <c r="K28" s="5"/>
      <c r="L28" s="179">
        <v>1621</v>
      </c>
      <c r="M28" s="171">
        <v>87</v>
      </c>
      <c r="N28" s="171">
        <v>70</v>
      </c>
      <c r="O28" s="171">
        <v>95</v>
      </c>
      <c r="P28" s="171">
        <v>87</v>
      </c>
      <c r="Q28" s="171">
        <v>113</v>
      </c>
      <c r="R28" s="171">
        <v>140</v>
      </c>
      <c r="S28" s="171">
        <v>151</v>
      </c>
      <c r="T28" s="171">
        <v>128</v>
      </c>
      <c r="U28" s="171">
        <v>152</v>
      </c>
      <c r="V28" s="171">
        <v>128</v>
      </c>
      <c r="W28" s="42"/>
    </row>
    <row r="29" spans="2:23" ht="10.5" customHeight="1">
      <c r="B29" s="9"/>
      <c r="C29" s="4"/>
      <c r="D29" s="4"/>
      <c r="E29" s="4"/>
      <c r="F29" s="4"/>
      <c r="G29" s="503" t="s">
        <v>23</v>
      </c>
      <c r="H29" s="503"/>
      <c r="I29" s="503"/>
      <c r="J29" s="503"/>
      <c r="K29" s="5"/>
      <c r="L29" s="179">
        <v>2533</v>
      </c>
      <c r="M29" s="171">
        <v>90</v>
      </c>
      <c r="N29" s="171">
        <v>71</v>
      </c>
      <c r="O29" s="171">
        <v>85</v>
      </c>
      <c r="P29" s="171">
        <v>110</v>
      </c>
      <c r="Q29" s="171">
        <v>139</v>
      </c>
      <c r="R29" s="171">
        <v>211</v>
      </c>
      <c r="S29" s="171">
        <v>166</v>
      </c>
      <c r="T29" s="171">
        <v>188</v>
      </c>
      <c r="U29" s="171">
        <v>185</v>
      </c>
      <c r="V29" s="171">
        <v>155</v>
      </c>
      <c r="W29" s="42"/>
    </row>
    <row r="30" spans="2:23" ht="10.5" customHeight="1">
      <c r="B30" s="9"/>
      <c r="C30" s="4"/>
      <c r="D30" s="4"/>
      <c r="E30" s="4"/>
      <c r="F30" s="4"/>
      <c r="G30" s="503" t="s">
        <v>26</v>
      </c>
      <c r="H30" s="503"/>
      <c r="I30" s="503"/>
      <c r="J30" s="503"/>
      <c r="K30" s="5"/>
      <c r="L30" s="179">
        <v>2794</v>
      </c>
      <c r="M30" s="171">
        <v>126</v>
      </c>
      <c r="N30" s="171">
        <v>126</v>
      </c>
      <c r="O30" s="171">
        <v>125</v>
      </c>
      <c r="P30" s="171">
        <v>113</v>
      </c>
      <c r="Q30" s="171">
        <v>176</v>
      </c>
      <c r="R30" s="171">
        <v>221</v>
      </c>
      <c r="S30" s="171">
        <v>219</v>
      </c>
      <c r="T30" s="171">
        <v>266</v>
      </c>
      <c r="U30" s="171">
        <v>220</v>
      </c>
      <c r="V30" s="171">
        <v>191</v>
      </c>
      <c r="W30" s="42"/>
    </row>
    <row r="31" spans="2:23" ht="10.5" customHeight="1">
      <c r="B31" s="9"/>
      <c r="C31" s="4"/>
      <c r="D31" s="4"/>
      <c r="E31" s="4"/>
      <c r="F31" s="4"/>
      <c r="G31" s="503" t="s">
        <v>29</v>
      </c>
      <c r="H31" s="503"/>
      <c r="I31" s="503"/>
      <c r="J31" s="503"/>
      <c r="K31" s="5"/>
      <c r="L31" s="179">
        <v>2395</v>
      </c>
      <c r="M31" s="171">
        <v>67</v>
      </c>
      <c r="N31" s="171">
        <v>87</v>
      </c>
      <c r="O31" s="171">
        <v>88</v>
      </c>
      <c r="P31" s="171">
        <v>61</v>
      </c>
      <c r="Q31" s="171">
        <v>90</v>
      </c>
      <c r="R31" s="171">
        <v>117</v>
      </c>
      <c r="S31" s="171">
        <v>138</v>
      </c>
      <c r="T31" s="171">
        <v>155</v>
      </c>
      <c r="U31" s="171">
        <v>198</v>
      </c>
      <c r="V31" s="171">
        <v>130</v>
      </c>
      <c r="W31" s="42"/>
    </row>
    <row r="32" spans="2:23" ht="6.75" customHeight="1">
      <c r="B32" s="9"/>
      <c r="C32" s="9"/>
      <c r="D32" s="9"/>
      <c r="E32" s="9"/>
      <c r="F32" s="9"/>
      <c r="G32" s="9"/>
      <c r="H32" s="9"/>
      <c r="I32" s="9"/>
      <c r="J32" s="9"/>
      <c r="K32" s="225"/>
      <c r="L32" s="179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s="227" customFormat="1" ht="10.5" customHeight="1">
      <c r="B33" s="228"/>
      <c r="C33" s="504" t="s">
        <v>69</v>
      </c>
      <c r="D33" s="504"/>
      <c r="E33" s="504"/>
      <c r="F33" s="504"/>
      <c r="G33" s="504"/>
      <c r="H33" s="504"/>
      <c r="I33" s="504"/>
      <c r="J33" s="504"/>
      <c r="K33" s="3"/>
      <c r="L33" s="180">
        <v>13473</v>
      </c>
      <c r="M33" s="42">
        <v>675</v>
      </c>
      <c r="N33" s="42">
        <v>599</v>
      </c>
      <c r="O33" s="42">
        <v>550</v>
      </c>
      <c r="P33" s="42">
        <v>535</v>
      </c>
      <c r="Q33" s="42">
        <v>752</v>
      </c>
      <c r="R33" s="42">
        <v>972</v>
      </c>
      <c r="S33" s="42">
        <v>1206</v>
      </c>
      <c r="T33" s="42">
        <v>1423</v>
      </c>
      <c r="U33" s="42">
        <v>1117</v>
      </c>
      <c r="V33" s="42">
        <v>876</v>
      </c>
      <c r="W33" s="42"/>
    </row>
    <row r="34" spans="2:23" ht="10.5" customHeight="1">
      <c r="B34" s="9"/>
      <c r="C34" s="4"/>
      <c r="D34" s="4"/>
      <c r="E34" s="4"/>
      <c r="F34" s="4"/>
      <c r="G34" s="503" t="s">
        <v>18</v>
      </c>
      <c r="H34" s="503"/>
      <c r="I34" s="503"/>
      <c r="J34" s="503"/>
      <c r="K34" s="5"/>
      <c r="L34" s="179">
        <v>3409</v>
      </c>
      <c r="M34" s="171">
        <v>149</v>
      </c>
      <c r="N34" s="171">
        <v>140</v>
      </c>
      <c r="O34" s="171">
        <v>144</v>
      </c>
      <c r="P34" s="171">
        <v>131</v>
      </c>
      <c r="Q34" s="171">
        <v>196</v>
      </c>
      <c r="R34" s="171">
        <v>253</v>
      </c>
      <c r="S34" s="171">
        <v>287</v>
      </c>
      <c r="T34" s="171">
        <v>344</v>
      </c>
      <c r="U34" s="171">
        <v>246</v>
      </c>
      <c r="V34" s="171">
        <v>230</v>
      </c>
      <c r="W34" s="42"/>
    </row>
    <row r="35" spans="2:23" ht="10.5" customHeight="1">
      <c r="B35" s="9"/>
      <c r="C35" s="4"/>
      <c r="D35" s="4"/>
      <c r="E35" s="4"/>
      <c r="F35" s="4"/>
      <c r="G35" s="503" t="s">
        <v>19</v>
      </c>
      <c r="H35" s="503"/>
      <c r="I35" s="503"/>
      <c r="J35" s="503"/>
      <c r="K35" s="5"/>
      <c r="L35" s="179">
        <v>2705</v>
      </c>
      <c r="M35" s="171">
        <v>188</v>
      </c>
      <c r="N35" s="171">
        <v>147</v>
      </c>
      <c r="O35" s="171">
        <v>97</v>
      </c>
      <c r="P35" s="171">
        <v>79</v>
      </c>
      <c r="Q35" s="171">
        <v>146</v>
      </c>
      <c r="R35" s="171">
        <v>190</v>
      </c>
      <c r="S35" s="171">
        <v>323</v>
      </c>
      <c r="T35" s="171">
        <v>351</v>
      </c>
      <c r="U35" s="171">
        <v>265</v>
      </c>
      <c r="V35" s="171">
        <v>151</v>
      </c>
      <c r="W35" s="42"/>
    </row>
    <row r="36" spans="2:23" ht="10.5" customHeight="1">
      <c r="B36" s="9"/>
      <c r="C36" s="4"/>
      <c r="D36" s="4"/>
      <c r="E36" s="4"/>
      <c r="F36" s="4"/>
      <c r="G36" s="503" t="s">
        <v>23</v>
      </c>
      <c r="H36" s="503"/>
      <c r="I36" s="503"/>
      <c r="J36" s="503"/>
      <c r="K36" s="5"/>
      <c r="L36" s="179">
        <v>2795</v>
      </c>
      <c r="M36" s="171">
        <v>100</v>
      </c>
      <c r="N36" s="171">
        <v>92</v>
      </c>
      <c r="O36" s="171">
        <v>89</v>
      </c>
      <c r="P36" s="171">
        <v>115</v>
      </c>
      <c r="Q36" s="171">
        <v>163</v>
      </c>
      <c r="R36" s="171">
        <v>201</v>
      </c>
      <c r="S36" s="171">
        <v>187</v>
      </c>
      <c r="T36" s="171">
        <v>243</v>
      </c>
      <c r="U36" s="171">
        <v>207</v>
      </c>
      <c r="V36" s="171">
        <v>183</v>
      </c>
      <c r="W36" s="42"/>
    </row>
    <row r="37" spans="2:23" ht="10.5" customHeight="1">
      <c r="B37" s="9"/>
      <c r="C37" s="4"/>
      <c r="D37" s="4"/>
      <c r="E37" s="4"/>
      <c r="F37" s="4"/>
      <c r="G37" s="503" t="s">
        <v>26</v>
      </c>
      <c r="H37" s="503"/>
      <c r="I37" s="503"/>
      <c r="J37" s="503"/>
      <c r="K37" s="5"/>
      <c r="L37" s="179">
        <v>2194</v>
      </c>
      <c r="M37" s="171">
        <v>112</v>
      </c>
      <c r="N37" s="171">
        <v>117</v>
      </c>
      <c r="O37" s="171">
        <v>113</v>
      </c>
      <c r="P37" s="171">
        <v>106</v>
      </c>
      <c r="Q37" s="171">
        <v>132</v>
      </c>
      <c r="R37" s="171">
        <v>178</v>
      </c>
      <c r="S37" s="171">
        <v>198</v>
      </c>
      <c r="T37" s="171">
        <v>220</v>
      </c>
      <c r="U37" s="171">
        <v>206</v>
      </c>
      <c r="V37" s="171">
        <v>172</v>
      </c>
      <c r="W37" s="42"/>
    </row>
    <row r="38" spans="2:23" ht="10.5" customHeight="1">
      <c r="B38" s="9"/>
      <c r="C38" s="4"/>
      <c r="D38" s="4"/>
      <c r="E38" s="4"/>
      <c r="F38" s="4"/>
      <c r="G38" s="503" t="s">
        <v>29</v>
      </c>
      <c r="H38" s="503"/>
      <c r="I38" s="503"/>
      <c r="J38" s="503"/>
      <c r="K38" s="5"/>
      <c r="L38" s="179">
        <v>2370</v>
      </c>
      <c r="M38" s="171">
        <v>126</v>
      </c>
      <c r="N38" s="171">
        <v>103</v>
      </c>
      <c r="O38" s="171">
        <v>107</v>
      </c>
      <c r="P38" s="171">
        <v>104</v>
      </c>
      <c r="Q38" s="171">
        <v>115</v>
      </c>
      <c r="R38" s="171">
        <v>150</v>
      </c>
      <c r="S38" s="171">
        <v>211</v>
      </c>
      <c r="T38" s="171">
        <v>265</v>
      </c>
      <c r="U38" s="171">
        <v>193</v>
      </c>
      <c r="V38" s="171">
        <v>140</v>
      </c>
      <c r="W38" s="42"/>
    </row>
    <row r="39" spans="2:23" ht="6.75" customHeight="1">
      <c r="B39" s="9"/>
      <c r="C39" s="4"/>
      <c r="D39" s="4"/>
      <c r="E39" s="4"/>
      <c r="F39" s="4"/>
      <c r="G39" s="4"/>
      <c r="H39" s="4"/>
      <c r="I39" s="4"/>
      <c r="J39" s="4"/>
      <c r="K39" s="5"/>
      <c r="L39" s="179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2:23" s="227" customFormat="1" ht="10.5" customHeight="1">
      <c r="B40" s="228"/>
      <c r="C40" s="504" t="s">
        <v>70</v>
      </c>
      <c r="D40" s="504"/>
      <c r="E40" s="504"/>
      <c r="F40" s="504"/>
      <c r="G40" s="504"/>
      <c r="H40" s="504"/>
      <c r="I40" s="504"/>
      <c r="J40" s="504"/>
      <c r="K40" s="3"/>
      <c r="L40" s="180">
        <v>11267</v>
      </c>
      <c r="M40" s="42">
        <v>610</v>
      </c>
      <c r="N40" s="42">
        <v>577</v>
      </c>
      <c r="O40" s="42">
        <v>552</v>
      </c>
      <c r="P40" s="42">
        <v>532</v>
      </c>
      <c r="Q40" s="42">
        <v>574</v>
      </c>
      <c r="R40" s="42">
        <v>784</v>
      </c>
      <c r="S40" s="42">
        <v>894</v>
      </c>
      <c r="T40" s="42">
        <v>1059</v>
      </c>
      <c r="U40" s="42">
        <v>946</v>
      </c>
      <c r="V40" s="42">
        <v>742</v>
      </c>
      <c r="W40" s="42"/>
    </row>
    <row r="41" spans="2:23" ht="10.5" customHeight="1">
      <c r="B41" s="9"/>
      <c r="C41" s="4"/>
      <c r="D41" s="4"/>
      <c r="E41" s="4"/>
      <c r="F41" s="4"/>
      <c r="G41" s="503" t="s">
        <v>18</v>
      </c>
      <c r="H41" s="503"/>
      <c r="I41" s="503"/>
      <c r="J41" s="503"/>
      <c r="K41" s="5"/>
      <c r="L41" s="179">
        <v>1584</v>
      </c>
      <c r="M41" s="171">
        <v>108</v>
      </c>
      <c r="N41" s="171">
        <v>76</v>
      </c>
      <c r="O41" s="171">
        <v>73</v>
      </c>
      <c r="P41" s="171">
        <v>75</v>
      </c>
      <c r="Q41" s="171">
        <v>87</v>
      </c>
      <c r="R41" s="171">
        <v>161</v>
      </c>
      <c r="S41" s="171">
        <v>193</v>
      </c>
      <c r="T41" s="171">
        <v>147</v>
      </c>
      <c r="U41" s="171">
        <v>135</v>
      </c>
      <c r="V41" s="171">
        <v>92</v>
      </c>
      <c r="W41" s="42"/>
    </row>
    <row r="42" spans="2:23" ht="10.5" customHeight="1">
      <c r="B42" s="9"/>
      <c r="C42" s="4"/>
      <c r="D42" s="4"/>
      <c r="E42" s="4"/>
      <c r="F42" s="4"/>
      <c r="G42" s="503" t="s">
        <v>19</v>
      </c>
      <c r="H42" s="503"/>
      <c r="I42" s="503"/>
      <c r="J42" s="503"/>
      <c r="K42" s="5"/>
      <c r="L42" s="179">
        <v>1594</v>
      </c>
      <c r="M42" s="171">
        <v>69</v>
      </c>
      <c r="N42" s="171">
        <v>68</v>
      </c>
      <c r="O42" s="171">
        <v>90</v>
      </c>
      <c r="P42" s="171">
        <v>73</v>
      </c>
      <c r="Q42" s="171">
        <v>90</v>
      </c>
      <c r="R42" s="171">
        <v>122</v>
      </c>
      <c r="S42" s="171">
        <v>97</v>
      </c>
      <c r="T42" s="171">
        <v>119</v>
      </c>
      <c r="U42" s="171">
        <v>146</v>
      </c>
      <c r="V42" s="171">
        <v>122</v>
      </c>
      <c r="W42" s="42"/>
    </row>
    <row r="43" spans="2:23" ht="10.5" customHeight="1">
      <c r="B43" s="9"/>
      <c r="C43" s="4"/>
      <c r="D43" s="4"/>
      <c r="E43" s="4"/>
      <c r="F43" s="4"/>
      <c r="G43" s="503" t="s">
        <v>23</v>
      </c>
      <c r="H43" s="503"/>
      <c r="I43" s="503"/>
      <c r="J43" s="503"/>
      <c r="K43" s="5"/>
      <c r="L43" s="179">
        <v>1738</v>
      </c>
      <c r="M43" s="171">
        <v>91</v>
      </c>
      <c r="N43" s="171">
        <v>105</v>
      </c>
      <c r="O43" s="171">
        <v>81</v>
      </c>
      <c r="P43" s="171">
        <v>92</v>
      </c>
      <c r="Q43" s="171">
        <v>83</v>
      </c>
      <c r="R43" s="171">
        <v>91</v>
      </c>
      <c r="S43" s="171">
        <v>130</v>
      </c>
      <c r="T43" s="171">
        <v>163</v>
      </c>
      <c r="U43" s="171">
        <v>161</v>
      </c>
      <c r="V43" s="171">
        <v>106</v>
      </c>
      <c r="W43" s="42"/>
    </row>
    <row r="44" spans="2:23" ht="10.5" customHeight="1">
      <c r="B44" s="9"/>
      <c r="C44" s="4"/>
      <c r="D44" s="4"/>
      <c r="E44" s="4"/>
      <c r="F44" s="4"/>
      <c r="G44" s="503" t="s">
        <v>26</v>
      </c>
      <c r="H44" s="503"/>
      <c r="I44" s="503"/>
      <c r="J44" s="503"/>
      <c r="K44" s="5"/>
      <c r="L44" s="179">
        <v>1574</v>
      </c>
      <c r="M44" s="171">
        <v>104</v>
      </c>
      <c r="N44" s="171">
        <v>116</v>
      </c>
      <c r="O44" s="171">
        <v>83</v>
      </c>
      <c r="P44" s="171">
        <v>68</v>
      </c>
      <c r="Q44" s="171">
        <v>70</v>
      </c>
      <c r="R44" s="171">
        <v>80</v>
      </c>
      <c r="S44" s="171">
        <v>107</v>
      </c>
      <c r="T44" s="171">
        <v>158</v>
      </c>
      <c r="U44" s="171">
        <v>141</v>
      </c>
      <c r="V44" s="171">
        <v>104</v>
      </c>
      <c r="W44" s="42"/>
    </row>
    <row r="45" spans="2:23" ht="10.5" customHeight="1">
      <c r="B45" s="9"/>
      <c r="C45" s="4"/>
      <c r="D45" s="4"/>
      <c r="E45" s="4"/>
      <c r="F45" s="4"/>
      <c r="G45" s="503" t="s">
        <v>29</v>
      </c>
      <c r="H45" s="503"/>
      <c r="I45" s="503"/>
      <c r="J45" s="503"/>
      <c r="K45" s="5"/>
      <c r="L45" s="179">
        <v>2582</v>
      </c>
      <c r="M45" s="171">
        <v>135</v>
      </c>
      <c r="N45" s="171">
        <v>114</v>
      </c>
      <c r="O45" s="171">
        <v>120</v>
      </c>
      <c r="P45" s="171">
        <v>111</v>
      </c>
      <c r="Q45" s="171">
        <v>126</v>
      </c>
      <c r="R45" s="171">
        <v>208</v>
      </c>
      <c r="S45" s="171">
        <v>237</v>
      </c>
      <c r="T45" s="171">
        <v>286</v>
      </c>
      <c r="U45" s="171">
        <v>193</v>
      </c>
      <c r="V45" s="171">
        <v>158</v>
      </c>
      <c r="W45" s="42"/>
    </row>
    <row r="46" spans="2:23" ht="10.5" customHeight="1">
      <c r="B46" s="9"/>
      <c r="C46" s="4"/>
      <c r="D46" s="4"/>
      <c r="E46" s="4"/>
      <c r="F46" s="4"/>
      <c r="G46" s="503" t="s">
        <v>30</v>
      </c>
      <c r="H46" s="503"/>
      <c r="I46" s="503"/>
      <c r="J46" s="503"/>
      <c r="K46" s="5"/>
      <c r="L46" s="179">
        <v>2195</v>
      </c>
      <c r="M46" s="171">
        <v>103</v>
      </c>
      <c r="N46" s="171">
        <v>98</v>
      </c>
      <c r="O46" s="171">
        <v>105</v>
      </c>
      <c r="P46" s="171">
        <v>113</v>
      </c>
      <c r="Q46" s="171">
        <v>118</v>
      </c>
      <c r="R46" s="171">
        <v>122</v>
      </c>
      <c r="S46" s="171">
        <v>130</v>
      </c>
      <c r="T46" s="171">
        <v>186</v>
      </c>
      <c r="U46" s="171">
        <v>170</v>
      </c>
      <c r="V46" s="171">
        <v>160</v>
      </c>
      <c r="W46" s="42"/>
    </row>
    <row r="47" spans="2:23" ht="6.75" customHeight="1">
      <c r="B47" s="9"/>
      <c r="C47" s="4"/>
      <c r="D47" s="4"/>
      <c r="E47" s="4"/>
      <c r="F47" s="4"/>
      <c r="G47" s="4"/>
      <c r="H47" s="4"/>
      <c r="I47" s="4"/>
      <c r="J47" s="4"/>
      <c r="K47" s="5"/>
      <c r="L47" s="179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2:23" s="227" customFormat="1" ht="10.5" customHeight="1">
      <c r="B48" s="228"/>
      <c r="C48" s="504" t="s">
        <v>71</v>
      </c>
      <c r="D48" s="504"/>
      <c r="E48" s="504"/>
      <c r="F48" s="504"/>
      <c r="G48" s="504"/>
      <c r="H48" s="504"/>
      <c r="I48" s="504"/>
      <c r="J48" s="504"/>
      <c r="K48" s="3"/>
      <c r="L48" s="180">
        <v>9579</v>
      </c>
      <c r="M48" s="42">
        <v>479</v>
      </c>
      <c r="N48" s="42">
        <v>529</v>
      </c>
      <c r="O48" s="42">
        <v>517</v>
      </c>
      <c r="P48" s="42">
        <v>444</v>
      </c>
      <c r="Q48" s="42">
        <v>513</v>
      </c>
      <c r="R48" s="42">
        <v>607</v>
      </c>
      <c r="S48" s="42">
        <v>667</v>
      </c>
      <c r="T48" s="42">
        <v>926</v>
      </c>
      <c r="U48" s="42">
        <v>891</v>
      </c>
      <c r="V48" s="42">
        <v>726</v>
      </c>
      <c r="W48" s="42"/>
    </row>
    <row r="49" spans="2:23" ht="10.5" customHeight="1">
      <c r="B49" s="9"/>
      <c r="C49" s="4"/>
      <c r="D49" s="4"/>
      <c r="E49" s="4"/>
      <c r="F49" s="4"/>
      <c r="G49" s="503" t="s">
        <v>18</v>
      </c>
      <c r="H49" s="503"/>
      <c r="I49" s="503"/>
      <c r="J49" s="503"/>
      <c r="K49" s="5"/>
      <c r="L49" s="179">
        <v>4112</v>
      </c>
      <c r="M49" s="171">
        <v>202</v>
      </c>
      <c r="N49" s="171">
        <v>203</v>
      </c>
      <c r="O49" s="171">
        <v>184</v>
      </c>
      <c r="P49" s="171">
        <v>182</v>
      </c>
      <c r="Q49" s="171">
        <v>226</v>
      </c>
      <c r="R49" s="171">
        <v>274</v>
      </c>
      <c r="S49" s="171">
        <v>305</v>
      </c>
      <c r="T49" s="171">
        <v>392</v>
      </c>
      <c r="U49" s="171">
        <v>375</v>
      </c>
      <c r="V49" s="171">
        <v>323</v>
      </c>
      <c r="W49" s="42"/>
    </row>
    <row r="50" spans="2:23" ht="10.5" customHeight="1">
      <c r="B50" s="9"/>
      <c r="C50" s="4"/>
      <c r="D50" s="4"/>
      <c r="E50" s="4"/>
      <c r="F50" s="4"/>
      <c r="G50" s="503" t="s">
        <v>19</v>
      </c>
      <c r="H50" s="503"/>
      <c r="I50" s="503"/>
      <c r="J50" s="503"/>
      <c r="K50" s="5"/>
      <c r="L50" s="179">
        <v>2025</v>
      </c>
      <c r="M50" s="171">
        <v>128</v>
      </c>
      <c r="N50" s="171">
        <v>160</v>
      </c>
      <c r="O50" s="171">
        <v>133</v>
      </c>
      <c r="P50" s="171">
        <v>75</v>
      </c>
      <c r="Q50" s="171">
        <v>97</v>
      </c>
      <c r="R50" s="171">
        <v>136</v>
      </c>
      <c r="S50" s="171">
        <v>160</v>
      </c>
      <c r="T50" s="171">
        <v>243</v>
      </c>
      <c r="U50" s="171">
        <v>181</v>
      </c>
      <c r="V50" s="171">
        <v>125</v>
      </c>
      <c r="W50" s="42"/>
    </row>
    <row r="51" spans="2:23" ht="10.5" customHeight="1">
      <c r="B51" s="9"/>
      <c r="C51" s="4"/>
      <c r="D51" s="4"/>
      <c r="E51" s="4"/>
      <c r="F51" s="4"/>
      <c r="G51" s="503" t="s">
        <v>23</v>
      </c>
      <c r="H51" s="503"/>
      <c r="I51" s="503"/>
      <c r="J51" s="503"/>
      <c r="K51" s="5"/>
      <c r="L51" s="179">
        <v>3442</v>
      </c>
      <c r="M51" s="171">
        <v>149</v>
      </c>
      <c r="N51" s="171">
        <v>166</v>
      </c>
      <c r="O51" s="171">
        <v>200</v>
      </c>
      <c r="P51" s="171">
        <v>187</v>
      </c>
      <c r="Q51" s="171">
        <v>190</v>
      </c>
      <c r="R51" s="171">
        <v>197</v>
      </c>
      <c r="S51" s="171">
        <v>202</v>
      </c>
      <c r="T51" s="171">
        <v>291</v>
      </c>
      <c r="U51" s="171">
        <v>335</v>
      </c>
      <c r="V51" s="171">
        <v>278</v>
      </c>
      <c r="W51" s="42"/>
    </row>
    <row r="52" spans="2:23" ht="6.75" customHeight="1">
      <c r="B52" s="9"/>
      <c r="C52" s="4"/>
      <c r="D52" s="4"/>
      <c r="E52" s="4"/>
      <c r="F52" s="224"/>
      <c r="G52" s="9"/>
      <c r="H52" s="9"/>
      <c r="I52" s="9"/>
      <c r="J52" s="9"/>
      <c r="K52" s="225"/>
      <c r="L52" s="179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2:23" s="227" customFormat="1" ht="10.5" customHeight="1">
      <c r="B53" s="228"/>
      <c r="C53" s="504" t="s">
        <v>72</v>
      </c>
      <c r="D53" s="504"/>
      <c r="E53" s="504"/>
      <c r="F53" s="504"/>
      <c r="G53" s="504"/>
      <c r="H53" s="504"/>
      <c r="I53" s="504"/>
      <c r="J53" s="504"/>
      <c r="K53" s="3"/>
      <c r="L53" s="180">
        <v>25936</v>
      </c>
      <c r="M53" s="42">
        <v>1041</v>
      </c>
      <c r="N53" s="42">
        <v>1037</v>
      </c>
      <c r="O53" s="42">
        <v>994</v>
      </c>
      <c r="P53" s="42">
        <v>1013</v>
      </c>
      <c r="Q53" s="42">
        <v>1382</v>
      </c>
      <c r="R53" s="42">
        <v>1881</v>
      </c>
      <c r="S53" s="42">
        <v>2135</v>
      </c>
      <c r="T53" s="42">
        <v>2436</v>
      </c>
      <c r="U53" s="42">
        <v>2217</v>
      </c>
      <c r="V53" s="42">
        <v>1790</v>
      </c>
      <c r="W53" s="42"/>
    </row>
    <row r="54" spans="2:23" ht="10.5" customHeight="1">
      <c r="B54" s="9"/>
      <c r="C54" s="4"/>
      <c r="D54" s="4"/>
      <c r="E54" s="4"/>
      <c r="F54" s="4"/>
      <c r="G54" s="503" t="s">
        <v>18</v>
      </c>
      <c r="H54" s="503"/>
      <c r="I54" s="503"/>
      <c r="J54" s="503"/>
      <c r="K54" s="5"/>
      <c r="L54" s="179">
        <v>3157</v>
      </c>
      <c r="M54" s="171">
        <v>80</v>
      </c>
      <c r="N54" s="171">
        <v>79</v>
      </c>
      <c r="O54" s="171">
        <v>92</v>
      </c>
      <c r="P54" s="171">
        <v>106</v>
      </c>
      <c r="Q54" s="171">
        <v>129</v>
      </c>
      <c r="R54" s="171">
        <v>155</v>
      </c>
      <c r="S54" s="171">
        <v>182</v>
      </c>
      <c r="T54" s="171">
        <v>230</v>
      </c>
      <c r="U54" s="171">
        <v>211</v>
      </c>
      <c r="V54" s="171">
        <v>182</v>
      </c>
      <c r="W54" s="42"/>
    </row>
    <row r="55" spans="2:23" ht="10.5" customHeight="1">
      <c r="B55" s="9"/>
      <c r="C55" s="4"/>
      <c r="D55" s="4"/>
      <c r="E55" s="4"/>
      <c r="F55" s="4"/>
      <c r="G55" s="503" t="s">
        <v>19</v>
      </c>
      <c r="H55" s="503"/>
      <c r="I55" s="503"/>
      <c r="J55" s="503"/>
      <c r="K55" s="5"/>
      <c r="L55" s="179">
        <v>4440</v>
      </c>
      <c r="M55" s="171">
        <v>198</v>
      </c>
      <c r="N55" s="171">
        <v>209</v>
      </c>
      <c r="O55" s="171">
        <v>209</v>
      </c>
      <c r="P55" s="171">
        <v>208</v>
      </c>
      <c r="Q55" s="171">
        <v>236</v>
      </c>
      <c r="R55" s="171">
        <v>345</v>
      </c>
      <c r="S55" s="171">
        <v>378</v>
      </c>
      <c r="T55" s="171">
        <v>408</v>
      </c>
      <c r="U55" s="171">
        <v>414</v>
      </c>
      <c r="V55" s="171">
        <v>350</v>
      </c>
      <c r="W55" s="42"/>
    </row>
    <row r="56" spans="2:23" ht="10.5" customHeight="1">
      <c r="B56" s="9"/>
      <c r="C56" s="4"/>
      <c r="D56" s="4"/>
      <c r="E56" s="4"/>
      <c r="F56" s="4"/>
      <c r="G56" s="503" t="s">
        <v>23</v>
      </c>
      <c r="H56" s="503"/>
      <c r="I56" s="503"/>
      <c r="J56" s="503"/>
      <c r="K56" s="5"/>
      <c r="L56" s="179">
        <v>2495</v>
      </c>
      <c r="M56" s="171">
        <v>77</v>
      </c>
      <c r="N56" s="171">
        <v>62</v>
      </c>
      <c r="O56" s="171">
        <v>68</v>
      </c>
      <c r="P56" s="171">
        <v>79</v>
      </c>
      <c r="Q56" s="171">
        <v>110</v>
      </c>
      <c r="R56" s="171">
        <v>243</v>
      </c>
      <c r="S56" s="171">
        <v>248</v>
      </c>
      <c r="T56" s="171">
        <v>254</v>
      </c>
      <c r="U56" s="171">
        <v>211</v>
      </c>
      <c r="V56" s="171">
        <v>173</v>
      </c>
      <c r="W56" s="42"/>
    </row>
    <row r="57" spans="2:23" ht="10.5" customHeight="1">
      <c r="B57" s="9"/>
      <c r="C57" s="4"/>
      <c r="D57" s="4"/>
      <c r="E57" s="4"/>
      <c r="F57" s="4"/>
      <c r="G57" s="503" t="s">
        <v>26</v>
      </c>
      <c r="H57" s="503"/>
      <c r="I57" s="503"/>
      <c r="J57" s="503"/>
      <c r="K57" s="5"/>
      <c r="L57" s="179">
        <v>2883</v>
      </c>
      <c r="M57" s="171">
        <v>134</v>
      </c>
      <c r="N57" s="171">
        <v>132</v>
      </c>
      <c r="O57" s="171">
        <v>105</v>
      </c>
      <c r="P57" s="171">
        <v>107</v>
      </c>
      <c r="Q57" s="171">
        <v>166</v>
      </c>
      <c r="R57" s="171">
        <v>244</v>
      </c>
      <c r="S57" s="171">
        <v>286</v>
      </c>
      <c r="T57" s="171">
        <v>292</v>
      </c>
      <c r="U57" s="171">
        <v>244</v>
      </c>
      <c r="V57" s="171">
        <v>223</v>
      </c>
      <c r="W57" s="42"/>
    </row>
    <row r="58" spans="2:23" ht="10.5" customHeight="1">
      <c r="B58" s="9"/>
      <c r="C58" s="4"/>
      <c r="D58" s="4"/>
      <c r="E58" s="4"/>
      <c r="F58" s="4"/>
      <c r="G58" s="503" t="s">
        <v>29</v>
      </c>
      <c r="H58" s="503"/>
      <c r="I58" s="503"/>
      <c r="J58" s="503"/>
      <c r="K58" s="5"/>
      <c r="L58" s="179">
        <v>1573</v>
      </c>
      <c r="M58" s="171">
        <v>75</v>
      </c>
      <c r="N58" s="171">
        <v>51</v>
      </c>
      <c r="O58" s="171">
        <v>56</v>
      </c>
      <c r="P58" s="171">
        <v>63</v>
      </c>
      <c r="Q58" s="171">
        <v>90</v>
      </c>
      <c r="R58" s="171">
        <v>146</v>
      </c>
      <c r="S58" s="171">
        <v>157</v>
      </c>
      <c r="T58" s="171">
        <v>168</v>
      </c>
      <c r="U58" s="171">
        <v>137</v>
      </c>
      <c r="V58" s="171">
        <v>90</v>
      </c>
      <c r="W58" s="42"/>
    </row>
    <row r="59" spans="2:23" ht="10.5" customHeight="1">
      <c r="B59" s="9"/>
      <c r="C59" s="4"/>
      <c r="D59" s="4"/>
      <c r="E59" s="4"/>
      <c r="F59" s="4"/>
      <c r="G59" s="503" t="s">
        <v>30</v>
      </c>
      <c r="H59" s="503"/>
      <c r="I59" s="503"/>
      <c r="J59" s="503"/>
      <c r="K59" s="5"/>
      <c r="L59" s="179">
        <v>2684</v>
      </c>
      <c r="M59" s="171">
        <v>111</v>
      </c>
      <c r="N59" s="171">
        <v>108</v>
      </c>
      <c r="O59" s="171">
        <v>81</v>
      </c>
      <c r="P59" s="171">
        <v>105</v>
      </c>
      <c r="Q59" s="171">
        <v>162</v>
      </c>
      <c r="R59" s="171">
        <v>200</v>
      </c>
      <c r="S59" s="171">
        <v>228</v>
      </c>
      <c r="T59" s="171">
        <v>242</v>
      </c>
      <c r="U59" s="171">
        <v>222</v>
      </c>
      <c r="V59" s="171">
        <v>181</v>
      </c>
      <c r="W59" s="42"/>
    </row>
    <row r="60" spans="2:23" ht="10.5" customHeight="1">
      <c r="B60" s="9"/>
      <c r="C60" s="4"/>
      <c r="D60" s="4"/>
      <c r="E60" s="4"/>
      <c r="F60" s="4"/>
      <c r="G60" s="503" t="s">
        <v>60</v>
      </c>
      <c r="H60" s="503"/>
      <c r="I60" s="503"/>
      <c r="J60" s="503"/>
      <c r="K60" s="5"/>
      <c r="L60" s="179">
        <v>4094</v>
      </c>
      <c r="M60" s="171">
        <v>189</v>
      </c>
      <c r="N60" s="171">
        <v>182</v>
      </c>
      <c r="O60" s="171">
        <v>180</v>
      </c>
      <c r="P60" s="171">
        <v>162</v>
      </c>
      <c r="Q60" s="171">
        <v>234</v>
      </c>
      <c r="R60" s="171">
        <v>266</v>
      </c>
      <c r="S60" s="171">
        <v>313</v>
      </c>
      <c r="T60" s="171">
        <v>436</v>
      </c>
      <c r="U60" s="171">
        <v>379</v>
      </c>
      <c r="V60" s="171">
        <v>294</v>
      </c>
      <c r="W60" s="42"/>
    </row>
    <row r="61" spans="2:23" ht="10.5" customHeight="1">
      <c r="B61" s="9"/>
      <c r="C61" s="4"/>
      <c r="D61" s="4"/>
      <c r="E61" s="4"/>
      <c r="F61" s="4"/>
      <c r="G61" s="503" t="s">
        <v>61</v>
      </c>
      <c r="H61" s="503"/>
      <c r="I61" s="503"/>
      <c r="J61" s="503"/>
      <c r="K61" s="5"/>
      <c r="L61" s="179">
        <v>4610</v>
      </c>
      <c r="M61" s="171">
        <v>177</v>
      </c>
      <c r="N61" s="171">
        <v>214</v>
      </c>
      <c r="O61" s="171">
        <v>203</v>
      </c>
      <c r="P61" s="171">
        <v>183</v>
      </c>
      <c r="Q61" s="171">
        <v>255</v>
      </c>
      <c r="R61" s="171">
        <v>282</v>
      </c>
      <c r="S61" s="171">
        <v>343</v>
      </c>
      <c r="T61" s="171">
        <v>406</v>
      </c>
      <c r="U61" s="171">
        <v>399</v>
      </c>
      <c r="V61" s="171">
        <v>297</v>
      </c>
      <c r="W61" s="42"/>
    </row>
    <row r="62" spans="2:23" ht="6.75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79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2:24" s="227" customFormat="1" ht="10.5" customHeight="1">
      <c r="B63" s="228"/>
      <c r="C63" s="504" t="s">
        <v>73</v>
      </c>
      <c r="D63" s="504"/>
      <c r="E63" s="504"/>
      <c r="F63" s="504"/>
      <c r="G63" s="504"/>
      <c r="H63" s="504"/>
      <c r="I63" s="504"/>
      <c r="J63" s="504"/>
      <c r="K63" s="3"/>
      <c r="L63" s="42">
        <v>29705</v>
      </c>
      <c r="M63" s="42">
        <v>1253</v>
      </c>
      <c r="N63" s="42">
        <v>1424</v>
      </c>
      <c r="O63" s="42">
        <v>1476</v>
      </c>
      <c r="P63" s="42">
        <v>1557</v>
      </c>
      <c r="Q63" s="42">
        <v>1648</v>
      </c>
      <c r="R63" s="42">
        <v>1929</v>
      </c>
      <c r="S63" s="42">
        <v>2131</v>
      </c>
      <c r="T63" s="42">
        <v>2548</v>
      </c>
      <c r="U63" s="42">
        <v>2420</v>
      </c>
      <c r="V63" s="42">
        <v>2213</v>
      </c>
      <c r="W63" s="42"/>
      <c r="X63" s="228"/>
    </row>
    <row r="64" spans="2:24" ht="10.5" customHeight="1">
      <c r="B64" s="9"/>
      <c r="C64" s="4"/>
      <c r="D64" s="4"/>
      <c r="E64" s="4"/>
      <c r="F64" s="4"/>
      <c r="G64" s="503" t="s">
        <v>18</v>
      </c>
      <c r="H64" s="503"/>
      <c r="I64" s="503"/>
      <c r="J64" s="503"/>
      <c r="K64" s="5"/>
      <c r="L64" s="43">
        <v>1568</v>
      </c>
      <c r="M64" s="171">
        <v>62</v>
      </c>
      <c r="N64" s="171">
        <v>73</v>
      </c>
      <c r="O64" s="171">
        <v>74</v>
      </c>
      <c r="P64" s="171">
        <v>79</v>
      </c>
      <c r="Q64" s="171">
        <v>89</v>
      </c>
      <c r="R64" s="171">
        <v>76</v>
      </c>
      <c r="S64" s="171">
        <v>115</v>
      </c>
      <c r="T64" s="171">
        <v>150</v>
      </c>
      <c r="U64" s="171">
        <v>131</v>
      </c>
      <c r="V64" s="171">
        <v>127</v>
      </c>
      <c r="W64" s="42"/>
      <c r="X64" s="9"/>
    </row>
    <row r="65" spans="2:24" ht="10.5" customHeight="1">
      <c r="B65" s="9"/>
      <c r="C65" s="4"/>
      <c r="D65" s="4"/>
      <c r="E65" s="4"/>
      <c r="F65" s="4"/>
      <c r="G65" s="503" t="s">
        <v>19</v>
      </c>
      <c r="H65" s="503"/>
      <c r="I65" s="503"/>
      <c r="J65" s="503"/>
      <c r="K65" s="5"/>
      <c r="L65" s="43">
        <v>4475</v>
      </c>
      <c r="M65" s="171">
        <v>185</v>
      </c>
      <c r="N65" s="171">
        <v>193</v>
      </c>
      <c r="O65" s="171">
        <v>214</v>
      </c>
      <c r="P65" s="171">
        <v>234</v>
      </c>
      <c r="Q65" s="171">
        <v>254</v>
      </c>
      <c r="R65" s="171">
        <v>284</v>
      </c>
      <c r="S65" s="171">
        <v>309</v>
      </c>
      <c r="T65" s="171">
        <v>383</v>
      </c>
      <c r="U65" s="171">
        <v>368</v>
      </c>
      <c r="V65" s="171">
        <v>305</v>
      </c>
      <c r="W65" s="42"/>
      <c r="X65" s="9"/>
    </row>
    <row r="66" spans="2:24" ht="10.5" customHeight="1">
      <c r="B66" s="9"/>
      <c r="C66" s="4"/>
      <c r="D66" s="4"/>
      <c r="E66" s="4"/>
      <c r="F66" s="4"/>
      <c r="G66" s="503" t="s">
        <v>23</v>
      </c>
      <c r="H66" s="503"/>
      <c r="I66" s="503"/>
      <c r="J66" s="503"/>
      <c r="K66" s="5"/>
      <c r="L66" s="43">
        <v>5271</v>
      </c>
      <c r="M66" s="171">
        <v>229</v>
      </c>
      <c r="N66" s="171">
        <v>236</v>
      </c>
      <c r="O66" s="171">
        <v>306</v>
      </c>
      <c r="P66" s="171">
        <v>333</v>
      </c>
      <c r="Q66" s="171">
        <v>301</v>
      </c>
      <c r="R66" s="171">
        <v>341</v>
      </c>
      <c r="S66" s="171">
        <v>372</v>
      </c>
      <c r="T66" s="171">
        <v>417</v>
      </c>
      <c r="U66" s="171">
        <v>457</v>
      </c>
      <c r="V66" s="171">
        <v>449</v>
      </c>
      <c r="W66" s="42"/>
      <c r="X66" s="9"/>
    </row>
    <row r="67" spans="2:24" ht="10.5" customHeight="1">
      <c r="B67" s="9"/>
      <c r="C67" s="4"/>
      <c r="D67" s="4"/>
      <c r="E67" s="4"/>
      <c r="F67" s="4"/>
      <c r="G67" s="503" t="s">
        <v>26</v>
      </c>
      <c r="H67" s="503"/>
      <c r="I67" s="503"/>
      <c r="J67" s="503"/>
      <c r="K67" s="5"/>
      <c r="L67" s="43">
        <v>4509</v>
      </c>
      <c r="M67" s="171">
        <v>136</v>
      </c>
      <c r="N67" s="171">
        <v>187</v>
      </c>
      <c r="O67" s="171">
        <v>230</v>
      </c>
      <c r="P67" s="171">
        <v>253</v>
      </c>
      <c r="Q67" s="171">
        <v>185</v>
      </c>
      <c r="R67" s="171">
        <v>239</v>
      </c>
      <c r="S67" s="171">
        <v>269</v>
      </c>
      <c r="T67" s="171">
        <v>345</v>
      </c>
      <c r="U67" s="171">
        <v>335</v>
      </c>
      <c r="V67" s="171">
        <v>314</v>
      </c>
      <c r="W67" s="42"/>
      <c r="X67" s="9"/>
    </row>
    <row r="68" spans="2:24" ht="10.5" customHeight="1">
      <c r="B68" s="9"/>
      <c r="C68" s="4"/>
      <c r="D68" s="4"/>
      <c r="E68" s="4"/>
      <c r="F68" s="4"/>
      <c r="G68" s="503" t="s">
        <v>29</v>
      </c>
      <c r="H68" s="503"/>
      <c r="I68" s="503"/>
      <c r="J68" s="503"/>
      <c r="K68" s="5"/>
      <c r="L68" s="43">
        <v>3894</v>
      </c>
      <c r="M68" s="171">
        <v>192</v>
      </c>
      <c r="N68" s="171">
        <v>218</v>
      </c>
      <c r="O68" s="171">
        <v>199</v>
      </c>
      <c r="P68" s="171">
        <v>191</v>
      </c>
      <c r="Q68" s="171">
        <v>225</v>
      </c>
      <c r="R68" s="171">
        <v>293</v>
      </c>
      <c r="S68" s="171">
        <v>302</v>
      </c>
      <c r="T68" s="171">
        <v>347</v>
      </c>
      <c r="U68" s="171">
        <v>344</v>
      </c>
      <c r="V68" s="171">
        <v>282</v>
      </c>
      <c r="W68" s="42"/>
      <c r="X68" s="9"/>
    </row>
    <row r="69" spans="2:24" ht="10.5" customHeight="1">
      <c r="B69" s="9"/>
      <c r="C69" s="4"/>
      <c r="D69" s="4"/>
      <c r="E69" s="4"/>
      <c r="F69" s="4"/>
      <c r="G69" s="503" t="s">
        <v>30</v>
      </c>
      <c r="H69" s="503"/>
      <c r="I69" s="503"/>
      <c r="J69" s="503"/>
      <c r="K69" s="5"/>
      <c r="L69" s="43">
        <v>2853</v>
      </c>
      <c r="M69" s="171">
        <v>114</v>
      </c>
      <c r="N69" s="171">
        <v>141</v>
      </c>
      <c r="O69" s="171">
        <v>155</v>
      </c>
      <c r="P69" s="171">
        <v>145</v>
      </c>
      <c r="Q69" s="171">
        <v>182</v>
      </c>
      <c r="R69" s="171">
        <v>211</v>
      </c>
      <c r="S69" s="171">
        <v>198</v>
      </c>
      <c r="T69" s="171">
        <v>222</v>
      </c>
      <c r="U69" s="171">
        <v>204</v>
      </c>
      <c r="V69" s="171">
        <v>227</v>
      </c>
      <c r="W69" s="42"/>
      <c r="X69" s="9"/>
    </row>
    <row r="70" spans="2:24" ht="10.5" customHeight="1">
      <c r="B70" s="9"/>
      <c r="C70" s="4"/>
      <c r="D70" s="4"/>
      <c r="E70" s="4"/>
      <c r="F70" s="4"/>
      <c r="G70" s="503" t="s">
        <v>60</v>
      </c>
      <c r="H70" s="503"/>
      <c r="I70" s="503"/>
      <c r="J70" s="503"/>
      <c r="K70" s="5"/>
      <c r="L70" s="43">
        <v>3558</v>
      </c>
      <c r="M70" s="171">
        <v>160</v>
      </c>
      <c r="N70" s="171">
        <v>176</v>
      </c>
      <c r="O70" s="171">
        <v>130</v>
      </c>
      <c r="P70" s="171">
        <v>136</v>
      </c>
      <c r="Q70" s="171">
        <v>239</v>
      </c>
      <c r="R70" s="171">
        <v>277</v>
      </c>
      <c r="S70" s="171">
        <v>295</v>
      </c>
      <c r="T70" s="171">
        <v>361</v>
      </c>
      <c r="U70" s="171">
        <v>298</v>
      </c>
      <c r="V70" s="171">
        <v>227</v>
      </c>
      <c r="W70" s="42"/>
      <c r="X70" s="9"/>
    </row>
    <row r="71" spans="2:24" ht="10.5" customHeight="1">
      <c r="B71" s="9"/>
      <c r="C71" s="4"/>
      <c r="D71" s="4"/>
      <c r="E71" s="4"/>
      <c r="F71" s="4"/>
      <c r="G71" s="503" t="s">
        <v>61</v>
      </c>
      <c r="H71" s="503"/>
      <c r="I71" s="503"/>
      <c r="J71" s="503"/>
      <c r="K71" s="5"/>
      <c r="L71" s="43">
        <v>3577</v>
      </c>
      <c r="M71" s="171">
        <v>175</v>
      </c>
      <c r="N71" s="171">
        <v>200</v>
      </c>
      <c r="O71" s="171">
        <v>168</v>
      </c>
      <c r="P71" s="171">
        <v>186</v>
      </c>
      <c r="Q71" s="171">
        <v>173</v>
      </c>
      <c r="R71" s="171">
        <v>208</v>
      </c>
      <c r="S71" s="171">
        <v>271</v>
      </c>
      <c r="T71" s="171">
        <v>323</v>
      </c>
      <c r="U71" s="171">
        <v>283</v>
      </c>
      <c r="V71" s="171">
        <v>282</v>
      </c>
      <c r="W71" s="42"/>
      <c r="X71" s="9"/>
    </row>
    <row r="72" spans="2:24" ht="6.75" customHeight="1">
      <c r="B72" s="9"/>
      <c r="C72" s="4"/>
      <c r="D72" s="4"/>
      <c r="E72" s="4"/>
      <c r="F72" s="4"/>
      <c r="G72" s="4"/>
      <c r="H72" s="4"/>
      <c r="I72" s="4"/>
      <c r="J72" s="4"/>
      <c r="K72" s="5"/>
      <c r="L72" s="43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9"/>
    </row>
    <row r="73" spans="2:24" s="227" customFormat="1" ht="10.5" customHeight="1">
      <c r="B73" s="228"/>
      <c r="C73" s="504" t="s">
        <v>74</v>
      </c>
      <c r="D73" s="504"/>
      <c r="E73" s="504"/>
      <c r="F73" s="504"/>
      <c r="G73" s="504"/>
      <c r="H73" s="504"/>
      <c r="I73" s="504"/>
      <c r="J73" s="504"/>
      <c r="K73" s="3"/>
      <c r="L73" s="42">
        <v>18054</v>
      </c>
      <c r="M73" s="42">
        <v>594</v>
      </c>
      <c r="N73" s="42">
        <v>579</v>
      </c>
      <c r="O73" s="42">
        <v>578</v>
      </c>
      <c r="P73" s="42">
        <v>675</v>
      </c>
      <c r="Q73" s="42">
        <v>1230</v>
      </c>
      <c r="R73" s="42">
        <v>1699</v>
      </c>
      <c r="S73" s="42">
        <v>1491</v>
      </c>
      <c r="T73" s="42">
        <v>1520</v>
      </c>
      <c r="U73" s="42">
        <v>1381</v>
      </c>
      <c r="V73" s="42">
        <v>1271</v>
      </c>
      <c r="W73" s="42"/>
      <c r="X73" s="228"/>
    </row>
    <row r="74" spans="2:24" ht="10.5" customHeight="1">
      <c r="B74" s="9"/>
      <c r="C74" s="4"/>
      <c r="D74" s="4"/>
      <c r="E74" s="4"/>
      <c r="F74" s="4"/>
      <c r="G74" s="503" t="s">
        <v>18</v>
      </c>
      <c r="H74" s="503"/>
      <c r="I74" s="503"/>
      <c r="J74" s="503"/>
      <c r="K74" s="5"/>
      <c r="L74" s="43">
        <v>5096</v>
      </c>
      <c r="M74" s="171">
        <v>144</v>
      </c>
      <c r="N74" s="171">
        <v>150</v>
      </c>
      <c r="O74" s="171">
        <v>124</v>
      </c>
      <c r="P74" s="171">
        <v>149</v>
      </c>
      <c r="Q74" s="171">
        <v>378</v>
      </c>
      <c r="R74" s="171">
        <v>541</v>
      </c>
      <c r="S74" s="171">
        <v>431</v>
      </c>
      <c r="T74" s="171">
        <v>460</v>
      </c>
      <c r="U74" s="171">
        <v>386</v>
      </c>
      <c r="V74" s="171">
        <v>359</v>
      </c>
      <c r="W74" s="42"/>
      <c r="X74" s="9"/>
    </row>
    <row r="75" spans="2:24" ht="10.5" customHeight="1">
      <c r="B75" s="9"/>
      <c r="C75" s="4"/>
      <c r="D75" s="4"/>
      <c r="E75" s="4"/>
      <c r="F75" s="4"/>
      <c r="G75" s="503" t="s">
        <v>19</v>
      </c>
      <c r="H75" s="503"/>
      <c r="I75" s="503"/>
      <c r="J75" s="503"/>
      <c r="K75" s="5"/>
      <c r="L75" s="43">
        <v>3900</v>
      </c>
      <c r="M75" s="171">
        <v>135</v>
      </c>
      <c r="N75" s="171">
        <v>129</v>
      </c>
      <c r="O75" s="171">
        <v>139</v>
      </c>
      <c r="P75" s="171">
        <v>167</v>
      </c>
      <c r="Q75" s="171">
        <v>277</v>
      </c>
      <c r="R75" s="171">
        <v>380</v>
      </c>
      <c r="S75" s="171">
        <v>326</v>
      </c>
      <c r="T75" s="171">
        <v>323</v>
      </c>
      <c r="U75" s="171">
        <v>307</v>
      </c>
      <c r="V75" s="171">
        <v>298</v>
      </c>
      <c r="W75" s="42"/>
      <c r="X75" s="9"/>
    </row>
    <row r="76" spans="2:24" ht="10.5" customHeight="1">
      <c r="B76" s="9"/>
      <c r="C76" s="4"/>
      <c r="D76" s="4"/>
      <c r="E76" s="4"/>
      <c r="F76" s="4"/>
      <c r="G76" s="503" t="s">
        <v>23</v>
      </c>
      <c r="H76" s="503"/>
      <c r="I76" s="503"/>
      <c r="J76" s="503"/>
      <c r="K76" s="5"/>
      <c r="L76" s="43">
        <v>4721</v>
      </c>
      <c r="M76" s="171">
        <v>170</v>
      </c>
      <c r="N76" s="171">
        <v>164</v>
      </c>
      <c r="O76" s="171">
        <v>176</v>
      </c>
      <c r="P76" s="171">
        <v>173</v>
      </c>
      <c r="Q76" s="171">
        <v>301</v>
      </c>
      <c r="R76" s="171">
        <v>381</v>
      </c>
      <c r="S76" s="171">
        <v>348</v>
      </c>
      <c r="T76" s="171">
        <v>419</v>
      </c>
      <c r="U76" s="171">
        <v>359</v>
      </c>
      <c r="V76" s="171">
        <v>307</v>
      </c>
      <c r="W76" s="42"/>
      <c r="X76" s="9"/>
    </row>
    <row r="77" spans="2:24" ht="10.5" customHeight="1">
      <c r="B77" s="9"/>
      <c r="C77" s="4"/>
      <c r="D77" s="4"/>
      <c r="E77" s="4"/>
      <c r="F77" s="4"/>
      <c r="G77" s="503" t="s">
        <v>26</v>
      </c>
      <c r="H77" s="503"/>
      <c r="I77" s="503"/>
      <c r="J77" s="503"/>
      <c r="K77" s="5"/>
      <c r="L77" s="43">
        <v>4337</v>
      </c>
      <c r="M77" s="171">
        <v>145</v>
      </c>
      <c r="N77" s="171">
        <v>136</v>
      </c>
      <c r="O77" s="171">
        <v>139</v>
      </c>
      <c r="P77" s="171">
        <v>186</v>
      </c>
      <c r="Q77" s="171">
        <v>274</v>
      </c>
      <c r="R77" s="171">
        <v>397</v>
      </c>
      <c r="S77" s="171">
        <v>386</v>
      </c>
      <c r="T77" s="171">
        <v>318</v>
      </c>
      <c r="U77" s="171">
        <v>329</v>
      </c>
      <c r="V77" s="171">
        <v>307</v>
      </c>
      <c r="W77" s="42"/>
      <c r="X77" s="9"/>
    </row>
    <row r="78" spans="2:24" ht="6.75" customHeight="1">
      <c r="B78" s="9"/>
      <c r="C78" s="9"/>
      <c r="D78" s="9"/>
      <c r="E78" s="9"/>
      <c r="F78" s="9"/>
      <c r="G78" s="9"/>
      <c r="H78" s="9"/>
      <c r="I78" s="9"/>
      <c r="J78" s="9"/>
      <c r="K78" s="225"/>
      <c r="L78" s="43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9"/>
    </row>
    <row r="79" spans="2:24" s="227" customFormat="1" ht="10.5" customHeight="1">
      <c r="B79" s="228"/>
      <c r="C79" s="504" t="s">
        <v>75</v>
      </c>
      <c r="D79" s="504"/>
      <c r="E79" s="504"/>
      <c r="F79" s="504"/>
      <c r="G79" s="504"/>
      <c r="H79" s="504"/>
      <c r="I79" s="504"/>
      <c r="J79" s="504"/>
      <c r="K79" s="3"/>
      <c r="L79" s="42">
        <v>2072</v>
      </c>
      <c r="M79" s="42">
        <v>80</v>
      </c>
      <c r="N79" s="42">
        <v>70</v>
      </c>
      <c r="O79" s="42">
        <v>92</v>
      </c>
      <c r="P79" s="42">
        <v>88</v>
      </c>
      <c r="Q79" s="42">
        <v>124</v>
      </c>
      <c r="R79" s="42">
        <v>163</v>
      </c>
      <c r="S79" s="42">
        <v>136</v>
      </c>
      <c r="T79" s="42">
        <v>166</v>
      </c>
      <c r="U79" s="42">
        <v>162</v>
      </c>
      <c r="V79" s="42">
        <v>154</v>
      </c>
      <c r="W79" s="42"/>
      <c r="X79" s="228"/>
    </row>
    <row r="80" spans="2:23" ht="10.5" customHeight="1">
      <c r="B80" s="230"/>
      <c r="C80" s="230"/>
      <c r="D80" s="230"/>
      <c r="E80" s="230"/>
      <c r="F80" s="230"/>
      <c r="G80" s="230"/>
      <c r="H80" s="230"/>
      <c r="I80" s="230"/>
      <c r="J80" s="230"/>
      <c r="K80" s="249"/>
      <c r="L80" s="257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6"/>
    </row>
    <row r="81" spans="12:23" ht="10.5" customHeight="1"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</row>
  </sheetData>
  <sheetProtection/>
  <mergeCells count="75">
    <mergeCell ref="G71:J71"/>
    <mergeCell ref="G70:J70"/>
    <mergeCell ref="C79:J79"/>
    <mergeCell ref="G77:J77"/>
    <mergeCell ref="G76:J76"/>
    <mergeCell ref="G75:J75"/>
    <mergeCell ref="G74:J74"/>
    <mergeCell ref="C73:J73"/>
    <mergeCell ref="G60:J60"/>
    <mergeCell ref="G69:J69"/>
    <mergeCell ref="G68:J68"/>
    <mergeCell ref="G67:J67"/>
    <mergeCell ref="G66:J66"/>
    <mergeCell ref="G65:J65"/>
    <mergeCell ref="G64:J64"/>
    <mergeCell ref="C63:J63"/>
    <mergeCell ref="G61:J61"/>
    <mergeCell ref="G59:J59"/>
    <mergeCell ref="B3:V3"/>
    <mergeCell ref="B4:V4"/>
    <mergeCell ref="G57:J57"/>
    <mergeCell ref="G56:J56"/>
    <mergeCell ref="G55:J55"/>
    <mergeCell ref="G54:J54"/>
    <mergeCell ref="G58:J58"/>
    <mergeCell ref="G49:J49"/>
    <mergeCell ref="C48:J48"/>
    <mergeCell ref="G46:J46"/>
    <mergeCell ref="G45:J45"/>
    <mergeCell ref="C53:J53"/>
    <mergeCell ref="G51:J51"/>
    <mergeCell ref="G50:J50"/>
    <mergeCell ref="C40:J40"/>
    <mergeCell ref="G38:J38"/>
    <mergeCell ref="G37:J37"/>
    <mergeCell ref="G36:J36"/>
    <mergeCell ref="G44:J44"/>
    <mergeCell ref="G43:J43"/>
    <mergeCell ref="G42:J42"/>
    <mergeCell ref="G41:J41"/>
    <mergeCell ref="G30:J30"/>
    <mergeCell ref="G29:J29"/>
    <mergeCell ref="G28:J28"/>
    <mergeCell ref="G27:J27"/>
    <mergeCell ref="G35:J35"/>
    <mergeCell ref="G34:J34"/>
    <mergeCell ref="C33:J33"/>
    <mergeCell ref="G31:J31"/>
    <mergeCell ref="G21:J21"/>
    <mergeCell ref="C20:J20"/>
    <mergeCell ref="G18:J18"/>
    <mergeCell ref="G17:J17"/>
    <mergeCell ref="C26:J26"/>
    <mergeCell ref="G24:J24"/>
    <mergeCell ref="G23:J23"/>
    <mergeCell ref="G22:J22"/>
    <mergeCell ref="U6:U7"/>
    <mergeCell ref="O6:O7"/>
    <mergeCell ref="P6:P7"/>
    <mergeCell ref="Q6:Q7"/>
    <mergeCell ref="R6:R7"/>
    <mergeCell ref="G16:J16"/>
    <mergeCell ref="G15:J15"/>
    <mergeCell ref="C14:J14"/>
    <mergeCell ref="G12:J12"/>
    <mergeCell ref="V6:V7"/>
    <mergeCell ref="L6:L7"/>
    <mergeCell ref="M6:M7"/>
    <mergeCell ref="G11:J11"/>
    <mergeCell ref="G10:J10"/>
    <mergeCell ref="C9:J9"/>
    <mergeCell ref="B6:K7"/>
    <mergeCell ref="N6:N7"/>
    <mergeCell ref="S6:S7"/>
    <mergeCell ref="T6:T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19" customWidth="1"/>
    <col min="2" max="12" width="7.50390625" style="219" customWidth="1"/>
    <col min="13" max="23" width="1.625" style="219" customWidth="1"/>
    <col min="24" max="16384" width="9.00390625" style="219" customWidth="1"/>
  </cols>
  <sheetData>
    <row r="1" spans="11:23" ht="10.5" customHeight="1">
      <c r="K1" s="223"/>
      <c r="L1" s="223"/>
      <c r="P1" s="223"/>
      <c r="Q1" s="223"/>
      <c r="R1" s="223"/>
      <c r="S1" s="223"/>
      <c r="T1" s="223"/>
      <c r="U1" s="223"/>
      <c r="W1" s="66" t="s">
        <v>364</v>
      </c>
    </row>
    <row r="2" ht="10.5" customHeight="1">
      <c r="A2" s="237"/>
    </row>
    <row r="3" spans="1:22" ht="18" customHeight="1">
      <c r="A3" s="237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</row>
    <row r="4" spans="2:22" ht="12.75" customHeight="1"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3" ht="15.75" customHeight="1">
      <c r="A6" s="9"/>
      <c r="B6" s="516" t="s">
        <v>40</v>
      </c>
      <c r="C6" s="505" t="s">
        <v>41</v>
      </c>
      <c r="D6" s="505" t="s">
        <v>42</v>
      </c>
      <c r="E6" s="505" t="s">
        <v>43</v>
      </c>
      <c r="F6" s="505" t="s">
        <v>44</v>
      </c>
      <c r="G6" s="505" t="s">
        <v>45</v>
      </c>
      <c r="H6" s="505" t="s">
        <v>46</v>
      </c>
      <c r="I6" s="505" t="s">
        <v>47</v>
      </c>
      <c r="J6" s="505" t="s">
        <v>48</v>
      </c>
      <c r="K6" s="505" t="s">
        <v>49</v>
      </c>
      <c r="L6" s="524" t="s">
        <v>50</v>
      </c>
      <c r="M6" s="519" t="s">
        <v>4</v>
      </c>
      <c r="N6" s="508"/>
      <c r="O6" s="508"/>
      <c r="P6" s="508"/>
      <c r="Q6" s="508"/>
      <c r="R6" s="508"/>
      <c r="S6" s="508"/>
      <c r="T6" s="508"/>
      <c r="U6" s="508"/>
      <c r="V6" s="508"/>
      <c r="W6" s="9"/>
    </row>
    <row r="7" spans="1:23" ht="15.75" customHeight="1">
      <c r="A7" s="9"/>
      <c r="B7" s="517"/>
      <c r="C7" s="506"/>
      <c r="D7" s="506"/>
      <c r="E7" s="506"/>
      <c r="F7" s="506"/>
      <c r="G7" s="506"/>
      <c r="H7" s="506"/>
      <c r="I7" s="506"/>
      <c r="J7" s="506"/>
      <c r="K7" s="506"/>
      <c r="L7" s="520"/>
      <c r="M7" s="520"/>
      <c r="N7" s="510"/>
      <c r="O7" s="510"/>
      <c r="P7" s="510"/>
      <c r="Q7" s="510"/>
      <c r="R7" s="510"/>
      <c r="S7" s="510"/>
      <c r="T7" s="510"/>
      <c r="U7" s="510"/>
      <c r="V7" s="510"/>
      <c r="W7" s="9"/>
    </row>
    <row r="8" spans="13:22" ht="10.5" customHeight="1">
      <c r="M8" s="226"/>
      <c r="N8" s="9"/>
      <c r="O8" s="9"/>
      <c r="P8" s="9"/>
      <c r="Q8" s="9"/>
      <c r="R8" s="9"/>
      <c r="S8" s="9"/>
      <c r="T8" s="9"/>
      <c r="U8" s="9"/>
      <c r="V8" s="9"/>
    </row>
    <row r="9" spans="1:22" s="227" customFormat="1" ht="10.5" customHeight="1">
      <c r="A9" s="244"/>
      <c r="B9" s="42">
        <v>712</v>
      </c>
      <c r="C9" s="42">
        <v>659</v>
      </c>
      <c r="D9" s="42">
        <v>767</v>
      </c>
      <c r="E9" s="42">
        <v>707</v>
      </c>
      <c r="F9" s="42">
        <v>665</v>
      </c>
      <c r="G9" s="42">
        <v>553</v>
      </c>
      <c r="H9" s="42">
        <v>356</v>
      </c>
      <c r="I9" s="42">
        <v>198</v>
      </c>
      <c r="J9" s="42">
        <v>74</v>
      </c>
      <c r="K9" s="42">
        <v>22</v>
      </c>
      <c r="L9" s="42">
        <v>4</v>
      </c>
      <c r="M9" s="242"/>
      <c r="N9" s="504" t="s">
        <v>65</v>
      </c>
      <c r="O9" s="504"/>
      <c r="P9" s="504"/>
      <c r="Q9" s="504"/>
      <c r="R9" s="504"/>
      <c r="S9" s="504"/>
      <c r="T9" s="504"/>
      <c r="U9" s="504"/>
      <c r="V9" s="2"/>
    </row>
    <row r="10" spans="1:22" ht="10.5" customHeight="1">
      <c r="A10" s="223"/>
      <c r="B10" s="171">
        <v>210</v>
      </c>
      <c r="C10" s="171">
        <v>260</v>
      </c>
      <c r="D10" s="171">
        <v>270</v>
      </c>
      <c r="E10" s="171">
        <v>285</v>
      </c>
      <c r="F10" s="171">
        <v>253</v>
      </c>
      <c r="G10" s="171">
        <v>165</v>
      </c>
      <c r="H10" s="171">
        <v>73</v>
      </c>
      <c r="I10" s="171">
        <v>43</v>
      </c>
      <c r="J10" s="171">
        <v>16</v>
      </c>
      <c r="K10" s="171">
        <v>7</v>
      </c>
      <c r="L10" s="171">
        <v>0</v>
      </c>
      <c r="M10" s="226"/>
      <c r="N10" s="4"/>
      <c r="O10" s="4"/>
      <c r="P10" s="4"/>
      <c r="Q10" s="4"/>
      <c r="R10" s="503" t="s">
        <v>18</v>
      </c>
      <c r="S10" s="503"/>
      <c r="T10" s="503"/>
      <c r="U10" s="503"/>
      <c r="V10" s="4"/>
    </row>
    <row r="11" spans="1:22" ht="10.5" customHeight="1">
      <c r="A11" s="223"/>
      <c r="B11" s="171">
        <v>249</v>
      </c>
      <c r="C11" s="171">
        <v>206</v>
      </c>
      <c r="D11" s="171">
        <v>257</v>
      </c>
      <c r="E11" s="171">
        <v>269</v>
      </c>
      <c r="F11" s="171">
        <v>264</v>
      </c>
      <c r="G11" s="171">
        <v>239</v>
      </c>
      <c r="H11" s="171">
        <v>198</v>
      </c>
      <c r="I11" s="171">
        <v>99</v>
      </c>
      <c r="J11" s="171">
        <v>43</v>
      </c>
      <c r="K11" s="171">
        <v>9</v>
      </c>
      <c r="L11" s="171">
        <v>3</v>
      </c>
      <c r="M11" s="226"/>
      <c r="N11" s="4"/>
      <c r="O11" s="4"/>
      <c r="P11" s="4"/>
      <c r="Q11" s="4"/>
      <c r="R11" s="503" t="s">
        <v>19</v>
      </c>
      <c r="S11" s="503"/>
      <c r="T11" s="503"/>
      <c r="U11" s="503"/>
      <c r="V11" s="4"/>
    </row>
    <row r="12" spans="1:22" ht="10.5" customHeight="1">
      <c r="A12" s="223"/>
      <c r="B12" s="171">
        <v>253</v>
      </c>
      <c r="C12" s="171">
        <v>193</v>
      </c>
      <c r="D12" s="171">
        <v>240</v>
      </c>
      <c r="E12" s="171">
        <v>153</v>
      </c>
      <c r="F12" s="171">
        <v>148</v>
      </c>
      <c r="G12" s="171">
        <v>149</v>
      </c>
      <c r="H12" s="171">
        <v>85</v>
      </c>
      <c r="I12" s="171">
        <v>56</v>
      </c>
      <c r="J12" s="171">
        <v>15</v>
      </c>
      <c r="K12" s="171">
        <v>6</v>
      </c>
      <c r="L12" s="171">
        <v>1</v>
      </c>
      <c r="M12" s="226"/>
      <c r="N12" s="4"/>
      <c r="O12" s="4"/>
      <c r="P12" s="4"/>
      <c r="Q12" s="4"/>
      <c r="R12" s="503" t="s">
        <v>23</v>
      </c>
      <c r="S12" s="503"/>
      <c r="T12" s="503"/>
      <c r="U12" s="503"/>
      <c r="V12" s="4"/>
    </row>
    <row r="13" spans="1:22" ht="6.75" customHeight="1">
      <c r="A13" s="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26"/>
      <c r="N13" s="4"/>
      <c r="O13" s="4"/>
      <c r="P13" s="4"/>
      <c r="Q13" s="4"/>
      <c r="R13" s="4"/>
      <c r="S13" s="4"/>
      <c r="T13" s="4"/>
      <c r="U13" s="4"/>
      <c r="V13" s="4"/>
    </row>
    <row r="14" spans="1:22" s="227" customFormat="1" ht="10.5" customHeight="1">
      <c r="A14" s="244"/>
      <c r="B14" s="42">
        <v>546</v>
      </c>
      <c r="C14" s="42">
        <v>624</v>
      </c>
      <c r="D14" s="42">
        <v>786</v>
      </c>
      <c r="E14" s="42">
        <v>866</v>
      </c>
      <c r="F14" s="42">
        <v>746</v>
      </c>
      <c r="G14" s="42">
        <v>578</v>
      </c>
      <c r="H14" s="42">
        <v>275</v>
      </c>
      <c r="I14" s="42">
        <v>138</v>
      </c>
      <c r="J14" s="42">
        <v>70</v>
      </c>
      <c r="K14" s="42">
        <v>18</v>
      </c>
      <c r="L14" s="42">
        <v>3</v>
      </c>
      <c r="M14" s="242"/>
      <c r="N14" s="504" t="s">
        <v>66</v>
      </c>
      <c r="O14" s="504"/>
      <c r="P14" s="504"/>
      <c r="Q14" s="504"/>
      <c r="R14" s="504"/>
      <c r="S14" s="504"/>
      <c r="T14" s="504"/>
      <c r="U14" s="504"/>
      <c r="V14" s="2"/>
    </row>
    <row r="15" spans="1:22" ht="10.5" customHeight="1">
      <c r="A15" s="223"/>
      <c r="B15" s="171">
        <v>146</v>
      </c>
      <c r="C15" s="171">
        <v>167</v>
      </c>
      <c r="D15" s="171">
        <v>180</v>
      </c>
      <c r="E15" s="171">
        <v>182</v>
      </c>
      <c r="F15" s="171">
        <v>153</v>
      </c>
      <c r="G15" s="171">
        <v>136</v>
      </c>
      <c r="H15" s="171">
        <v>58</v>
      </c>
      <c r="I15" s="171">
        <v>31</v>
      </c>
      <c r="J15" s="171">
        <v>13</v>
      </c>
      <c r="K15" s="171">
        <v>3</v>
      </c>
      <c r="L15" s="171">
        <v>0</v>
      </c>
      <c r="M15" s="226"/>
      <c r="N15" s="4"/>
      <c r="O15" s="4"/>
      <c r="P15" s="4"/>
      <c r="Q15" s="4"/>
      <c r="R15" s="503" t="s">
        <v>18</v>
      </c>
      <c r="S15" s="503"/>
      <c r="T15" s="503"/>
      <c r="U15" s="503"/>
      <c r="V15" s="4"/>
    </row>
    <row r="16" spans="1:22" ht="10.5" customHeight="1">
      <c r="A16" s="223"/>
      <c r="B16" s="171">
        <v>105</v>
      </c>
      <c r="C16" s="171">
        <v>111</v>
      </c>
      <c r="D16" s="171">
        <v>167</v>
      </c>
      <c r="E16" s="171">
        <v>175</v>
      </c>
      <c r="F16" s="171">
        <v>137</v>
      </c>
      <c r="G16" s="171">
        <v>99</v>
      </c>
      <c r="H16" s="171">
        <v>69</v>
      </c>
      <c r="I16" s="171">
        <v>32</v>
      </c>
      <c r="J16" s="171">
        <v>13</v>
      </c>
      <c r="K16" s="171">
        <v>1</v>
      </c>
      <c r="L16" s="171">
        <v>0</v>
      </c>
      <c r="M16" s="226"/>
      <c r="N16" s="4"/>
      <c r="O16" s="4"/>
      <c r="P16" s="4"/>
      <c r="Q16" s="4"/>
      <c r="R16" s="503" t="s">
        <v>19</v>
      </c>
      <c r="S16" s="503"/>
      <c r="T16" s="503"/>
      <c r="U16" s="503"/>
      <c r="V16" s="4"/>
    </row>
    <row r="17" spans="1:22" ht="10.5" customHeight="1">
      <c r="A17" s="223"/>
      <c r="B17" s="171">
        <v>171</v>
      </c>
      <c r="C17" s="171">
        <v>176</v>
      </c>
      <c r="D17" s="171">
        <v>234</v>
      </c>
      <c r="E17" s="171">
        <v>241</v>
      </c>
      <c r="F17" s="171">
        <v>253</v>
      </c>
      <c r="G17" s="171">
        <v>161</v>
      </c>
      <c r="H17" s="171">
        <v>68</v>
      </c>
      <c r="I17" s="171">
        <v>40</v>
      </c>
      <c r="J17" s="171">
        <v>26</v>
      </c>
      <c r="K17" s="171">
        <v>8</v>
      </c>
      <c r="L17" s="171">
        <v>3</v>
      </c>
      <c r="M17" s="226"/>
      <c r="N17" s="4"/>
      <c r="O17" s="4"/>
      <c r="P17" s="4"/>
      <c r="Q17" s="4"/>
      <c r="R17" s="503" t="s">
        <v>23</v>
      </c>
      <c r="S17" s="503"/>
      <c r="T17" s="503"/>
      <c r="U17" s="503"/>
      <c r="V17" s="4"/>
    </row>
    <row r="18" spans="1:22" ht="10.5" customHeight="1">
      <c r="A18" s="223"/>
      <c r="B18" s="171">
        <v>124</v>
      </c>
      <c r="C18" s="171">
        <v>170</v>
      </c>
      <c r="D18" s="171">
        <v>205</v>
      </c>
      <c r="E18" s="171">
        <v>268</v>
      </c>
      <c r="F18" s="171">
        <v>203</v>
      </c>
      <c r="G18" s="171">
        <v>182</v>
      </c>
      <c r="H18" s="171">
        <v>80</v>
      </c>
      <c r="I18" s="171">
        <v>35</v>
      </c>
      <c r="J18" s="171">
        <v>18</v>
      </c>
      <c r="K18" s="171">
        <v>6</v>
      </c>
      <c r="L18" s="171">
        <v>0</v>
      </c>
      <c r="M18" s="226"/>
      <c r="N18" s="4"/>
      <c r="O18" s="4"/>
      <c r="P18" s="4"/>
      <c r="Q18" s="4"/>
      <c r="R18" s="503" t="s">
        <v>26</v>
      </c>
      <c r="S18" s="503"/>
      <c r="T18" s="503"/>
      <c r="U18" s="503"/>
      <c r="V18" s="4"/>
    </row>
    <row r="19" spans="1:22" ht="6.75" customHeight="1">
      <c r="A19" s="22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26"/>
      <c r="N19" s="4"/>
      <c r="O19" s="4"/>
      <c r="P19" s="4"/>
      <c r="Q19" s="4"/>
      <c r="R19" s="4"/>
      <c r="S19" s="4"/>
      <c r="T19" s="4"/>
      <c r="U19" s="4"/>
      <c r="V19" s="4"/>
    </row>
    <row r="20" spans="1:22" s="227" customFormat="1" ht="10.5" customHeight="1">
      <c r="A20" s="244"/>
      <c r="B20" s="42">
        <v>785</v>
      </c>
      <c r="C20" s="42">
        <v>824</v>
      </c>
      <c r="D20" s="42">
        <v>957</v>
      </c>
      <c r="E20" s="42">
        <v>883</v>
      </c>
      <c r="F20" s="42">
        <v>817</v>
      </c>
      <c r="G20" s="42">
        <v>688</v>
      </c>
      <c r="H20" s="42">
        <v>494</v>
      </c>
      <c r="I20" s="42">
        <v>245</v>
      </c>
      <c r="J20" s="42">
        <v>109</v>
      </c>
      <c r="K20" s="42">
        <v>42</v>
      </c>
      <c r="L20" s="42">
        <v>4</v>
      </c>
      <c r="M20" s="242"/>
      <c r="N20" s="504" t="s">
        <v>67</v>
      </c>
      <c r="O20" s="504"/>
      <c r="P20" s="504"/>
      <c r="Q20" s="504"/>
      <c r="R20" s="504"/>
      <c r="S20" s="504"/>
      <c r="T20" s="504"/>
      <c r="U20" s="504"/>
      <c r="V20" s="2"/>
    </row>
    <row r="21" spans="1:22" ht="10.5" customHeight="1">
      <c r="A21" s="223"/>
      <c r="B21" s="171">
        <v>162</v>
      </c>
      <c r="C21" s="171">
        <v>164</v>
      </c>
      <c r="D21" s="171">
        <v>219</v>
      </c>
      <c r="E21" s="171">
        <v>163</v>
      </c>
      <c r="F21" s="171">
        <v>146</v>
      </c>
      <c r="G21" s="171">
        <v>125</v>
      </c>
      <c r="H21" s="171">
        <v>98</v>
      </c>
      <c r="I21" s="171">
        <v>43</v>
      </c>
      <c r="J21" s="171">
        <v>32</v>
      </c>
      <c r="K21" s="171">
        <v>11</v>
      </c>
      <c r="L21" s="171">
        <v>2</v>
      </c>
      <c r="M21" s="226"/>
      <c r="N21" s="4"/>
      <c r="O21" s="4"/>
      <c r="P21" s="4"/>
      <c r="Q21" s="4"/>
      <c r="R21" s="503" t="s">
        <v>18</v>
      </c>
      <c r="S21" s="503"/>
      <c r="T21" s="503"/>
      <c r="U21" s="503"/>
      <c r="V21" s="4"/>
    </row>
    <row r="22" spans="1:22" ht="10.5" customHeight="1">
      <c r="A22" s="223"/>
      <c r="B22" s="171">
        <v>216</v>
      </c>
      <c r="C22" s="171">
        <v>242</v>
      </c>
      <c r="D22" s="171">
        <v>258</v>
      </c>
      <c r="E22" s="171">
        <v>255</v>
      </c>
      <c r="F22" s="171">
        <v>273</v>
      </c>
      <c r="G22" s="171">
        <v>230</v>
      </c>
      <c r="H22" s="171">
        <v>175</v>
      </c>
      <c r="I22" s="171">
        <v>98</v>
      </c>
      <c r="J22" s="171">
        <v>32</v>
      </c>
      <c r="K22" s="171">
        <v>11</v>
      </c>
      <c r="L22" s="171">
        <v>0</v>
      </c>
      <c r="M22" s="226"/>
      <c r="N22" s="4"/>
      <c r="O22" s="4"/>
      <c r="P22" s="4"/>
      <c r="Q22" s="4"/>
      <c r="R22" s="503" t="s">
        <v>19</v>
      </c>
      <c r="S22" s="503"/>
      <c r="T22" s="503"/>
      <c r="U22" s="503"/>
      <c r="V22" s="4"/>
    </row>
    <row r="23" spans="1:22" ht="10.5" customHeight="1">
      <c r="A23" s="223"/>
      <c r="B23" s="171">
        <v>206</v>
      </c>
      <c r="C23" s="171">
        <v>215</v>
      </c>
      <c r="D23" s="171">
        <v>260</v>
      </c>
      <c r="E23" s="171">
        <v>238</v>
      </c>
      <c r="F23" s="171">
        <v>196</v>
      </c>
      <c r="G23" s="171">
        <v>162</v>
      </c>
      <c r="H23" s="171">
        <v>120</v>
      </c>
      <c r="I23" s="171">
        <v>69</v>
      </c>
      <c r="J23" s="171">
        <v>29</v>
      </c>
      <c r="K23" s="171">
        <v>14</v>
      </c>
      <c r="L23" s="171">
        <v>2</v>
      </c>
      <c r="M23" s="226"/>
      <c r="N23" s="4"/>
      <c r="O23" s="4"/>
      <c r="P23" s="4"/>
      <c r="Q23" s="4"/>
      <c r="R23" s="503" t="s">
        <v>23</v>
      </c>
      <c r="S23" s="503"/>
      <c r="T23" s="503"/>
      <c r="U23" s="503"/>
      <c r="V23" s="4"/>
    </row>
    <row r="24" spans="1:22" ht="10.5" customHeight="1">
      <c r="A24" s="223"/>
      <c r="B24" s="171">
        <v>201</v>
      </c>
      <c r="C24" s="171">
        <v>203</v>
      </c>
      <c r="D24" s="171">
        <v>220</v>
      </c>
      <c r="E24" s="171">
        <v>227</v>
      </c>
      <c r="F24" s="171">
        <v>202</v>
      </c>
      <c r="G24" s="171">
        <v>171</v>
      </c>
      <c r="H24" s="171">
        <v>101</v>
      </c>
      <c r="I24" s="171">
        <v>35</v>
      </c>
      <c r="J24" s="171">
        <v>16</v>
      </c>
      <c r="K24" s="171">
        <v>6</v>
      </c>
      <c r="L24" s="171">
        <v>0</v>
      </c>
      <c r="M24" s="226"/>
      <c r="N24" s="4"/>
      <c r="O24" s="4"/>
      <c r="P24" s="4"/>
      <c r="Q24" s="4"/>
      <c r="R24" s="503" t="s">
        <v>26</v>
      </c>
      <c r="S24" s="503"/>
      <c r="T24" s="503"/>
      <c r="U24" s="503"/>
      <c r="V24" s="4"/>
    </row>
    <row r="25" spans="1:22" ht="6.75" customHeight="1">
      <c r="A25" s="22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26"/>
      <c r="N25" s="4"/>
      <c r="O25" s="4"/>
      <c r="P25" s="4"/>
      <c r="Q25" s="4"/>
      <c r="R25" s="4"/>
      <c r="S25" s="4"/>
      <c r="T25" s="4"/>
      <c r="U25" s="4"/>
      <c r="V25" s="4"/>
    </row>
    <row r="26" spans="1:22" s="227" customFormat="1" ht="10.5" customHeight="1">
      <c r="A26" s="244"/>
      <c r="B26" s="42">
        <v>566</v>
      </c>
      <c r="C26" s="42">
        <v>626</v>
      </c>
      <c r="D26" s="42">
        <v>740</v>
      </c>
      <c r="E26" s="42">
        <v>802</v>
      </c>
      <c r="F26" s="42">
        <v>706</v>
      </c>
      <c r="G26" s="42">
        <v>553</v>
      </c>
      <c r="H26" s="42">
        <v>315</v>
      </c>
      <c r="I26" s="42">
        <v>174</v>
      </c>
      <c r="J26" s="42">
        <v>69</v>
      </c>
      <c r="K26" s="42">
        <v>18</v>
      </c>
      <c r="L26" s="42">
        <v>2</v>
      </c>
      <c r="M26" s="242"/>
      <c r="N26" s="504" t="s">
        <v>68</v>
      </c>
      <c r="O26" s="504"/>
      <c r="P26" s="504"/>
      <c r="Q26" s="504"/>
      <c r="R26" s="504"/>
      <c r="S26" s="504"/>
      <c r="T26" s="504"/>
      <c r="U26" s="504"/>
      <c r="V26" s="2"/>
    </row>
    <row r="27" spans="1:22" ht="10.5" customHeight="1">
      <c r="A27" s="223"/>
      <c r="B27" s="171">
        <v>100</v>
      </c>
      <c r="C27" s="171">
        <v>101</v>
      </c>
      <c r="D27" s="171">
        <v>115</v>
      </c>
      <c r="E27" s="171">
        <v>134</v>
      </c>
      <c r="F27" s="171">
        <v>94</v>
      </c>
      <c r="G27" s="171">
        <v>64</v>
      </c>
      <c r="H27" s="171">
        <v>43</v>
      </c>
      <c r="I27" s="171">
        <v>20</v>
      </c>
      <c r="J27" s="171">
        <v>16</v>
      </c>
      <c r="K27" s="171">
        <v>5</v>
      </c>
      <c r="L27" s="171">
        <v>1</v>
      </c>
      <c r="M27" s="226"/>
      <c r="N27" s="4"/>
      <c r="O27" s="4"/>
      <c r="P27" s="4"/>
      <c r="Q27" s="4"/>
      <c r="R27" s="503" t="s">
        <v>18</v>
      </c>
      <c r="S27" s="503"/>
      <c r="T27" s="503"/>
      <c r="U27" s="503"/>
      <c r="V27" s="4"/>
    </row>
    <row r="28" spans="1:22" ht="10.5" customHeight="1">
      <c r="A28" s="223"/>
      <c r="B28" s="171">
        <v>82</v>
      </c>
      <c r="C28" s="171">
        <v>91</v>
      </c>
      <c r="D28" s="171">
        <v>77</v>
      </c>
      <c r="E28" s="171">
        <v>65</v>
      </c>
      <c r="F28" s="171">
        <v>58</v>
      </c>
      <c r="G28" s="171">
        <v>45</v>
      </c>
      <c r="H28" s="171">
        <v>29</v>
      </c>
      <c r="I28" s="171">
        <v>14</v>
      </c>
      <c r="J28" s="171">
        <v>5</v>
      </c>
      <c r="K28" s="171">
        <v>4</v>
      </c>
      <c r="L28" s="171">
        <v>0</v>
      </c>
      <c r="M28" s="226"/>
      <c r="N28" s="4"/>
      <c r="O28" s="4"/>
      <c r="P28" s="4"/>
      <c r="Q28" s="4"/>
      <c r="R28" s="503" t="s">
        <v>19</v>
      </c>
      <c r="S28" s="503"/>
      <c r="T28" s="503"/>
      <c r="U28" s="503"/>
      <c r="V28" s="4"/>
    </row>
    <row r="29" spans="1:22" ht="10.5" customHeight="1">
      <c r="A29" s="223"/>
      <c r="B29" s="171">
        <v>116</v>
      </c>
      <c r="C29" s="171">
        <v>139</v>
      </c>
      <c r="D29" s="171">
        <v>168</v>
      </c>
      <c r="E29" s="171">
        <v>194</v>
      </c>
      <c r="F29" s="171">
        <v>187</v>
      </c>
      <c r="G29" s="171">
        <v>170</v>
      </c>
      <c r="H29" s="171">
        <v>101</v>
      </c>
      <c r="I29" s="171">
        <v>41</v>
      </c>
      <c r="J29" s="171">
        <v>16</v>
      </c>
      <c r="K29" s="171">
        <v>1</v>
      </c>
      <c r="L29" s="171">
        <v>0</v>
      </c>
      <c r="M29" s="226"/>
      <c r="N29" s="4"/>
      <c r="O29" s="4"/>
      <c r="P29" s="4"/>
      <c r="Q29" s="4"/>
      <c r="R29" s="503" t="s">
        <v>23</v>
      </c>
      <c r="S29" s="503"/>
      <c r="T29" s="503"/>
      <c r="U29" s="503"/>
      <c r="V29" s="4"/>
    </row>
    <row r="30" spans="1:22" ht="10.5" customHeight="1">
      <c r="A30" s="223"/>
      <c r="B30" s="171">
        <v>162</v>
      </c>
      <c r="C30" s="171">
        <v>166</v>
      </c>
      <c r="D30" s="171">
        <v>169</v>
      </c>
      <c r="E30" s="171">
        <v>175</v>
      </c>
      <c r="F30" s="171">
        <v>125</v>
      </c>
      <c r="G30" s="171">
        <v>85</v>
      </c>
      <c r="H30" s="171">
        <v>63</v>
      </c>
      <c r="I30" s="171">
        <v>49</v>
      </c>
      <c r="J30" s="171">
        <v>12</v>
      </c>
      <c r="K30" s="171">
        <v>4</v>
      </c>
      <c r="L30" s="171">
        <v>1</v>
      </c>
      <c r="M30" s="226"/>
      <c r="N30" s="4"/>
      <c r="O30" s="4"/>
      <c r="P30" s="4"/>
      <c r="Q30" s="4"/>
      <c r="R30" s="503" t="s">
        <v>26</v>
      </c>
      <c r="S30" s="503"/>
      <c r="T30" s="503"/>
      <c r="U30" s="503"/>
      <c r="V30" s="4"/>
    </row>
    <row r="31" spans="1:22" ht="10.5" customHeight="1">
      <c r="A31" s="223"/>
      <c r="B31" s="171">
        <v>106</v>
      </c>
      <c r="C31" s="171">
        <v>129</v>
      </c>
      <c r="D31" s="171">
        <v>211</v>
      </c>
      <c r="E31" s="171">
        <v>234</v>
      </c>
      <c r="F31" s="171">
        <v>242</v>
      </c>
      <c r="G31" s="171">
        <v>189</v>
      </c>
      <c r="H31" s="171">
        <v>79</v>
      </c>
      <c r="I31" s="171">
        <v>50</v>
      </c>
      <c r="J31" s="171">
        <v>20</v>
      </c>
      <c r="K31" s="171">
        <v>4</v>
      </c>
      <c r="L31" s="171">
        <v>0</v>
      </c>
      <c r="M31" s="226"/>
      <c r="N31" s="4"/>
      <c r="O31" s="4"/>
      <c r="P31" s="4"/>
      <c r="Q31" s="4"/>
      <c r="R31" s="503" t="s">
        <v>29</v>
      </c>
      <c r="S31" s="503"/>
      <c r="T31" s="503"/>
      <c r="U31" s="503"/>
      <c r="V31" s="4"/>
    </row>
    <row r="32" spans="1:22" ht="6.75" customHeight="1">
      <c r="A32" s="22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226"/>
      <c r="N32" s="9"/>
      <c r="O32" s="9"/>
      <c r="P32" s="9"/>
      <c r="Q32" s="9"/>
      <c r="R32" s="9"/>
      <c r="S32" s="9"/>
      <c r="T32" s="9"/>
      <c r="U32" s="9"/>
      <c r="V32" s="9"/>
    </row>
    <row r="33" spans="1:22" s="227" customFormat="1" ht="10.5" customHeight="1">
      <c r="A33" s="244"/>
      <c r="B33" s="42">
        <v>700</v>
      </c>
      <c r="C33" s="42">
        <v>799</v>
      </c>
      <c r="D33" s="42">
        <v>865</v>
      </c>
      <c r="E33" s="42">
        <v>665</v>
      </c>
      <c r="F33" s="42">
        <v>605</v>
      </c>
      <c r="G33" s="42">
        <v>519</v>
      </c>
      <c r="H33" s="42">
        <v>346</v>
      </c>
      <c r="I33" s="42">
        <v>173</v>
      </c>
      <c r="J33" s="42">
        <v>71</v>
      </c>
      <c r="K33" s="42">
        <v>24</v>
      </c>
      <c r="L33" s="42">
        <v>1</v>
      </c>
      <c r="M33" s="242"/>
      <c r="N33" s="504" t="s">
        <v>69</v>
      </c>
      <c r="O33" s="504"/>
      <c r="P33" s="504"/>
      <c r="Q33" s="504"/>
      <c r="R33" s="504"/>
      <c r="S33" s="504"/>
      <c r="T33" s="504"/>
      <c r="U33" s="504"/>
      <c r="V33" s="2"/>
    </row>
    <row r="34" spans="1:22" ht="10.5" customHeight="1">
      <c r="A34" s="223"/>
      <c r="B34" s="171">
        <v>198</v>
      </c>
      <c r="C34" s="171">
        <v>226</v>
      </c>
      <c r="D34" s="171">
        <v>253</v>
      </c>
      <c r="E34" s="171">
        <v>180</v>
      </c>
      <c r="F34" s="171">
        <v>195</v>
      </c>
      <c r="G34" s="171">
        <v>115</v>
      </c>
      <c r="H34" s="171">
        <v>82</v>
      </c>
      <c r="I34" s="171">
        <v>25</v>
      </c>
      <c r="J34" s="171">
        <v>11</v>
      </c>
      <c r="K34" s="171">
        <v>3</v>
      </c>
      <c r="L34" s="171">
        <v>1</v>
      </c>
      <c r="M34" s="226"/>
      <c r="N34" s="4"/>
      <c r="O34" s="4"/>
      <c r="P34" s="4"/>
      <c r="Q34" s="4"/>
      <c r="R34" s="503" t="s">
        <v>18</v>
      </c>
      <c r="S34" s="503"/>
      <c r="T34" s="503"/>
      <c r="U34" s="503"/>
      <c r="V34" s="4"/>
    </row>
    <row r="35" spans="1:22" ht="10.5" customHeight="1">
      <c r="A35" s="223"/>
      <c r="B35" s="171">
        <v>126</v>
      </c>
      <c r="C35" s="171">
        <v>151</v>
      </c>
      <c r="D35" s="171">
        <v>163</v>
      </c>
      <c r="E35" s="171">
        <v>114</v>
      </c>
      <c r="F35" s="171">
        <v>93</v>
      </c>
      <c r="G35" s="171">
        <v>76</v>
      </c>
      <c r="H35" s="171">
        <v>25</v>
      </c>
      <c r="I35" s="171">
        <v>18</v>
      </c>
      <c r="J35" s="171">
        <v>1</v>
      </c>
      <c r="K35" s="171">
        <v>1</v>
      </c>
      <c r="L35" s="171">
        <v>0</v>
      </c>
      <c r="M35" s="226"/>
      <c r="N35" s="4"/>
      <c r="O35" s="4"/>
      <c r="P35" s="4"/>
      <c r="Q35" s="4"/>
      <c r="R35" s="503" t="s">
        <v>19</v>
      </c>
      <c r="S35" s="503"/>
      <c r="T35" s="503"/>
      <c r="U35" s="503"/>
      <c r="V35" s="4"/>
    </row>
    <row r="36" spans="1:22" ht="10.5" customHeight="1">
      <c r="A36" s="223"/>
      <c r="B36" s="171">
        <v>151</v>
      </c>
      <c r="C36" s="171">
        <v>162</v>
      </c>
      <c r="D36" s="171">
        <v>196</v>
      </c>
      <c r="E36" s="171">
        <v>173</v>
      </c>
      <c r="F36" s="171">
        <v>142</v>
      </c>
      <c r="G36" s="171">
        <v>169</v>
      </c>
      <c r="H36" s="171">
        <v>116</v>
      </c>
      <c r="I36" s="171">
        <v>73</v>
      </c>
      <c r="J36" s="171">
        <v>25</v>
      </c>
      <c r="K36" s="171">
        <v>8</v>
      </c>
      <c r="L36" s="171">
        <v>0</v>
      </c>
      <c r="M36" s="226"/>
      <c r="N36" s="4"/>
      <c r="O36" s="4"/>
      <c r="P36" s="4"/>
      <c r="Q36" s="4"/>
      <c r="R36" s="503" t="s">
        <v>23</v>
      </c>
      <c r="S36" s="503"/>
      <c r="T36" s="503"/>
      <c r="U36" s="503"/>
      <c r="V36" s="4"/>
    </row>
    <row r="37" spans="1:22" ht="10.5" customHeight="1">
      <c r="A37" s="223"/>
      <c r="B37" s="171">
        <v>119</v>
      </c>
      <c r="C37" s="171">
        <v>126</v>
      </c>
      <c r="D37" s="171">
        <v>111</v>
      </c>
      <c r="E37" s="171">
        <v>80</v>
      </c>
      <c r="F37" s="171">
        <v>71</v>
      </c>
      <c r="G37" s="171">
        <v>69</v>
      </c>
      <c r="H37" s="171">
        <v>39</v>
      </c>
      <c r="I37" s="171">
        <v>16</v>
      </c>
      <c r="J37" s="171">
        <v>7</v>
      </c>
      <c r="K37" s="171">
        <v>2</v>
      </c>
      <c r="L37" s="171">
        <v>0</v>
      </c>
      <c r="M37" s="226"/>
      <c r="N37" s="4"/>
      <c r="O37" s="4"/>
      <c r="P37" s="4"/>
      <c r="Q37" s="4"/>
      <c r="R37" s="503" t="s">
        <v>26</v>
      </c>
      <c r="S37" s="503"/>
      <c r="T37" s="503"/>
      <c r="U37" s="503"/>
      <c r="V37" s="4"/>
    </row>
    <row r="38" spans="1:22" ht="10.5" customHeight="1">
      <c r="A38" s="223"/>
      <c r="B38" s="171">
        <v>106</v>
      </c>
      <c r="C38" s="171">
        <v>134</v>
      </c>
      <c r="D38" s="171">
        <v>142</v>
      </c>
      <c r="E38" s="171">
        <v>118</v>
      </c>
      <c r="F38" s="171">
        <v>104</v>
      </c>
      <c r="G38" s="171">
        <v>90</v>
      </c>
      <c r="H38" s="171">
        <v>84</v>
      </c>
      <c r="I38" s="171">
        <v>41</v>
      </c>
      <c r="J38" s="171">
        <v>27</v>
      </c>
      <c r="K38" s="171">
        <v>10</v>
      </c>
      <c r="L38" s="171">
        <v>0</v>
      </c>
      <c r="M38" s="226"/>
      <c r="N38" s="4"/>
      <c r="O38" s="4"/>
      <c r="P38" s="4"/>
      <c r="Q38" s="4"/>
      <c r="R38" s="503" t="s">
        <v>29</v>
      </c>
      <c r="S38" s="503"/>
      <c r="T38" s="503"/>
      <c r="U38" s="503"/>
      <c r="V38" s="4"/>
    </row>
    <row r="39" spans="1:22" ht="6.75" customHeight="1">
      <c r="A39" s="223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226"/>
      <c r="N39" s="4"/>
      <c r="O39" s="4"/>
      <c r="P39" s="4"/>
      <c r="Q39" s="4"/>
      <c r="R39" s="4"/>
      <c r="S39" s="4"/>
      <c r="T39" s="4"/>
      <c r="U39" s="4"/>
      <c r="V39" s="4"/>
    </row>
    <row r="40" spans="1:22" s="227" customFormat="1" ht="10.5" customHeight="1">
      <c r="A40" s="244"/>
      <c r="B40" s="42">
        <v>614</v>
      </c>
      <c r="C40" s="42">
        <v>549</v>
      </c>
      <c r="D40" s="42">
        <v>671</v>
      </c>
      <c r="E40" s="42">
        <v>634</v>
      </c>
      <c r="F40" s="42">
        <v>560</v>
      </c>
      <c r="G40" s="42">
        <v>452</v>
      </c>
      <c r="H40" s="42">
        <v>294</v>
      </c>
      <c r="I40" s="42">
        <v>162</v>
      </c>
      <c r="J40" s="42">
        <v>43</v>
      </c>
      <c r="K40" s="42">
        <v>15</v>
      </c>
      <c r="L40" s="42">
        <v>3</v>
      </c>
      <c r="M40" s="242"/>
      <c r="N40" s="504" t="s">
        <v>70</v>
      </c>
      <c r="O40" s="504"/>
      <c r="P40" s="504"/>
      <c r="Q40" s="504"/>
      <c r="R40" s="504"/>
      <c r="S40" s="504"/>
      <c r="T40" s="504"/>
      <c r="U40" s="504"/>
      <c r="V40" s="2"/>
    </row>
    <row r="41" spans="1:22" ht="10.5" customHeight="1">
      <c r="A41" s="223"/>
      <c r="B41" s="171">
        <v>91</v>
      </c>
      <c r="C41" s="171">
        <v>69</v>
      </c>
      <c r="D41" s="171">
        <v>63</v>
      </c>
      <c r="E41" s="171">
        <v>74</v>
      </c>
      <c r="F41" s="171">
        <v>51</v>
      </c>
      <c r="G41" s="171">
        <v>48</v>
      </c>
      <c r="H41" s="171">
        <v>25</v>
      </c>
      <c r="I41" s="171">
        <v>11</v>
      </c>
      <c r="J41" s="171">
        <v>4</v>
      </c>
      <c r="K41" s="171">
        <v>1</v>
      </c>
      <c r="L41" s="171">
        <v>0</v>
      </c>
      <c r="M41" s="226"/>
      <c r="N41" s="4"/>
      <c r="O41" s="4"/>
      <c r="P41" s="4"/>
      <c r="Q41" s="4"/>
      <c r="R41" s="503" t="s">
        <v>18</v>
      </c>
      <c r="S41" s="503"/>
      <c r="T41" s="503"/>
      <c r="U41" s="503"/>
      <c r="V41" s="4"/>
    </row>
    <row r="42" spans="1:22" ht="10.5" customHeight="1">
      <c r="A42" s="223"/>
      <c r="B42" s="171">
        <v>101</v>
      </c>
      <c r="C42" s="171">
        <v>87</v>
      </c>
      <c r="D42" s="171">
        <v>94</v>
      </c>
      <c r="E42" s="171">
        <v>89</v>
      </c>
      <c r="F42" s="171">
        <v>86</v>
      </c>
      <c r="G42" s="171">
        <v>74</v>
      </c>
      <c r="H42" s="171">
        <v>43</v>
      </c>
      <c r="I42" s="171">
        <v>18</v>
      </c>
      <c r="J42" s="171">
        <v>5</v>
      </c>
      <c r="K42" s="171">
        <v>1</v>
      </c>
      <c r="L42" s="171">
        <v>0</v>
      </c>
      <c r="M42" s="226"/>
      <c r="N42" s="4"/>
      <c r="O42" s="4"/>
      <c r="P42" s="4"/>
      <c r="Q42" s="4"/>
      <c r="R42" s="503" t="s">
        <v>19</v>
      </c>
      <c r="S42" s="503"/>
      <c r="T42" s="503"/>
      <c r="U42" s="503"/>
      <c r="V42" s="4"/>
    </row>
    <row r="43" spans="1:22" ht="10.5" customHeight="1">
      <c r="A43" s="223"/>
      <c r="B43" s="171">
        <v>89</v>
      </c>
      <c r="C43" s="171">
        <v>84</v>
      </c>
      <c r="D43" s="171">
        <v>98</v>
      </c>
      <c r="E43" s="171">
        <v>91</v>
      </c>
      <c r="F43" s="171">
        <v>95</v>
      </c>
      <c r="G43" s="171">
        <v>69</v>
      </c>
      <c r="H43" s="171">
        <v>58</v>
      </c>
      <c r="I43" s="171">
        <v>37</v>
      </c>
      <c r="J43" s="171">
        <v>13</v>
      </c>
      <c r="K43" s="171">
        <v>1</v>
      </c>
      <c r="L43" s="171">
        <v>0</v>
      </c>
      <c r="M43" s="226"/>
      <c r="N43" s="4"/>
      <c r="O43" s="4"/>
      <c r="P43" s="4"/>
      <c r="Q43" s="4"/>
      <c r="R43" s="503" t="s">
        <v>23</v>
      </c>
      <c r="S43" s="503"/>
      <c r="T43" s="503"/>
      <c r="U43" s="503"/>
      <c r="V43" s="4"/>
    </row>
    <row r="44" spans="1:22" ht="10.5" customHeight="1">
      <c r="A44" s="223"/>
      <c r="B44" s="171">
        <v>77</v>
      </c>
      <c r="C44" s="171">
        <v>69</v>
      </c>
      <c r="D44" s="171">
        <v>97</v>
      </c>
      <c r="E44" s="171">
        <v>98</v>
      </c>
      <c r="F44" s="171">
        <v>83</v>
      </c>
      <c r="G44" s="171">
        <v>47</v>
      </c>
      <c r="H44" s="171">
        <v>42</v>
      </c>
      <c r="I44" s="171">
        <v>22</v>
      </c>
      <c r="J44" s="171">
        <v>6</v>
      </c>
      <c r="K44" s="171">
        <v>2</v>
      </c>
      <c r="L44" s="171">
        <v>0</v>
      </c>
      <c r="M44" s="226"/>
      <c r="N44" s="4"/>
      <c r="O44" s="4"/>
      <c r="P44" s="4"/>
      <c r="Q44" s="4"/>
      <c r="R44" s="503" t="s">
        <v>26</v>
      </c>
      <c r="S44" s="503"/>
      <c r="T44" s="503"/>
      <c r="U44" s="503"/>
      <c r="V44" s="4"/>
    </row>
    <row r="45" spans="1:22" ht="10.5" customHeight="1">
      <c r="A45" s="223"/>
      <c r="B45" s="171">
        <v>122</v>
      </c>
      <c r="C45" s="171">
        <v>137</v>
      </c>
      <c r="D45" s="171">
        <v>154</v>
      </c>
      <c r="E45" s="171">
        <v>135</v>
      </c>
      <c r="F45" s="171">
        <v>124</v>
      </c>
      <c r="G45" s="171">
        <v>102</v>
      </c>
      <c r="H45" s="171">
        <v>75</v>
      </c>
      <c r="I45" s="171">
        <v>30</v>
      </c>
      <c r="J45" s="171">
        <v>8</v>
      </c>
      <c r="K45" s="171">
        <v>5</v>
      </c>
      <c r="L45" s="171">
        <v>2</v>
      </c>
      <c r="M45" s="226"/>
      <c r="N45" s="4"/>
      <c r="O45" s="4"/>
      <c r="P45" s="4"/>
      <c r="Q45" s="4"/>
      <c r="R45" s="503" t="s">
        <v>29</v>
      </c>
      <c r="S45" s="503"/>
      <c r="T45" s="503"/>
      <c r="U45" s="503"/>
      <c r="V45" s="4"/>
    </row>
    <row r="46" spans="1:22" ht="10.5" customHeight="1">
      <c r="A46" s="223"/>
      <c r="B46" s="171">
        <v>134</v>
      </c>
      <c r="C46" s="171">
        <v>103</v>
      </c>
      <c r="D46" s="171">
        <v>165</v>
      </c>
      <c r="E46" s="171">
        <v>147</v>
      </c>
      <c r="F46" s="171">
        <v>121</v>
      </c>
      <c r="G46" s="171">
        <v>112</v>
      </c>
      <c r="H46" s="171">
        <v>51</v>
      </c>
      <c r="I46" s="171">
        <v>44</v>
      </c>
      <c r="J46" s="171">
        <v>7</v>
      </c>
      <c r="K46" s="171">
        <v>5</v>
      </c>
      <c r="L46" s="171">
        <v>1</v>
      </c>
      <c r="M46" s="226"/>
      <c r="N46" s="4"/>
      <c r="O46" s="4"/>
      <c r="P46" s="4"/>
      <c r="Q46" s="4"/>
      <c r="R46" s="503" t="s">
        <v>30</v>
      </c>
      <c r="S46" s="503"/>
      <c r="T46" s="503"/>
      <c r="U46" s="503"/>
      <c r="V46" s="4"/>
    </row>
    <row r="47" spans="1:22" ht="6.75" customHeight="1">
      <c r="A47" s="22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26"/>
      <c r="N47" s="4"/>
      <c r="O47" s="4"/>
      <c r="P47" s="4"/>
      <c r="Q47" s="4"/>
      <c r="R47" s="4"/>
      <c r="S47" s="4"/>
      <c r="T47" s="4"/>
      <c r="U47" s="4"/>
      <c r="V47" s="4"/>
    </row>
    <row r="48" spans="1:22" s="227" customFormat="1" ht="10.5" customHeight="1">
      <c r="A48" s="244"/>
      <c r="B48" s="42">
        <v>542</v>
      </c>
      <c r="C48" s="42">
        <v>479</v>
      </c>
      <c r="D48" s="42">
        <v>544</v>
      </c>
      <c r="E48" s="42">
        <v>485</v>
      </c>
      <c r="F48" s="42">
        <v>450</v>
      </c>
      <c r="G48" s="42">
        <v>385</v>
      </c>
      <c r="H48" s="42">
        <v>241</v>
      </c>
      <c r="I48" s="42">
        <v>111</v>
      </c>
      <c r="J48" s="42">
        <v>36</v>
      </c>
      <c r="K48" s="42">
        <v>6</v>
      </c>
      <c r="L48" s="42">
        <v>1</v>
      </c>
      <c r="M48" s="242"/>
      <c r="N48" s="504" t="s">
        <v>71</v>
      </c>
      <c r="O48" s="504"/>
      <c r="P48" s="504"/>
      <c r="Q48" s="504"/>
      <c r="R48" s="504"/>
      <c r="S48" s="504"/>
      <c r="T48" s="504"/>
      <c r="U48" s="504"/>
      <c r="V48" s="2"/>
    </row>
    <row r="49" spans="1:22" ht="10.5" customHeight="1">
      <c r="A49" s="223"/>
      <c r="B49" s="171">
        <v>246</v>
      </c>
      <c r="C49" s="171">
        <v>195</v>
      </c>
      <c r="D49" s="171">
        <v>238</v>
      </c>
      <c r="E49" s="171">
        <v>210</v>
      </c>
      <c r="F49" s="171">
        <v>196</v>
      </c>
      <c r="G49" s="171">
        <v>167</v>
      </c>
      <c r="H49" s="171">
        <v>112</v>
      </c>
      <c r="I49" s="171">
        <v>55</v>
      </c>
      <c r="J49" s="171">
        <v>23</v>
      </c>
      <c r="K49" s="171">
        <v>4</v>
      </c>
      <c r="L49" s="171">
        <v>0</v>
      </c>
      <c r="M49" s="226"/>
      <c r="N49" s="4"/>
      <c r="O49" s="4"/>
      <c r="P49" s="4"/>
      <c r="Q49" s="4"/>
      <c r="R49" s="503" t="s">
        <v>18</v>
      </c>
      <c r="S49" s="503"/>
      <c r="T49" s="503"/>
      <c r="U49" s="503"/>
      <c r="V49" s="4"/>
    </row>
    <row r="50" spans="1:22" ht="10.5" customHeight="1">
      <c r="A50" s="223"/>
      <c r="B50" s="171">
        <v>108</v>
      </c>
      <c r="C50" s="171">
        <v>83</v>
      </c>
      <c r="D50" s="171">
        <v>116</v>
      </c>
      <c r="E50" s="171">
        <v>82</v>
      </c>
      <c r="F50" s="171">
        <v>78</v>
      </c>
      <c r="G50" s="171">
        <v>71</v>
      </c>
      <c r="H50" s="171">
        <v>23</v>
      </c>
      <c r="I50" s="171">
        <v>22</v>
      </c>
      <c r="J50" s="171">
        <v>2</v>
      </c>
      <c r="K50" s="171">
        <v>2</v>
      </c>
      <c r="L50" s="171">
        <v>0</v>
      </c>
      <c r="M50" s="226"/>
      <c r="N50" s="4"/>
      <c r="O50" s="4"/>
      <c r="P50" s="4"/>
      <c r="Q50" s="4"/>
      <c r="R50" s="503" t="s">
        <v>19</v>
      </c>
      <c r="S50" s="503"/>
      <c r="T50" s="503"/>
      <c r="U50" s="503"/>
      <c r="V50" s="4"/>
    </row>
    <row r="51" spans="1:22" ht="10.5" customHeight="1">
      <c r="A51" s="223"/>
      <c r="B51" s="171">
        <v>188</v>
      </c>
      <c r="C51" s="171">
        <v>201</v>
      </c>
      <c r="D51" s="171">
        <v>190</v>
      </c>
      <c r="E51" s="171">
        <v>193</v>
      </c>
      <c r="F51" s="171">
        <v>176</v>
      </c>
      <c r="G51" s="171">
        <v>147</v>
      </c>
      <c r="H51" s="171">
        <v>106</v>
      </c>
      <c r="I51" s="171">
        <v>34</v>
      </c>
      <c r="J51" s="171">
        <v>11</v>
      </c>
      <c r="K51" s="171">
        <v>0</v>
      </c>
      <c r="L51" s="171">
        <v>1</v>
      </c>
      <c r="M51" s="226"/>
      <c r="N51" s="4"/>
      <c r="O51" s="4"/>
      <c r="P51" s="4"/>
      <c r="Q51" s="4"/>
      <c r="R51" s="503" t="s">
        <v>23</v>
      </c>
      <c r="S51" s="503"/>
      <c r="T51" s="503"/>
      <c r="U51" s="503"/>
      <c r="V51" s="4"/>
    </row>
    <row r="52" spans="1:22" ht="6.75" customHeight="1">
      <c r="A52" s="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226"/>
      <c r="N52" s="4"/>
      <c r="O52" s="4"/>
      <c r="P52" s="4"/>
      <c r="Q52" s="224"/>
      <c r="R52" s="9"/>
      <c r="S52" s="9"/>
      <c r="T52" s="9"/>
      <c r="U52" s="9"/>
      <c r="V52" s="9"/>
    </row>
    <row r="53" spans="1:22" s="227" customFormat="1" ht="10.5" customHeight="1">
      <c r="A53" s="244"/>
      <c r="B53" s="42">
        <v>1463</v>
      </c>
      <c r="C53" s="42">
        <v>1427</v>
      </c>
      <c r="D53" s="42">
        <v>1525</v>
      </c>
      <c r="E53" s="42">
        <v>1494</v>
      </c>
      <c r="F53" s="42">
        <v>1355</v>
      </c>
      <c r="G53" s="42">
        <v>1221</v>
      </c>
      <c r="H53" s="42">
        <v>858</v>
      </c>
      <c r="I53" s="42">
        <v>441</v>
      </c>
      <c r="J53" s="42">
        <v>162</v>
      </c>
      <c r="K53" s="42">
        <v>57</v>
      </c>
      <c r="L53" s="42">
        <v>7</v>
      </c>
      <c r="M53" s="242"/>
      <c r="N53" s="504" t="s">
        <v>72</v>
      </c>
      <c r="O53" s="504"/>
      <c r="P53" s="504"/>
      <c r="Q53" s="504"/>
      <c r="R53" s="504"/>
      <c r="S53" s="504"/>
      <c r="T53" s="504"/>
      <c r="U53" s="504"/>
      <c r="V53" s="2"/>
    </row>
    <row r="54" spans="1:22" ht="10.5" customHeight="1">
      <c r="A54" s="223"/>
      <c r="B54" s="171">
        <v>163</v>
      </c>
      <c r="C54" s="171">
        <v>177</v>
      </c>
      <c r="D54" s="171">
        <v>228</v>
      </c>
      <c r="E54" s="171">
        <v>311</v>
      </c>
      <c r="F54" s="171">
        <v>309</v>
      </c>
      <c r="G54" s="171">
        <v>271</v>
      </c>
      <c r="H54" s="171">
        <v>144</v>
      </c>
      <c r="I54" s="171">
        <v>72</v>
      </c>
      <c r="J54" s="171">
        <v>28</v>
      </c>
      <c r="K54" s="171">
        <v>8</v>
      </c>
      <c r="L54" s="171">
        <v>0</v>
      </c>
      <c r="M54" s="226"/>
      <c r="N54" s="4"/>
      <c r="O54" s="4"/>
      <c r="P54" s="4"/>
      <c r="Q54" s="4"/>
      <c r="R54" s="503" t="s">
        <v>18</v>
      </c>
      <c r="S54" s="503"/>
      <c r="T54" s="503"/>
      <c r="U54" s="503"/>
      <c r="V54" s="4"/>
    </row>
    <row r="55" spans="1:22" ht="10.5" customHeight="1">
      <c r="A55" s="223"/>
      <c r="B55" s="171">
        <v>269</v>
      </c>
      <c r="C55" s="171">
        <v>213</v>
      </c>
      <c r="D55" s="171">
        <v>217</v>
      </c>
      <c r="E55" s="171">
        <v>186</v>
      </c>
      <c r="F55" s="171">
        <v>193</v>
      </c>
      <c r="G55" s="171">
        <v>200</v>
      </c>
      <c r="H55" s="171">
        <v>113</v>
      </c>
      <c r="I55" s="171">
        <v>70</v>
      </c>
      <c r="J55" s="171">
        <v>16</v>
      </c>
      <c r="K55" s="171">
        <v>8</v>
      </c>
      <c r="L55" s="171">
        <v>0</v>
      </c>
      <c r="M55" s="226"/>
      <c r="N55" s="4"/>
      <c r="O55" s="4"/>
      <c r="P55" s="4"/>
      <c r="Q55" s="4"/>
      <c r="R55" s="503" t="s">
        <v>19</v>
      </c>
      <c r="S55" s="503"/>
      <c r="T55" s="503"/>
      <c r="U55" s="503"/>
      <c r="V55" s="4"/>
    </row>
    <row r="56" spans="1:22" ht="10.5" customHeight="1">
      <c r="A56" s="223"/>
      <c r="B56" s="171">
        <v>141</v>
      </c>
      <c r="C56" s="171">
        <v>145</v>
      </c>
      <c r="D56" s="171">
        <v>176</v>
      </c>
      <c r="E56" s="171">
        <v>172</v>
      </c>
      <c r="F56" s="171">
        <v>112</v>
      </c>
      <c r="G56" s="171">
        <v>98</v>
      </c>
      <c r="H56" s="171">
        <v>67</v>
      </c>
      <c r="I56" s="171">
        <v>38</v>
      </c>
      <c r="J56" s="171">
        <v>15</v>
      </c>
      <c r="K56" s="171">
        <v>5</v>
      </c>
      <c r="L56" s="171">
        <v>1</v>
      </c>
      <c r="M56" s="226"/>
      <c r="N56" s="4"/>
      <c r="O56" s="4"/>
      <c r="P56" s="4"/>
      <c r="Q56" s="4"/>
      <c r="R56" s="503" t="s">
        <v>23</v>
      </c>
      <c r="S56" s="503"/>
      <c r="T56" s="503"/>
      <c r="U56" s="503"/>
      <c r="V56" s="4"/>
    </row>
    <row r="57" spans="1:22" ht="10.5" customHeight="1">
      <c r="A57" s="223"/>
      <c r="B57" s="171">
        <v>149</v>
      </c>
      <c r="C57" s="171">
        <v>164</v>
      </c>
      <c r="D57" s="171">
        <v>157</v>
      </c>
      <c r="E57" s="171">
        <v>127</v>
      </c>
      <c r="F57" s="171">
        <v>119</v>
      </c>
      <c r="G57" s="171">
        <v>89</v>
      </c>
      <c r="H57" s="171">
        <v>83</v>
      </c>
      <c r="I57" s="171">
        <v>38</v>
      </c>
      <c r="J57" s="171">
        <v>15</v>
      </c>
      <c r="K57" s="171">
        <v>8</v>
      </c>
      <c r="L57" s="171">
        <v>1</v>
      </c>
      <c r="M57" s="226"/>
      <c r="N57" s="4"/>
      <c r="O57" s="4"/>
      <c r="P57" s="4"/>
      <c r="Q57" s="4"/>
      <c r="R57" s="503" t="s">
        <v>26</v>
      </c>
      <c r="S57" s="503"/>
      <c r="T57" s="503"/>
      <c r="U57" s="503"/>
      <c r="V57" s="4"/>
    </row>
    <row r="58" spans="1:22" ht="10.5" customHeight="1">
      <c r="A58" s="223"/>
      <c r="B58" s="171">
        <v>105</v>
      </c>
      <c r="C58" s="171">
        <v>110</v>
      </c>
      <c r="D58" s="171">
        <v>98</v>
      </c>
      <c r="E58" s="171">
        <v>76</v>
      </c>
      <c r="F58" s="171">
        <v>58</v>
      </c>
      <c r="G58" s="171">
        <v>48</v>
      </c>
      <c r="H58" s="171">
        <v>28</v>
      </c>
      <c r="I58" s="171">
        <v>15</v>
      </c>
      <c r="J58" s="171">
        <v>2</v>
      </c>
      <c r="K58" s="171">
        <v>0</v>
      </c>
      <c r="L58" s="171">
        <v>0</v>
      </c>
      <c r="M58" s="226"/>
      <c r="N58" s="4"/>
      <c r="O58" s="4"/>
      <c r="P58" s="4"/>
      <c r="Q58" s="4"/>
      <c r="R58" s="503" t="s">
        <v>29</v>
      </c>
      <c r="S58" s="503"/>
      <c r="T58" s="503"/>
      <c r="U58" s="503"/>
      <c r="V58" s="4"/>
    </row>
    <row r="59" spans="1:22" ht="10.5" customHeight="1">
      <c r="A59" s="223"/>
      <c r="B59" s="171">
        <v>162</v>
      </c>
      <c r="C59" s="171">
        <v>155</v>
      </c>
      <c r="D59" s="171">
        <v>146</v>
      </c>
      <c r="E59" s="171">
        <v>149</v>
      </c>
      <c r="F59" s="171">
        <v>132</v>
      </c>
      <c r="G59" s="171">
        <v>114</v>
      </c>
      <c r="H59" s="171">
        <v>100</v>
      </c>
      <c r="I59" s="171">
        <v>56</v>
      </c>
      <c r="J59" s="171">
        <v>21</v>
      </c>
      <c r="K59" s="171">
        <v>8</v>
      </c>
      <c r="L59" s="171">
        <v>1</v>
      </c>
      <c r="M59" s="226"/>
      <c r="N59" s="4"/>
      <c r="O59" s="4"/>
      <c r="P59" s="4"/>
      <c r="Q59" s="4"/>
      <c r="R59" s="503" t="s">
        <v>30</v>
      </c>
      <c r="S59" s="503"/>
      <c r="T59" s="503"/>
      <c r="U59" s="503"/>
      <c r="V59" s="4"/>
    </row>
    <row r="60" spans="1:22" ht="10.5" customHeight="1">
      <c r="A60" s="223"/>
      <c r="B60" s="171">
        <v>245</v>
      </c>
      <c r="C60" s="171">
        <v>223</v>
      </c>
      <c r="D60" s="171">
        <v>207</v>
      </c>
      <c r="E60" s="171">
        <v>215</v>
      </c>
      <c r="F60" s="171">
        <v>202</v>
      </c>
      <c r="G60" s="171">
        <v>157</v>
      </c>
      <c r="H60" s="171">
        <v>128</v>
      </c>
      <c r="I60" s="171">
        <v>54</v>
      </c>
      <c r="J60" s="171">
        <v>19</v>
      </c>
      <c r="K60" s="171">
        <v>7</v>
      </c>
      <c r="L60" s="171">
        <v>2</v>
      </c>
      <c r="M60" s="226"/>
      <c r="N60" s="4"/>
      <c r="O60" s="4"/>
      <c r="P60" s="4"/>
      <c r="Q60" s="4"/>
      <c r="R60" s="503" t="s">
        <v>60</v>
      </c>
      <c r="S60" s="503"/>
      <c r="T60" s="503"/>
      <c r="U60" s="503"/>
      <c r="V60" s="4"/>
    </row>
    <row r="61" spans="1:22" ht="10.5" customHeight="1">
      <c r="A61" s="223"/>
      <c r="B61" s="171">
        <v>229</v>
      </c>
      <c r="C61" s="171">
        <v>240</v>
      </c>
      <c r="D61" s="171">
        <v>296</v>
      </c>
      <c r="E61" s="171">
        <v>258</v>
      </c>
      <c r="F61" s="171">
        <v>230</v>
      </c>
      <c r="G61" s="171">
        <v>244</v>
      </c>
      <c r="H61" s="171">
        <v>195</v>
      </c>
      <c r="I61" s="171">
        <v>98</v>
      </c>
      <c r="J61" s="171">
        <v>46</v>
      </c>
      <c r="K61" s="171">
        <v>13</v>
      </c>
      <c r="L61" s="171">
        <v>2</v>
      </c>
      <c r="M61" s="226"/>
      <c r="N61" s="4"/>
      <c r="O61" s="4"/>
      <c r="P61" s="4"/>
      <c r="Q61" s="4"/>
      <c r="R61" s="503" t="s">
        <v>61</v>
      </c>
      <c r="S61" s="503"/>
      <c r="T61" s="503"/>
      <c r="U61" s="503"/>
      <c r="V61" s="4"/>
    </row>
    <row r="62" spans="1:22" ht="6.75" customHeight="1">
      <c r="A62" s="223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26"/>
      <c r="N62" s="4"/>
      <c r="O62" s="4"/>
      <c r="P62" s="4"/>
      <c r="Q62" s="4"/>
      <c r="R62" s="4"/>
      <c r="S62" s="4"/>
      <c r="T62" s="4"/>
      <c r="U62" s="4"/>
      <c r="V62" s="4"/>
    </row>
    <row r="63" spans="1:22" s="227" customFormat="1" ht="10.5" customHeight="1">
      <c r="A63" s="244"/>
      <c r="B63" s="42">
        <v>1726</v>
      </c>
      <c r="C63" s="42">
        <v>1655</v>
      </c>
      <c r="D63" s="42">
        <v>1837</v>
      </c>
      <c r="E63" s="42">
        <v>1642</v>
      </c>
      <c r="F63" s="42">
        <v>1471</v>
      </c>
      <c r="G63" s="42">
        <v>1288</v>
      </c>
      <c r="H63" s="42">
        <v>869</v>
      </c>
      <c r="I63" s="42">
        <v>387</v>
      </c>
      <c r="J63" s="42">
        <v>176</v>
      </c>
      <c r="K63" s="42">
        <v>47</v>
      </c>
      <c r="L63" s="42">
        <v>8</v>
      </c>
      <c r="M63" s="242"/>
      <c r="N63" s="504" t="s">
        <v>73</v>
      </c>
      <c r="O63" s="504"/>
      <c r="P63" s="504"/>
      <c r="Q63" s="504"/>
      <c r="R63" s="504"/>
      <c r="S63" s="504"/>
      <c r="T63" s="504"/>
      <c r="U63" s="504"/>
      <c r="V63" s="2"/>
    </row>
    <row r="64" spans="1:22" ht="10.5" customHeight="1">
      <c r="A64" s="223"/>
      <c r="B64" s="171">
        <v>79</v>
      </c>
      <c r="C64" s="171">
        <v>63</v>
      </c>
      <c r="D64" s="171">
        <v>116</v>
      </c>
      <c r="E64" s="171">
        <v>101</v>
      </c>
      <c r="F64" s="171">
        <v>96</v>
      </c>
      <c r="G64" s="171">
        <v>68</v>
      </c>
      <c r="H64" s="171">
        <v>48</v>
      </c>
      <c r="I64" s="171">
        <v>13</v>
      </c>
      <c r="J64" s="171">
        <v>8</v>
      </c>
      <c r="K64" s="171">
        <v>0</v>
      </c>
      <c r="L64" s="171">
        <v>0</v>
      </c>
      <c r="M64" s="226"/>
      <c r="N64" s="4"/>
      <c r="O64" s="4"/>
      <c r="P64" s="4"/>
      <c r="Q64" s="4"/>
      <c r="R64" s="503" t="s">
        <v>18</v>
      </c>
      <c r="S64" s="503"/>
      <c r="T64" s="503"/>
      <c r="U64" s="503"/>
      <c r="V64" s="4"/>
    </row>
    <row r="65" spans="1:22" ht="10.5" customHeight="1">
      <c r="A65" s="223"/>
      <c r="B65" s="171">
        <v>283</v>
      </c>
      <c r="C65" s="171">
        <v>246</v>
      </c>
      <c r="D65" s="171">
        <v>311</v>
      </c>
      <c r="E65" s="171">
        <v>247</v>
      </c>
      <c r="F65" s="171">
        <v>194</v>
      </c>
      <c r="G65" s="171">
        <v>210</v>
      </c>
      <c r="H65" s="171">
        <v>139</v>
      </c>
      <c r="I65" s="171">
        <v>73</v>
      </c>
      <c r="J65" s="171">
        <v>34</v>
      </c>
      <c r="K65" s="171">
        <v>9</v>
      </c>
      <c r="L65" s="171">
        <v>0</v>
      </c>
      <c r="M65" s="226"/>
      <c r="N65" s="4"/>
      <c r="O65" s="4"/>
      <c r="P65" s="4"/>
      <c r="Q65" s="4"/>
      <c r="R65" s="503" t="s">
        <v>19</v>
      </c>
      <c r="S65" s="503"/>
      <c r="T65" s="503"/>
      <c r="U65" s="503"/>
      <c r="V65" s="4"/>
    </row>
    <row r="66" spans="1:22" ht="10.5" customHeight="1">
      <c r="A66" s="223"/>
      <c r="B66" s="171">
        <v>341</v>
      </c>
      <c r="C66" s="171">
        <v>312</v>
      </c>
      <c r="D66" s="171">
        <v>303</v>
      </c>
      <c r="E66" s="171">
        <v>254</v>
      </c>
      <c r="F66" s="171">
        <v>212</v>
      </c>
      <c r="G66" s="171">
        <v>173</v>
      </c>
      <c r="H66" s="171">
        <v>139</v>
      </c>
      <c r="I66" s="171">
        <v>56</v>
      </c>
      <c r="J66" s="171">
        <v>29</v>
      </c>
      <c r="K66" s="171">
        <v>8</v>
      </c>
      <c r="L66" s="171">
        <v>3</v>
      </c>
      <c r="M66" s="226"/>
      <c r="N66" s="4"/>
      <c r="O66" s="4"/>
      <c r="P66" s="4"/>
      <c r="Q66" s="4"/>
      <c r="R66" s="503" t="s">
        <v>23</v>
      </c>
      <c r="S66" s="503"/>
      <c r="T66" s="503"/>
      <c r="U66" s="503"/>
      <c r="V66" s="4"/>
    </row>
    <row r="67" spans="1:22" ht="10.5" customHeight="1">
      <c r="A67" s="223"/>
      <c r="B67" s="171">
        <v>220</v>
      </c>
      <c r="C67" s="171">
        <v>248</v>
      </c>
      <c r="D67" s="171">
        <v>273</v>
      </c>
      <c r="E67" s="171">
        <v>347</v>
      </c>
      <c r="F67" s="171">
        <v>348</v>
      </c>
      <c r="G67" s="171">
        <v>313</v>
      </c>
      <c r="H67" s="171">
        <v>160</v>
      </c>
      <c r="I67" s="171">
        <v>70</v>
      </c>
      <c r="J67" s="171">
        <v>26</v>
      </c>
      <c r="K67" s="171">
        <v>11</v>
      </c>
      <c r="L67" s="171">
        <v>0</v>
      </c>
      <c r="M67" s="226"/>
      <c r="N67" s="4"/>
      <c r="O67" s="4"/>
      <c r="P67" s="4"/>
      <c r="Q67" s="4"/>
      <c r="R67" s="503" t="s">
        <v>26</v>
      </c>
      <c r="S67" s="503"/>
      <c r="T67" s="503"/>
      <c r="U67" s="503"/>
      <c r="V67" s="4"/>
    </row>
    <row r="68" spans="1:22" ht="10.5" customHeight="1">
      <c r="A68" s="223"/>
      <c r="B68" s="171">
        <v>229</v>
      </c>
      <c r="C68" s="171">
        <v>207</v>
      </c>
      <c r="D68" s="171">
        <v>226</v>
      </c>
      <c r="E68" s="171">
        <v>183</v>
      </c>
      <c r="F68" s="171">
        <v>151</v>
      </c>
      <c r="G68" s="171">
        <v>150</v>
      </c>
      <c r="H68" s="171">
        <v>92</v>
      </c>
      <c r="I68" s="171">
        <v>37</v>
      </c>
      <c r="J68" s="171">
        <v>22</v>
      </c>
      <c r="K68" s="171">
        <v>4</v>
      </c>
      <c r="L68" s="171">
        <v>0</v>
      </c>
      <c r="M68" s="226"/>
      <c r="N68" s="4"/>
      <c r="O68" s="4"/>
      <c r="P68" s="4"/>
      <c r="Q68" s="4"/>
      <c r="R68" s="503" t="s">
        <v>29</v>
      </c>
      <c r="S68" s="503"/>
      <c r="T68" s="503"/>
      <c r="U68" s="503"/>
      <c r="V68" s="4"/>
    </row>
    <row r="69" spans="1:22" ht="10.5" customHeight="1">
      <c r="A69" s="223"/>
      <c r="B69" s="171">
        <v>192</v>
      </c>
      <c r="C69" s="171">
        <v>168</v>
      </c>
      <c r="D69" s="171">
        <v>166</v>
      </c>
      <c r="E69" s="171">
        <v>136</v>
      </c>
      <c r="F69" s="171">
        <v>131</v>
      </c>
      <c r="G69" s="171">
        <v>120</v>
      </c>
      <c r="H69" s="171">
        <v>80</v>
      </c>
      <c r="I69" s="171">
        <v>35</v>
      </c>
      <c r="J69" s="171">
        <v>22</v>
      </c>
      <c r="K69" s="171">
        <v>2</v>
      </c>
      <c r="L69" s="171">
        <v>2</v>
      </c>
      <c r="M69" s="226"/>
      <c r="N69" s="4"/>
      <c r="O69" s="4"/>
      <c r="P69" s="4"/>
      <c r="Q69" s="4"/>
      <c r="R69" s="503" t="s">
        <v>30</v>
      </c>
      <c r="S69" s="503"/>
      <c r="T69" s="503"/>
      <c r="U69" s="503"/>
      <c r="V69" s="4"/>
    </row>
    <row r="70" spans="1:22" ht="10.5" customHeight="1">
      <c r="A70" s="223"/>
      <c r="B70" s="171">
        <v>191</v>
      </c>
      <c r="C70" s="171">
        <v>193</v>
      </c>
      <c r="D70" s="171">
        <v>225</v>
      </c>
      <c r="E70" s="171">
        <v>179</v>
      </c>
      <c r="F70" s="171">
        <v>163</v>
      </c>
      <c r="G70" s="171">
        <v>121</v>
      </c>
      <c r="H70" s="171">
        <v>102</v>
      </c>
      <c r="I70" s="171">
        <v>57</v>
      </c>
      <c r="J70" s="171">
        <v>19</v>
      </c>
      <c r="K70" s="171">
        <v>6</v>
      </c>
      <c r="L70" s="171">
        <v>3</v>
      </c>
      <c r="M70" s="226"/>
      <c r="N70" s="4"/>
      <c r="O70" s="4"/>
      <c r="P70" s="4"/>
      <c r="Q70" s="4"/>
      <c r="R70" s="503" t="s">
        <v>60</v>
      </c>
      <c r="S70" s="503"/>
      <c r="T70" s="503"/>
      <c r="U70" s="503"/>
      <c r="V70" s="4"/>
    </row>
    <row r="71" spans="1:22" ht="10.5" customHeight="1">
      <c r="A71" s="223"/>
      <c r="B71" s="171">
        <v>191</v>
      </c>
      <c r="C71" s="171">
        <v>218</v>
      </c>
      <c r="D71" s="171">
        <v>217</v>
      </c>
      <c r="E71" s="171">
        <v>195</v>
      </c>
      <c r="F71" s="171">
        <v>176</v>
      </c>
      <c r="G71" s="171">
        <v>133</v>
      </c>
      <c r="H71" s="171">
        <v>109</v>
      </c>
      <c r="I71" s="171">
        <v>46</v>
      </c>
      <c r="J71" s="171">
        <v>16</v>
      </c>
      <c r="K71" s="171">
        <v>7</v>
      </c>
      <c r="L71" s="171">
        <v>0</v>
      </c>
      <c r="M71" s="226"/>
      <c r="N71" s="4"/>
      <c r="O71" s="4"/>
      <c r="P71" s="4"/>
      <c r="Q71" s="4"/>
      <c r="R71" s="503" t="s">
        <v>61</v>
      </c>
      <c r="S71" s="503"/>
      <c r="T71" s="503"/>
      <c r="U71" s="503"/>
      <c r="V71" s="4"/>
    </row>
    <row r="72" spans="1:22" ht="6.75" customHeight="1">
      <c r="A72" s="223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26"/>
      <c r="N72" s="4"/>
      <c r="O72" s="4"/>
      <c r="P72" s="4"/>
      <c r="Q72" s="4"/>
      <c r="R72" s="4"/>
      <c r="S72" s="4"/>
      <c r="T72" s="4"/>
      <c r="U72" s="4"/>
      <c r="V72" s="4"/>
    </row>
    <row r="73" spans="1:22" s="227" customFormat="1" ht="10.5" customHeight="1">
      <c r="A73" s="244"/>
      <c r="B73" s="42">
        <v>1015</v>
      </c>
      <c r="C73" s="42">
        <v>1077</v>
      </c>
      <c r="D73" s="42">
        <v>1101</v>
      </c>
      <c r="E73" s="42">
        <v>990</v>
      </c>
      <c r="F73" s="42">
        <v>993</v>
      </c>
      <c r="G73" s="42">
        <v>825</v>
      </c>
      <c r="H73" s="42">
        <v>604</v>
      </c>
      <c r="I73" s="42">
        <v>289</v>
      </c>
      <c r="J73" s="42">
        <v>112</v>
      </c>
      <c r="K73" s="42">
        <v>26</v>
      </c>
      <c r="L73" s="42">
        <v>4</v>
      </c>
      <c r="M73" s="242"/>
      <c r="N73" s="504" t="s">
        <v>74</v>
      </c>
      <c r="O73" s="504"/>
      <c r="P73" s="504"/>
      <c r="Q73" s="504"/>
      <c r="R73" s="504"/>
      <c r="S73" s="504"/>
      <c r="T73" s="504"/>
      <c r="U73" s="504"/>
      <c r="V73" s="2"/>
    </row>
    <row r="74" spans="1:22" ht="10.5" customHeight="1">
      <c r="A74" s="223"/>
      <c r="B74" s="171">
        <v>301</v>
      </c>
      <c r="C74" s="171">
        <v>299</v>
      </c>
      <c r="D74" s="171">
        <v>281</v>
      </c>
      <c r="E74" s="171">
        <v>301</v>
      </c>
      <c r="F74" s="171">
        <v>273</v>
      </c>
      <c r="G74" s="171">
        <v>219</v>
      </c>
      <c r="H74" s="171">
        <v>179</v>
      </c>
      <c r="I74" s="171">
        <v>82</v>
      </c>
      <c r="J74" s="171">
        <v>33</v>
      </c>
      <c r="K74" s="171">
        <v>5</v>
      </c>
      <c r="L74" s="171">
        <v>1</v>
      </c>
      <c r="M74" s="226"/>
      <c r="N74" s="4"/>
      <c r="O74" s="4"/>
      <c r="P74" s="4"/>
      <c r="Q74" s="4"/>
      <c r="R74" s="503" t="s">
        <v>18</v>
      </c>
      <c r="S74" s="503"/>
      <c r="T74" s="503"/>
      <c r="U74" s="503"/>
      <c r="V74" s="4"/>
    </row>
    <row r="75" spans="1:22" ht="10.5" customHeight="1">
      <c r="A75" s="223"/>
      <c r="B75" s="171">
        <v>228</v>
      </c>
      <c r="C75" s="171">
        <v>234</v>
      </c>
      <c r="D75" s="171">
        <v>228</v>
      </c>
      <c r="E75" s="171">
        <v>182</v>
      </c>
      <c r="F75" s="171">
        <v>186</v>
      </c>
      <c r="G75" s="171">
        <v>154</v>
      </c>
      <c r="H75" s="171">
        <v>114</v>
      </c>
      <c r="I75" s="171">
        <v>59</v>
      </c>
      <c r="J75" s="171">
        <v>28</v>
      </c>
      <c r="K75" s="171">
        <v>6</v>
      </c>
      <c r="L75" s="171">
        <v>0</v>
      </c>
      <c r="M75" s="226"/>
      <c r="N75" s="4"/>
      <c r="O75" s="4"/>
      <c r="P75" s="4"/>
      <c r="Q75" s="4"/>
      <c r="R75" s="503" t="s">
        <v>19</v>
      </c>
      <c r="S75" s="503"/>
      <c r="T75" s="503"/>
      <c r="U75" s="503"/>
      <c r="V75" s="4"/>
    </row>
    <row r="76" spans="1:22" ht="10.5" customHeight="1">
      <c r="A76" s="223"/>
      <c r="B76" s="171">
        <v>241</v>
      </c>
      <c r="C76" s="171">
        <v>282</v>
      </c>
      <c r="D76" s="171">
        <v>333</v>
      </c>
      <c r="E76" s="171">
        <v>257</v>
      </c>
      <c r="F76" s="171">
        <v>277</v>
      </c>
      <c r="G76" s="171">
        <v>255</v>
      </c>
      <c r="H76" s="171">
        <v>169</v>
      </c>
      <c r="I76" s="171">
        <v>71</v>
      </c>
      <c r="J76" s="171">
        <v>28</v>
      </c>
      <c r="K76" s="171">
        <v>7</v>
      </c>
      <c r="L76" s="171">
        <v>3</v>
      </c>
      <c r="M76" s="226"/>
      <c r="N76" s="4"/>
      <c r="O76" s="4"/>
      <c r="P76" s="4"/>
      <c r="Q76" s="4"/>
      <c r="R76" s="503" t="s">
        <v>23</v>
      </c>
      <c r="S76" s="503"/>
      <c r="T76" s="503"/>
      <c r="U76" s="503"/>
      <c r="V76" s="4"/>
    </row>
    <row r="77" spans="1:22" ht="10.5" customHeight="1">
      <c r="A77" s="223"/>
      <c r="B77" s="171">
        <v>245</v>
      </c>
      <c r="C77" s="171">
        <v>262</v>
      </c>
      <c r="D77" s="171">
        <v>259</v>
      </c>
      <c r="E77" s="171">
        <v>250</v>
      </c>
      <c r="F77" s="171">
        <v>257</v>
      </c>
      <c r="G77" s="171">
        <v>197</v>
      </c>
      <c r="H77" s="171">
        <v>142</v>
      </c>
      <c r="I77" s="171">
        <v>77</v>
      </c>
      <c r="J77" s="171">
        <v>23</v>
      </c>
      <c r="K77" s="171">
        <v>8</v>
      </c>
      <c r="L77" s="171">
        <v>0</v>
      </c>
      <c r="M77" s="226"/>
      <c r="N77" s="4"/>
      <c r="O77" s="4"/>
      <c r="P77" s="4"/>
      <c r="Q77" s="4"/>
      <c r="R77" s="503" t="s">
        <v>26</v>
      </c>
      <c r="S77" s="503"/>
      <c r="T77" s="503"/>
      <c r="U77" s="503"/>
      <c r="V77" s="4"/>
    </row>
    <row r="78" spans="1:22" ht="6.75" customHeight="1">
      <c r="A78" s="223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26"/>
      <c r="N78" s="9"/>
      <c r="O78" s="9"/>
      <c r="P78" s="9"/>
      <c r="Q78" s="9"/>
      <c r="R78" s="9"/>
      <c r="S78" s="9"/>
      <c r="T78" s="9"/>
      <c r="U78" s="9"/>
      <c r="V78" s="9"/>
    </row>
    <row r="79" spans="1:22" s="227" customFormat="1" ht="10.5" customHeight="1">
      <c r="A79" s="244"/>
      <c r="B79" s="42">
        <v>132</v>
      </c>
      <c r="C79" s="42">
        <v>145</v>
      </c>
      <c r="D79" s="42">
        <v>131</v>
      </c>
      <c r="E79" s="42">
        <v>115</v>
      </c>
      <c r="F79" s="42">
        <v>102</v>
      </c>
      <c r="G79" s="42">
        <v>83</v>
      </c>
      <c r="H79" s="42">
        <v>77</v>
      </c>
      <c r="I79" s="42">
        <v>35</v>
      </c>
      <c r="J79" s="42">
        <v>13</v>
      </c>
      <c r="K79" s="42">
        <v>3</v>
      </c>
      <c r="L79" s="42">
        <v>1</v>
      </c>
      <c r="M79" s="242"/>
      <c r="N79" s="504" t="s">
        <v>75</v>
      </c>
      <c r="O79" s="504"/>
      <c r="P79" s="504"/>
      <c r="Q79" s="504"/>
      <c r="R79" s="504"/>
      <c r="S79" s="504"/>
      <c r="T79" s="504"/>
      <c r="U79" s="504"/>
      <c r="V79" s="2"/>
    </row>
    <row r="80" spans="1:22" ht="10.5" customHeight="1">
      <c r="A80" s="223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6"/>
      <c r="N80" s="230"/>
      <c r="O80" s="230"/>
      <c r="P80" s="230"/>
      <c r="Q80" s="230"/>
      <c r="R80" s="230"/>
      <c r="S80" s="230"/>
      <c r="T80" s="230"/>
      <c r="U80" s="230"/>
      <c r="V80" s="230"/>
    </row>
    <row r="81" spans="1:12" ht="10.5" customHeight="1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</row>
  </sheetData>
  <sheetProtection/>
  <mergeCells count="75">
    <mergeCell ref="F6:F7"/>
    <mergeCell ref="G6:G7"/>
    <mergeCell ref="H6:H7"/>
    <mergeCell ref="I6:I7"/>
    <mergeCell ref="B6:B7"/>
    <mergeCell ref="C6:C7"/>
    <mergeCell ref="D6:D7"/>
    <mergeCell ref="E6:E7"/>
    <mergeCell ref="R10:U10"/>
    <mergeCell ref="R11:U11"/>
    <mergeCell ref="R12:U12"/>
    <mergeCell ref="N14:U14"/>
    <mergeCell ref="N9:U9"/>
    <mergeCell ref="J6:J7"/>
    <mergeCell ref="K6:K7"/>
    <mergeCell ref="L6:L7"/>
    <mergeCell ref="M6:V7"/>
    <mergeCell ref="N20:U20"/>
    <mergeCell ref="R21:U21"/>
    <mergeCell ref="R22:U22"/>
    <mergeCell ref="R23:U23"/>
    <mergeCell ref="R15:U15"/>
    <mergeCell ref="R16:U16"/>
    <mergeCell ref="R17:U17"/>
    <mergeCell ref="R18:U18"/>
    <mergeCell ref="R42:U42"/>
    <mergeCell ref="R43:U43"/>
    <mergeCell ref="R24:U24"/>
    <mergeCell ref="N26:U26"/>
    <mergeCell ref="R27:U27"/>
    <mergeCell ref="R28:U28"/>
    <mergeCell ref="R50:U50"/>
    <mergeCell ref="R51:U51"/>
    <mergeCell ref="R44:U44"/>
    <mergeCell ref="R31:U31"/>
    <mergeCell ref="N33:U33"/>
    <mergeCell ref="R34:U34"/>
    <mergeCell ref="R35:U35"/>
    <mergeCell ref="R36:U36"/>
    <mergeCell ref="R37:U37"/>
    <mergeCell ref="R45:U45"/>
    <mergeCell ref="R46:U46"/>
    <mergeCell ref="N48:U48"/>
    <mergeCell ref="R49:U49"/>
    <mergeCell ref="B3:V3"/>
    <mergeCell ref="B4:V4"/>
    <mergeCell ref="R38:U38"/>
    <mergeCell ref="N40:U40"/>
    <mergeCell ref="R41:U41"/>
    <mergeCell ref="R29:U29"/>
    <mergeCell ref="R30:U30"/>
    <mergeCell ref="R66:U66"/>
    <mergeCell ref="R67:U67"/>
    <mergeCell ref="R68:U68"/>
    <mergeCell ref="R69:U69"/>
    <mergeCell ref="N53:U53"/>
    <mergeCell ref="R54:U54"/>
    <mergeCell ref="R55:U55"/>
    <mergeCell ref="R56:U56"/>
    <mergeCell ref="R65:U65"/>
    <mergeCell ref="R57:U57"/>
    <mergeCell ref="R58:U58"/>
    <mergeCell ref="R59:U59"/>
    <mergeCell ref="R60:U60"/>
    <mergeCell ref="N63:U63"/>
    <mergeCell ref="R64:U64"/>
    <mergeCell ref="R61:U61"/>
    <mergeCell ref="N79:U79"/>
    <mergeCell ref="R77:U77"/>
    <mergeCell ref="R70:U70"/>
    <mergeCell ref="R71:U71"/>
    <mergeCell ref="N73:U73"/>
    <mergeCell ref="R75:U75"/>
    <mergeCell ref="R76:U76"/>
    <mergeCell ref="R74:U7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12" width="9.00390625" style="219" customWidth="1"/>
    <col min="13" max="22" width="7.375" style="219" customWidth="1"/>
    <col min="23" max="23" width="1.625" style="219" customWidth="1"/>
    <col min="24" max="16384" width="9.00390625" style="219" customWidth="1"/>
  </cols>
  <sheetData>
    <row r="1" spans="1:3" ht="10.5" customHeight="1">
      <c r="A1" s="102" t="s">
        <v>365</v>
      </c>
      <c r="C1" s="220"/>
    </row>
    <row r="2" ht="10.5" customHeight="1"/>
    <row r="3" spans="2:23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22"/>
    </row>
    <row r="4" spans="2:23" ht="12.75" customHeight="1">
      <c r="B4" s="502" t="s">
        <v>51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223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508" t="s">
        <v>4</v>
      </c>
      <c r="C6" s="508"/>
      <c r="D6" s="508"/>
      <c r="E6" s="508"/>
      <c r="F6" s="508"/>
      <c r="G6" s="508"/>
      <c r="H6" s="508"/>
      <c r="I6" s="508"/>
      <c r="J6" s="508"/>
      <c r="K6" s="509"/>
      <c r="L6" s="512" t="s">
        <v>5</v>
      </c>
      <c r="M6" s="505" t="s">
        <v>6</v>
      </c>
      <c r="N6" s="505" t="s">
        <v>7</v>
      </c>
      <c r="O6" s="505" t="s">
        <v>8</v>
      </c>
      <c r="P6" s="505" t="s">
        <v>9</v>
      </c>
      <c r="Q6" s="505" t="s">
        <v>10</v>
      </c>
      <c r="R6" s="505" t="s">
        <v>11</v>
      </c>
      <c r="S6" s="505" t="s">
        <v>12</v>
      </c>
      <c r="T6" s="505" t="s">
        <v>13</v>
      </c>
      <c r="U6" s="505" t="s">
        <v>14</v>
      </c>
      <c r="V6" s="505" t="s">
        <v>15</v>
      </c>
      <c r="W6" s="224"/>
    </row>
    <row r="7" spans="2:23" ht="15.75" customHeight="1">
      <c r="B7" s="510"/>
      <c r="C7" s="510"/>
      <c r="D7" s="510"/>
      <c r="E7" s="510"/>
      <c r="F7" s="510"/>
      <c r="G7" s="510"/>
      <c r="H7" s="510"/>
      <c r="I7" s="510"/>
      <c r="J7" s="510"/>
      <c r="K7" s="511"/>
      <c r="L7" s="513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224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54"/>
    </row>
    <row r="9" spans="2:23" s="227" customFormat="1" ht="10.5" customHeight="1">
      <c r="B9" s="228"/>
      <c r="C9" s="504" t="s">
        <v>76</v>
      </c>
      <c r="D9" s="504"/>
      <c r="E9" s="504"/>
      <c r="F9" s="504"/>
      <c r="G9" s="504"/>
      <c r="H9" s="504"/>
      <c r="I9" s="504"/>
      <c r="J9" s="504"/>
      <c r="K9" s="3"/>
      <c r="L9" s="180">
        <v>16677</v>
      </c>
      <c r="M9" s="42">
        <v>761</v>
      </c>
      <c r="N9" s="42">
        <v>707</v>
      </c>
      <c r="O9" s="42">
        <v>745</v>
      </c>
      <c r="P9" s="42">
        <v>708</v>
      </c>
      <c r="Q9" s="42">
        <v>1023</v>
      </c>
      <c r="R9" s="42">
        <v>1334</v>
      </c>
      <c r="S9" s="42">
        <v>1484</v>
      </c>
      <c r="T9" s="42">
        <v>1527</v>
      </c>
      <c r="U9" s="42">
        <v>1380</v>
      </c>
      <c r="V9" s="42">
        <v>1149</v>
      </c>
      <c r="W9" s="229"/>
    </row>
    <row r="10" spans="2:23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179">
        <v>2542</v>
      </c>
      <c r="M10" s="171">
        <v>145</v>
      </c>
      <c r="N10" s="171">
        <v>113</v>
      </c>
      <c r="O10" s="171">
        <v>90</v>
      </c>
      <c r="P10" s="171">
        <v>85</v>
      </c>
      <c r="Q10" s="171">
        <v>144</v>
      </c>
      <c r="R10" s="171">
        <v>223</v>
      </c>
      <c r="S10" s="171">
        <v>284</v>
      </c>
      <c r="T10" s="171">
        <v>290</v>
      </c>
      <c r="U10" s="171">
        <v>210</v>
      </c>
      <c r="V10" s="171">
        <v>142</v>
      </c>
      <c r="W10" s="40"/>
    </row>
    <row r="11" spans="2:23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179">
        <v>3210</v>
      </c>
      <c r="M11" s="171">
        <v>150</v>
      </c>
      <c r="N11" s="171">
        <v>143</v>
      </c>
      <c r="O11" s="171">
        <v>161</v>
      </c>
      <c r="P11" s="171">
        <v>151</v>
      </c>
      <c r="Q11" s="171">
        <v>168</v>
      </c>
      <c r="R11" s="171">
        <v>254</v>
      </c>
      <c r="S11" s="171">
        <v>270</v>
      </c>
      <c r="T11" s="171">
        <v>294</v>
      </c>
      <c r="U11" s="171">
        <v>258</v>
      </c>
      <c r="V11" s="171">
        <v>250</v>
      </c>
      <c r="W11" s="40"/>
    </row>
    <row r="12" spans="2:23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179">
        <v>2109</v>
      </c>
      <c r="M12" s="171">
        <v>92</v>
      </c>
      <c r="N12" s="171">
        <v>108</v>
      </c>
      <c r="O12" s="171">
        <v>92</v>
      </c>
      <c r="P12" s="171">
        <v>80</v>
      </c>
      <c r="Q12" s="171">
        <v>87</v>
      </c>
      <c r="R12" s="171">
        <v>160</v>
      </c>
      <c r="S12" s="171">
        <v>154</v>
      </c>
      <c r="T12" s="171">
        <v>179</v>
      </c>
      <c r="U12" s="171">
        <v>174</v>
      </c>
      <c r="V12" s="171">
        <v>143</v>
      </c>
      <c r="W12" s="40"/>
    </row>
    <row r="13" spans="2:23" ht="10.5" customHeight="1">
      <c r="B13" s="9"/>
      <c r="C13" s="4"/>
      <c r="D13" s="4"/>
      <c r="E13" s="4"/>
      <c r="F13" s="4"/>
      <c r="G13" s="503" t="s">
        <v>26</v>
      </c>
      <c r="H13" s="503"/>
      <c r="I13" s="503"/>
      <c r="J13" s="503"/>
      <c r="K13" s="5"/>
      <c r="L13" s="179">
        <v>3112</v>
      </c>
      <c r="M13" s="171">
        <v>112</v>
      </c>
      <c r="N13" s="171">
        <v>94</v>
      </c>
      <c r="O13" s="171">
        <v>112</v>
      </c>
      <c r="P13" s="171">
        <v>105</v>
      </c>
      <c r="Q13" s="171">
        <v>262</v>
      </c>
      <c r="R13" s="171">
        <v>305</v>
      </c>
      <c r="S13" s="171">
        <v>314</v>
      </c>
      <c r="T13" s="171">
        <v>253</v>
      </c>
      <c r="U13" s="171">
        <v>264</v>
      </c>
      <c r="V13" s="171">
        <v>220</v>
      </c>
      <c r="W13" s="40"/>
    </row>
    <row r="14" spans="2:23" ht="10.5" customHeight="1">
      <c r="B14" s="9"/>
      <c r="C14" s="4"/>
      <c r="D14" s="4"/>
      <c r="E14" s="4"/>
      <c r="F14" s="4"/>
      <c r="G14" s="503" t="s">
        <v>29</v>
      </c>
      <c r="H14" s="503"/>
      <c r="I14" s="503"/>
      <c r="J14" s="503"/>
      <c r="K14" s="5"/>
      <c r="L14" s="179">
        <v>2327</v>
      </c>
      <c r="M14" s="171">
        <v>113</v>
      </c>
      <c r="N14" s="171">
        <v>95</v>
      </c>
      <c r="O14" s="171">
        <v>106</v>
      </c>
      <c r="P14" s="171">
        <v>108</v>
      </c>
      <c r="Q14" s="171">
        <v>172</v>
      </c>
      <c r="R14" s="171">
        <v>204</v>
      </c>
      <c r="S14" s="171">
        <v>212</v>
      </c>
      <c r="T14" s="171">
        <v>201</v>
      </c>
      <c r="U14" s="171">
        <v>194</v>
      </c>
      <c r="V14" s="171">
        <v>158</v>
      </c>
      <c r="W14" s="40"/>
    </row>
    <row r="15" spans="2:23" ht="10.5" customHeight="1">
      <c r="B15" s="9"/>
      <c r="C15" s="4"/>
      <c r="D15" s="4"/>
      <c r="E15" s="4"/>
      <c r="F15" s="4"/>
      <c r="G15" s="503" t="s">
        <v>30</v>
      </c>
      <c r="H15" s="503"/>
      <c r="I15" s="503"/>
      <c r="J15" s="503"/>
      <c r="K15" s="5"/>
      <c r="L15" s="179">
        <v>3377</v>
      </c>
      <c r="M15" s="171">
        <v>149</v>
      </c>
      <c r="N15" s="171">
        <v>154</v>
      </c>
      <c r="O15" s="171">
        <v>184</v>
      </c>
      <c r="P15" s="171">
        <v>179</v>
      </c>
      <c r="Q15" s="171">
        <v>190</v>
      </c>
      <c r="R15" s="171">
        <v>188</v>
      </c>
      <c r="S15" s="171">
        <v>250</v>
      </c>
      <c r="T15" s="171">
        <v>310</v>
      </c>
      <c r="U15" s="171">
        <v>280</v>
      </c>
      <c r="V15" s="171">
        <v>236</v>
      </c>
      <c r="W15" s="40"/>
    </row>
    <row r="16" spans="2:23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179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</row>
    <row r="17" spans="2:23" s="227" customFormat="1" ht="10.5" customHeight="1">
      <c r="B17" s="228"/>
      <c r="C17" s="504" t="s">
        <v>77</v>
      </c>
      <c r="D17" s="504"/>
      <c r="E17" s="504"/>
      <c r="F17" s="504"/>
      <c r="G17" s="504"/>
      <c r="H17" s="504"/>
      <c r="I17" s="504"/>
      <c r="J17" s="504"/>
      <c r="K17" s="3"/>
      <c r="L17" s="180">
        <v>4343</v>
      </c>
      <c r="M17" s="42">
        <v>138</v>
      </c>
      <c r="N17" s="42">
        <v>177</v>
      </c>
      <c r="O17" s="42">
        <v>205</v>
      </c>
      <c r="P17" s="42">
        <v>216</v>
      </c>
      <c r="Q17" s="42">
        <v>283</v>
      </c>
      <c r="R17" s="42">
        <v>330</v>
      </c>
      <c r="S17" s="42">
        <v>307</v>
      </c>
      <c r="T17" s="42">
        <v>329</v>
      </c>
      <c r="U17" s="42">
        <v>344</v>
      </c>
      <c r="V17" s="42">
        <v>355</v>
      </c>
      <c r="W17" s="229"/>
    </row>
    <row r="18" spans="2:23" ht="6" customHeight="1">
      <c r="B18" s="9"/>
      <c r="C18" s="9"/>
      <c r="D18" s="9"/>
      <c r="E18" s="9"/>
      <c r="F18" s="9"/>
      <c r="G18" s="9"/>
      <c r="H18" s="9"/>
      <c r="I18" s="9"/>
      <c r="J18" s="9"/>
      <c r="K18" s="225"/>
      <c r="L18" s="179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4"/>
    </row>
    <row r="19" spans="2:23" s="227" customFormat="1" ht="10.5" customHeight="1">
      <c r="B19" s="228"/>
      <c r="C19" s="504" t="s">
        <v>78</v>
      </c>
      <c r="D19" s="504"/>
      <c r="E19" s="504"/>
      <c r="F19" s="504"/>
      <c r="G19" s="504"/>
      <c r="H19" s="504"/>
      <c r="I19" s="504"/>
      <c r="J19" s="504"/>
      <c r="K19" s="3"/>
      <c r="L19" s="180">
        <v>4987</v>
      </c>
      <c r="M19" s="42">
        <v>169</v>
      </c>
      <c r="N19" s="42">
        <v>171</v>
      </c>
      <c r="O19" s="42">
        <v>178</v>
      </c>
      <c r="P19" s="42">
        <v>168</v>
      </c>
      <c r="Q19" s="42">
        <v>350</v>
      </c>
      <c r="R19" s="42">
        <v>476</v>
      </c>
      <c r="S19" s="42">
        <v>420</v>
      </c>
      <c r="T19" s="42">
        <v>398</v>
      </c>
      <c r="U19" s="42">
        <v>454</v>
      </c>
      <c r="V19" s="42">
        <v>376</v>
      </c>
      <c r="W19" s="229"/>
    </row>
    <row r="20" spans="2:23" ht="10.5" customHeight="1">
      <c r="B20" s="9"/>
      <c r="C20" s="4"/>
      <c r="D20" s="4"/>
      <c r="E20" s="4"/>
      <c r="F20" s="4"/>
      <c r="G20" s="503" t="s">
        <v>18</v>
      </c>
      <c r="H20" s="503"/>
      <c r="I20" s="503"/>
      <c r="J20" s="503"/>
      <c r="K20" s="5"/>
      <c r="L20" s="179">
        <v>3544</v>
      </c>
      <c r="M20" s="171">
        <v>133</v>
      </c>
      <c r="N20" s="171">
        <v>121</v>
      </c>
      <c r="O20" s="171">
        <v>132</v>
      </c>
      <c r="P20" s="171">
        <v>132</v>
      </c>
      <c r="Q20" s="171">
        <v>243</v>
      </c>
      <c r="R20" s="171">
        <v>336</v>
      </c>
      <c r="S20" s="171">
        <v>293</v>
      </c>
      <c r="T20" s="171">
        <v>286</v>
      </c>
      <c r="U20" s="171">
        <v>306</v>
      </c>
      <c r="V20" s="171">
        <v>264</v>
      </c>
      <c r="W20" s="40"/>
    </row>
    <row r="21" spans="2:23" ht="10.5" customHeight="1">
      <c r="B21" s="9"/>
      <c r="C21" s="4"/>
      <c r="D21" s="4"/>
      <c r="E21" s="4"/>
      <c r="F21" s="4"/>
      <c r="G21" s="503" t="s">
        <v>19</v>
      </c>
      <c r="H21" s="503"/>
      <c r="I21" s="503"/>
      <c r="J21" s="503"/>
      <c r="K21" s="5"/>
      <c r="L21" s="179">
        <v>1443</v>
      </c>
      <c r="M21" s="171">
        <v>36</v>
      </c>
      <c r="N21" s="171">
        <v>50</v>
      </c>
      <c r="O21" s="171">
        <v>46</v>
      </c>
      <c r="P21" s="171">
        <v>36</v>
      </c>
      <c r="Q21" s="171">
        <v>107</v>
      </c>
      <c r="R21" s="171">
        <v>140</v>
      </c>
      <c r="S21" s="171">
        <v>127</v>
      </c>
      <c r="T21" s="171">
        <v>112</v>
      </c>
      <c r="U21" s="171">
        <v>148</v>
      </c>
      <c r="V21" s="171">
        <v>112</v>
      </c>
      <c r="W21" s="40"/>
    </row>
    <row r="22" spans="2:23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179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0"/>
    </row>
    <row r="23" spans="2:23" s="227" customFormat="1" ht="10.5" customHeight="1">
      <c r="B23" s="228"/>
      <c r="C23" s="504" t="s">
        <v>79</v>
      </c>
      <c r="D23" s="504"/>
      <c r="E23" s="504"/>
      <c r="F23" s="504"/>
      <c r="G23" s="504"/>
      <c r="H23" s="504"/>
      <c r="I23" s="504"/>
      <c r="J23" s="504"/>
      <c r="K23" s="3"/>
      <c r="L23" s="180">
        <v>15936</v>
      </c>
      <c r="M23" s="42">
        <v>595</v>
      </c>
      <c r="N23" s="42">
        <v>691</v>
      </c>
      <c r="O23" s="42">
        <v>640</v>
      </c>
      <c r="P23" s="42">
        <v>623</v>
      </c>
      <c r="Q23" s="42">
        <v>1037</v>
      </c>
      <c r="R23" s="42">
        <v>1238</v>
      </c>
      <c r="S23" s="42">
        <v>1297</v>
      </c>
      <c r="T23" s="42">
        <v>1375</v>
      </c>
      <c r="U23" s="42">
        <v>1258</v>
      </c>
      <c r="V23" s="42">
        <v>1072</v>
      </c>
      <c r="W23" s="229"/>
    </row>
    <row r="24" spans="2:23" ht="10.5" customHeight="1">
      <c r="B24" s="9"/>
      <c r="C24" s="4"/>
      <c r="D24" s="4"/>
      <c r="E24" s="4"/>
      <c r="F24" s="4"/>
      <c r="G24" s="503" t="s">
        <v>18</v>
      </c>
      <c r="H24" s="503"/>
      <c r="I24" s="503"/>
      <c r="J24" s="503"/>
      <c r="K24" s="5"/>
      <c r="L24" s="179">
        <v>2141</v>
      </c>
      <c r="M24" s="171">
        <v>92</v>
      </c>
      <c r="N24" s="171">
        <v>92</v>
      </c>
      <c r="O24" s="171">
        <v>62</v>
      </c>
      <c r="P24" s="171">
        <v>86</v>
      </c>
      <c r="Q24" s="171">
        <v>165</v>
      </c>
      <c r="R24" s="171">
        <v>188</v>
      </c>
      <c r="S24" s="171">
        <v>193</v>
      </c>
      <c r="T24" s="171">
        <v>214</v>
      </c>
      <c r="U24" s="171">
        <v>173</v>
      </c>
      <c r="V24" s="171">
        <v>146</v>
      </c>
      <c r="W24" s="40"/>
    </row>
    <row r="25" spans="2:23" ht="10.5" customHeight="1">
      <c r="B25" s="9"/>
      <c r="C25" s="4"/>
      <c r="D25" s="4"/>
      <c r="E25" s="4"/>
      <c r="F25" s="4"/>
      <c r="G25" s="503" t="s">
        <v>19</v>
      </c>
      <c r="H25" s="503"/>
      <c r="I25" s="503"/>
      <c r="J25" s="503"/>
      <c r="K25" s="5"/>
      <c r="L25" s="179">
        <v>4150</v>
      </c>
      <c r="M25" s="171">
        <v>106</v>
      </c>
      <c r="N25" s="171">
        <v>135</v>
      </c>
      <c r="O25" s="171">
        <v>168</v>
      </c>
      <c r="P25" s="171">
        <v>160</v>
      </c>
      <c r="Q25" s="171">
        <v>261</v>
      </c>
      <c r="R25" s="171">
        <v>354</v>
      </c>
      <c r="S25" s="171">
        <v>370</v>
      </c>
      <c r="T25" s="171">
        <v>325</v>
      </c>
      <c r="U25" s="171">
        <v>307</v>
      </c>
      <c r="V25" s="171">
        <v>288</v>
      </c>
      <c r="W25" s="40"/>
    </row>
    <row r="26" spans="2:23" ht="10.5" customHeight="1">
      <c r="B26" s="9"/>
      <c r="C26" s="4"/>
      <c r="D26" s="4"/>
      <c r="E26" s="4"/>
      <c r="F26" s="4"/>
      <c r="G26" s="503" t="s">
        <v>23</v>
      </c>
      <c r="H26" s="503"/>
      <c r="I26" s="503"/>
      <c r="J26" s="503"/>
      <c r="K26" s="5"/>
      <c r="L26" s="179">
        <v>3123</v>
      </c>
      <c r="M26" s="171">
        <v>126</v>
      </c>
      <c r="N26" s="171">
        <v>111</v>
      </c>
      <c r="O26" s="171">
        <v>119</v>
      </c>
      <c r="P26" s="171">
        <v>123</v>
      </c>
      <c r="Q26" s="171">
        <v>240</v>
      </c>
      <c r="R26" s="171">
        <v>279</v>
      </c>
      <c r="S26" s="171">
        <v>285</v>
      </c>
      <c r="T26" s="171">
        <v>243</v>
      </c>
      <c r="U26" s="171">
        <v>243</v>
      </c>
      <c r="V26" s="171">
        <v>204</v>
      </c>
      <c r="W26" s="40"/>
    </row>
    <row r="27" spans="2:23" ht="10.5" customHeight="1">
      <c r="B27" s="9"/>
      <c r="C27" s="4"/>
      <c r="D27" s="4"/>
      <c r="E27" s="4"/>
      <c r="F27" s="4"/>
      <c r="G27" s="503" t="s">
        <v>26</v>
      </c>
      <c r="H27" s="503"/>
      <c r="I27" s="503"/>
      <c r="J27" s="503"/>
      <c r="K27" s="5"/>
      <c r="L27" s="179">
        <v>6522</v>
      </c>
      <c r="M27" s="171">
        <v>271</v>
      </c>
      <c r="N27" s="171">
        <v>353</v>
      </c>
      <c r="O27" s="171">
        <v>291</v>
      </c>
      <c r="P27" s="171">
        <v>254</v>
      </c>
      <c r="Q27" s="171">
        <v>371</v>
      </c>
      <c r="R27" s="171">
        <v>417</v>
      </c>
      <c r="S27" s="171">
        <v>449</v>
      </c>
      <c r="T27" s="171">
        <v>593</v>
      </c>
      <c r="U27" s="171">
        <v>535</v>
      </c>
      <c r="V27" s="171">
        <v>434</v>
      </c>
      <c r="W27" s="40"/>
    </row>
    <row r="28" spans="2:23" ht="6" customHeight="1">
      <c r="B28" s="9"/>
      <c r="C28" s="9"/>
      <c r="D28" s="9"/>
      <c r="E28" s="9"/>
      <c r="F28" s="9"/>
      <c r="G28" s="9"/>
      <c r="H28" s="9"/>
      <c r="I28" s="9"/>
      <c r="J28" s="9"/>
      <c r="K28" s="225"/>
      <c r="L28" s="179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6"/>
    </row>
    <row r="29" spans="2:23" s="227" customFormat="1" ht="10.5" customHeight="1">
      <c r="B29" s="228"/>
      <c r="C29" s="504" t="s">
        <v>80</v>
      </c>
      <c r="D29" s="504"/>
      <c r="E29" s="504"/>
      <c r="F29" s="504"/>
      <c r="G29" s="504"/>
      <c r="H29" s="504"/>
      <c r="I29" s="504"/>
      <c r="J29" s="504"/>
      <c r="K29" s="3"/>
      <c r="L29" s="180">
        <v>20675</v>
      </c>
      <c r="M29" s="42">
        <v>762</v>
      </c>
      <c r="N29" s="42">
        <v>872</v>
      </c>
      <c r="O29" s="42">
        <v>1063</v>
      </c>
      <c r="P29" s="42">
        <v>1026</v>
      </c>
      <c r="Q29" s="42">
        <v>1237</v>
      </c>
      <c r="R29" s="42">
        <v>1375</v>
      </c>
      <c r="S29" s="42">
        <v>1509</v>
      </c>
      <c r="T29" s="42">
        <v>1749</v>
      </c>
      <c r="U29" s="42">
        <v>1807</v>
      </c>
      <c r="V29" s="42">
        <v>1794</v>
      </c>
      <c r="W29" s="229"/>
    </row>
    <row r="30" spans="2:23" ht="10.5" customHeight="1">
      <c r="B30" s="9"/>
      <c r="C30" s="4"/>
      <c r="D30" s="4"/>
      <c r="E30" s="4"/>
      <c r="F30" s="4"/>
      <c r="G30" s="503" t="s">
        <v>18</v>
      </c>
      <c r="H30" s="503"/>
      <c r="I30" s="503"/>
      <c r="J30" s="503"/>
      <c r="K30" s="5"/>
      <c r="L30" s="179">
        <v>3215</v>
      </c>
      <c r="M30" s="171">
        <v>124</v>
      </c>
      <c r="N30" s="171">
        <v>121</v>
      </c>
      <c r="O30" s="171">
        <v>139</v>
      </c>
      <c r="P30" s="171">
        <v>148</v>
      </c>
      <c r="Q30" s="171">
        <v>232</v>
      </c>
      <c r="R30" s="171">
        <v>279</v>
      </c>
      <c r="S30" s="171">
        <v>262</v>
      </c>
      <c r="T30" s="171">
        <v>284</v>
      </c>
      <c r="U30" s="171">
        <v>273</v>
      </c>
      <c r="V30" s="171">
        <v>276</v>
      </c>
      <c r="W30" s="40"/>
    </row>
    <row r="31" spans="2:23" ht="10.5" customHeight="1">
      <c r="B31" s="9"/>
      <c r="C31" s="4"/>
      <c r="D31" s="4"/>
      <c r="E31" s="4"/>
      <c r="F31" s="4"/>
      <c r="G31" s="503" t="s">
        <v>19</v>
      </c>
      <c r="H31" s="503"/>
      <c r="I31" s="503"/>
      <c r="J31" s="503"/>
      <c r="K31" s="5"/>
      <c r="L31" s="179">
        <v>4010</v>
      </c>
      <c r="M31" s="171">
        <v>167</v>
      </c>
      <c r="N31" s="171">
        <v>122</v>
      </c>
      <c r="O31" s="171">
        <v>142</v>
      </c>
      <c r="P31" s="171">
        <v>144</v>
      </c>
      <c r="Q31" s="171">
        <v>252</v>
      </c>
      <c r="R31" s="171">
        <v>320</v>
      </c>
      <c r="S31" s="171">
        <v>376</v>
      </c>
      <c r="T31" s="171">
        <v>412</v>
      </c>
      <c r="U31" s="171">
        <v>359</v>
      </c>
      <c r="V31" s="171">
        <v>323</v>
      </c>
      <c r="W31" s="40"/>
    </row>
    <row r="32" spans="2:23" ht="10.5" customHeight="1">
      <c r="B32" s="9"/>
      <c r="C32" s="4"/>
      <c r="D32" s="4"/>
      <c r="E32" s="4"/>
      <c r="F32" s="4"/>
      <c r="G32" s="503" t="s">
        <v>23</v>
      </c>
      <c r="H32" s="503"/>
      <c r="I32" s="503"/>
      <c r="J32" s="503"/>
      <c r="K32" s="5"/>
      <c r="L32" s="179">
        <v>3992</v>
      </c>
      <c r="M32" s="171">
        <v>104</v>
      </c>
      <c r="N32" s="171">
        <v>145</v>
      </c>
      <c r="O32" s="171">
        <v>199</v>
      </c>
      <c r="P32" s="171">
        <v>196</v>
      </c>
      <c r="Q32" s="171">
        <v>290</v>
      </c>
      <c r="R32" s="171">
        <v>240</v>
      </c>
      <c r="S32" s="171">
        <v>240</v>
      </c>
      <c r="T32" s="171">
        <v>253</v>
      </c>
      <c r="U32" s="171">
        <v>283</v>
      </c>
      <c r="V32" s="171">
        <v>320</v>
      </c>
      <c r="W32" s="40"/>
    </row>
    <row r="33" spans="2:23" ht="10.5" customHeight="1">
      <c r="B33" s="9"/>
      <c r="C33" s="4"/>
      <c r="D33" s="4"/>
      <c r="E33" s="4"/>
      <c r="F33" s="4"/>
      <c r="G33" s="503" t="s">
        <v>26</v>
      </c>
      <c r="H33" s="503"/>
      <c r="I33" s="503"/>
      <c r="J33" s="503"/>
      <c r="K33" s="5"/>
      <c r="L33" s="179">
        <v>4105</v>
      </c>
      <c r="M33" s="171">
        <v>157</v>
      </c>
      <c r="N33" s="171">
        <v>134</v>
      </c>
      <c r="O33" s="171">
        <v>187</v>
      </c>
      <c r="P33" s="171">
        <v>205</v>
      </c>
      <c r="Q33" s="171">
        <v>207</v>
      </c>
      <c r="R33" s="171">
        <v>292</v>
      </c>
      <c r="S33" s="171">
        <v>342</v>
      </c>
      <c r="T33" s="171">
        <v>331</v>
      </c>
      <c r="U33" s="171">
        <v>305</v>
      </c>
      <c r="V33" s="171">
        <v>314</v>
      </c>
      <c r="W33" s="40"/>
    </row>
    <row r="34" spans="2:23" ht="10.5" customHeight="1">
      <c r="B34" s="9"/>
      <c r="C34" s="4"/>
      <c r="D34" s="4"/>
      <c r="E34" s="4"/>
      <c r="F34" s="4"/>
      <c r="G34" s="503" t="s">
        <v>29</v>
      </c>
      <c r="H34" s="503"/>
      <c r="I34" s="503"/>
      <c r="J34" s="503"/>
      <c r="K34" s="5"/>
      <c r="L34" s="179">
        <v>5353</v>
      </c>
      <c r="M34" s="171">
        <v>210</v>
      </c>
      <c r="N34" s="171">
        <v>350</v>
      </c>
      <c r="O34" s="171">
        <v>396</v>
      </c>
      <c r="P34" s="171">
        <v>333</v>
      </c>
      <c r="Q34" s="171">
        <v>256</v>
      </c>
      <c r="R34" s="171">
        <v>244</v>
      </c>
      <c r="S34" s="171">
        <v>289</v>
      </c>
      <c r="T34" s="171">
        <v>469</v>
      </c>
      <c r="U34" s="171">
        <v>587</v>
      </c>
      <c r="V34" s="171">
        <v>561</v>
      </c>
      <c r="W34" s="40"/>
    </row>
    <row r="35" spans="2:23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179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0"/>
    </row>
    <row r="36" spans="2:23" s="227" customFormat="1" ht="10.5" customHeight="1">
      <c r="B36" s="228"/>
      <c r="C36" s="504" t="s">
        <v>81</v>
      </c>
      <c r="D36" s="504"/>
      <c r="E36" s="504"/>
      <c r="F36" s="504"/>
      <c r="G36" s="504"/>
      <c r="H36" s="504"/>
      <c r="I36" s="504"/>
      <c r="J36" s="504"/>
      <c r="K36" s="3"/>
      <c r="L36" s="180">
        <v>33881</v>
      </c>
      <c r="M36" s="42">
        <v>1440</v>
      </c>
      <c r="N36" s="42">
        <v>1388</v>
      </c>
      <c r="O36" s="42">
        <v>1471</v>
      </c>
      <c r="P36" s="42">
        <v>1463</v>
      </c>
      <c r="Q36" s="42">
        <v>1917</v>
      </c>
      <c r="R36" s="42">
        <v>2311</v>
      </c>
      <c r="S36" s="42">
        <v>2797</v>
      </c>
      <c r="T36" s="42">
        <v>3013</v>
      </c>
      <c r="U36" s="42">
        <v>2845</v>
      </c>
      <c r="V36" s="42">
        <v>2401</v>
      </c>
      <c r="W36" s="229"/>
    </row>
    <row r="37" spans="2:23" ht="10.5" customHeight="1">
      <c r="B37" s="9"/>
      <c r="C37" s="4"/>
      <c r="D37" s="4"/>
      <c r="E37" s="4"/>
      <c r="F37" s="4"/>
      <c r="G37" s="503" t="s">
        <v>18</v>
      </c>
      <c r="H37" s="503"/>
      <c r="I37" s="503"/>
      <c r="J37" s="503"/>
      <c r="K37" s="5"/>
      <c r="L37" s="179">
        <v>3864</v>
      </c>
      <c r="M37" s="171">
        <v>141</v>
      </c>
      <c r="N37" s="171">
        <v>155</v>
      </c>
      <c r="O37" s="171">
        <v>183</v>
      </c>
      <c r="P37" s="171">
        <v>198</v>
      </c>
      <c r="Q37" s="171">
        <v>259</v>
      </c>
      <c r="R37" s="171">
        <v>289</v>
      </c>
      <c r="S37" s="171">
        <v>338</v>
      </c>
      <c r="T37" s="171">
        <v>324</v>
      </c>
      <c r="U37" s="171">
        <v>325</v>
      </c>
      <c r="V37" s="171">
        <v>344</v>
      </c>
      <c r="W37" s="40"/>
    </row>
    <row r="38" spans="2:23" ht="10.5" customHeight="1">
      <c r="B38" s="9"/>
      <c r="C38" s="4"/>
      <c r="D38" s="4"/>
      <c r="E38" s="4"/>
      <c r="F38" s="4"/>
      <c r="G38" s="503" t="s">
        <v>19</v>
      </c>
      <c r="H38" s="503"/>
      <c r="I38" s="503"/>
      <c r="J38" s="503"/>
      <c r="K38" s="5"/>
      <c r="L38" s="179">
        <v>6633</v>
      </c>
      <c r="M38" s="171">
        <v>416</v>
      </c>
      <c r="N38" s="171">
        <v>339</v>
      </c>
      <c r="O38" s="171">
        <v>225</v>
      </c>
      <c r="P38" s="171">
        <v>270</v>
      </c>
      <c r="Q38" s="171">
        <v>332</v>
      </c>
      <c r="R38" s="171">
        <v>438</v>
      </c>
      <c r="S38" s="171">
        <v>600</v>
      </c>
      <c r="T38" s="171">
        <v>717</v>
      </c>
      <c r="U38" s="171">
        <v>609</v>
      </c>
      <c r="V38" s="171">
        <v>433</v>
      </c>
      <c r="W38" s="40"/>
    </row>
    <row r="39" spans="2:23" ht="10.5" customHeight="1">
      <c r="B39" s="9"/>
      <c r="C39" s="4"/>
      <c r="D39" s="4"/>
      <c r="E39" s="4"/>
      <c r="F39" s="4"/>
      <c r="G39" s="503" t="s">
        <v>23</v>
      </c>
      <c r="H39" s="503"/>
      <c r="I39" s="503"/>
      <c r="J39" s="503"/>
      <c r="K39" s="5"/>
      <c r="L39" s="179">
        <v>4684</v>
      </c>
      <c r="M39" s="171">
        <v>154</v>
      </c>
      <c r="N39" s="171">
        <v>137</v>
      </c>
      <c r="O39" s="171">
        <v>174</v>
      </c>
      <c r="P39" s="171">
        <v>177</v>
      </c>
      <c r="Q39" s="171">
        <v>228</v>
      </c>
      <c r="R39" s="171">
        <v>308</v>
      </c>
      <c r="S39" s="171">
        <v>355</v>
      </c>
      <c r="T39" s="171">
        <v>349</v>
      </c>
      <c r="U39" s="171">
        <v>334</v>
      </c>
      <c r="V39" s="171">
        <v>296</v>
      </c>
      <c r="W39" s="40"/>
    </row>
    <row r="40" spans="2:23" ht="10.5" customHeight="1">
      <c r="B40" s="9"/>
      <c r="C40" s="4"/>
      <c r="D40" s="4"/>
      <c r="E40" s="4"/>
      <c r="F40" s="4"/>
      <c r="G40" s="503" t="s">
        <v>26</v>
      </c>
      <c r="H40" s="503"/>
      <c r="I40" s="503"/>
      <c r="J40" s="503"/>
      <c r="K40" s="5"/>
      <c r="L40" s="179">
        <v>2571</v>
      </c>
      <c r="M40" s="171">
        <v>92</v>
      </c>
      <c r="N40" s="171">
        <v>85</v>
      </c>
      <c r="O40" s="171">
        <v>106</v>
      </c>
      <c r="P40" s="171">
        <v>101</v>
      </c>
      <c r="Q40" s="171">
        <v>175</v>
      </c>
      <c r="R40" s="171">
        <v>225</v>
      </c>
      <c r="S40" s="171">
        <v>212</v>
      </c>
      <c r="T40" s="171">
        <v>237</v>
      </c>
      <c r="U40" s="171">
        <v>217</v>
      </c>
      <c r="V40" s="171">
        <v>194</v>
      </c>
      <c r="W40" s="40"/>
    </row>
    <row r="41" spans="2:23" ht="10.5" customHeight="1">
      <c r="B41" s="9"/>
      <c r="C41" s="4"/>
      <c r="D41" s="4"/>
      <c r="E41" s="4"/>
      <c r="F41" s="4"/>
      <c r="G41" s="503" t="s">
        <v>29</v>
      </c>
      <c r="H41" s="503"/>
      <c r="I41" s="503"/>
      <c r="J41" s="503"/>
      <c r="K41" s="5"/>
      <c r="L41" s="179">
        <v>3821</v>
      </c>
      <c r="M41" s="171">
        <v>134</v>
      </c>
      <c r="N41" s="171">
        <v>124</v>
      </c>
      <c r="O41" s="171">
        <v>154</v>
      </c>
      <c r="P41" s="171">
        <v>182</v>
      </c>
      <c r="Q41" s="171">
        <v>270</v>
      </c>
      <c r="R41" s="171">
        <v>285</v>
      </c>
      <c r="S41" s="171">
        <v>301</v>
      </c>
      <c r="T41" s="171">
        <v>323</v>
      </c>
      <c r="U41" s="171">
        <v>312</v>
      </c>
      <c r="V41" s="171">
        <v>291</v>
      </c>
      <c r="W41" s="40"/>
    </row>
    <row r="42" spans="2:23" ht="10.5" customHeight="1">
      <c r="B42" s="9"/>
      <c r="C42" s="4"/>
      <c r="D42" s="4"/>
      <c r="E42" s="4"/>
      <c r="F42" s="4"/>
      <c r="G42" s="503" t="s">
        <v>30</v>
      </c>
      <c r="H42" s="503"/>
      <c r="I42" s="503"/>
      <c r="J42" s="503"/>
      <c r="K42" s="5"/>
      <c r="L42" s="179">
        <v>6102</v>
      </c>
      <c r="M42" s="171">
        <v>275</v>
      </c>
      <c r="N42" s="171">
        <v>259</v>
      </c>
      <c r="O42" s="171">
        <v>266</v>
      </c>
      <c r="P42" s="171">
        <v>251</v>
      </c>
      <c r="Q42" s="171">
        <v>330</v>
      </c>
      <c r="R42" s="171">
        <v>428</v>
      </c>
      <c r="S42" s="171">
        <v>546</v>
      </c>
      <c r="T42" s="171">
        <v>530</v>
      </c>
      <c r="U42" s="171">
        <v>500</v>
      </c>
      <c r="V42" s="171">
        <v>404</v>
      </c>
      <c r="W42" s="40"/>
    </row>
    <row r="43" spans="2:23" ht="10.5" customHeight="1">
      <c r="B43" s="9"/>
      <c r="C43" s="4"/>
      <c r="D43" s="4"/>
      <c r="E43" s="4"/>
      <c r="F43" s="4"/>
      <c r="G43" s="503" t="s">
        <v>60</v>
      </c>
      <c r="H43" s="503"/>
      <c r="I43" s="503"/>
      <c r="J43" s="503"/>
      <c r="K43" s="5"/>
      <c r="L43" s="179">
        <v>6206</v>
      </c>
      <c r="M43" s="171">
        <v>228</v>
      </c>
      <c r="N43" s="171">
        <v>289</v>
      </c>
      <c r="O43" s="171">
        <v>363</v>
      </c>
      <c r="P43" s="171">
        <v>284</v>
      </c>
      <c r="Q43" s="171">
        <v>323</v>
      </c>
      <c r="R43" s="171">
        <v>338</v>
      </c>
      <c r="S43" s="171">
        <v>445</v>
      </c>
      <c r="T43" s="171">
        <v>533</v>
      </c>
      <c r="U43" s="171">
        <v>548</v>
      </c>
      <c r="V43" s="171">
        <v>439</v>
      </c>
      <c r="W43" s="40"/>
    </row>
    <row r="44" spans="2:23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179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0"/>
    </row>
    <row r="45" spans="2:23" s="227" customFormat="1" ht="10.5" customHeight="1">
      <c r="B45" s="228"/>
      <c r="C45" s="504" t="s">
        <v>82</v>
      </c>
      <c r="D45" s="504"/>
      <c r="E45" s="504"/>
      <c r="F45" s="504"/>
      <c r="G45" s="504"/>
      <c r="H45" s="504"/>
      <c r="I45" s="504"/>
      <c r="J45" s="504"/>
      <c r="K45" s="3"/>
      <c r="L45" s="180">
        <v>13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1</v>
      </c>
      <c r="W45" s="229"/>
    </row>
    <row r="46" spans="2:23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179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0"/>
    </row>
    <row r="47" spans="2:23" s="227" customFormat="1" ht="10.5" customHeight="1">
      <c r="B47" s="228"/>
      <c r="C47" s="504" t="s">
        <v>83</v>
      </c>
      <c r="D47" s="504"/>
      <c r="E47" s="504"/>
      <c r="F47" s="504"/>
      <c r="G47" s="504"/>
      <c r="H47" s="504"/>
      <c r="I47" s="504"/>
      <c r="J47" s="504"/>
      <c r="K47" s="3"/>
      <c r="L47" s="180">
        <v>21414</v>
      </c>
      <c r="M47" s="42">
        <v>966</v>
      </c>
      <c r="N47" s="42">
        <v>1155</v>
      </c>
      <c r="O47" s="42">
        <v>1191</v>
      </c>
      <c r="P47" s="42">
        <v>1110</v>
      </c>
      <c r="Q47" s="42">
        <v>974</v>
      </c>
      <c r="R47" s="42">
        <v>1068</v>
      </c>
      <c r="S47" s="42">
        <v>1407</v>
      </c>
      <c r="T47" s="42">
        <v>1851</v>
      </c>
      <c r="U47" s="42">
        <v>1926</v>
      </c>
      <c r="V47" s="42">
        <v>1459</v>
      </c>
      <c r="W47" s="229"/>
    </row>
    <row r="48" spans="2:23" ht="10.5" customHeight="1">
      <c r="B48" s="9"/>
      <c r="C48" s="4"/>
      <c r="D48" s="4"/>
      <c r="E48" s="4"/>
      <c r="F48" s="4"/>
      <c r="G48" s="503" t="s">
        <v>18</v>
      </c>
      <c r="H48" s="503"/>
      <c r="I48" s="503"/>
      <c r="J48" s="503"/>
      <c r="K48" s="5"/>
      <c r="L48" s="179">
        <v>3836</v>
      </c>
      <c r="M48" s="171">
        <v>182</v>
      </c>
      <c r="N48" s="171">
        <v>210</v>
      </c>
      <c r="O48" s="171">
        <v>199</v>
      </c>
      <c r="P48" s="171">
        <v>191</v>
      </c>
      <c r="Q48" s="171">
        <v>181</v>
      </c>
      <c r="R48" s="171">
        <v>251</v>
      </c>
      <c r="S48" s="171">
        <v>298</v>
      </c>
      <c r="T48" s="171">
        <v>352</v>
      </c>
      <c r="U48" s="171">
        <v>337</v>
      </c>
      <c r="V48" s="171">
        <v>255</v>
      </c>
      <c r="W48" s="40"/>
    </row>
    <row r="49" spans="2:23" ht="10.5" customHeight="1">
      <c r="B49" s="9"/>
      <c r="C49" s="4"/>
      <c r="D49" s="4"/>
      <c r="E49" s="4"/>
      <c r="F49" s="4"/>
      <c r="G49" s="503" t="s">
        <v>19</v>
      </c>
      <c r="H49" s="503"/>
      <c r="I49" s="503"/>
      <c r="J49" s="503"/>
      <c r="K49" s="5"/>
      <c r="L49" s="179">
        <v>2939</v>
      </c>
      <c r="M49" s="171">
        <v>119</v>
      </c>
      <c r="N49" s="171">
        <v>164</v>
      </c>
      <c r="O49" s="171">
        <v>173</v>
      </c>
      <c r="P49" s="171">
        <v>166</v>
      </c>
      <c r="Q49" s="171">
        <v>148</v>
      </c>
      <c r="R49" s="171">
        <v>125</v>
      </c>
      <c r="S49" s="171">
        <v>184</v>
      </c>
      <c r="T49" s="171">
        <v>234</v>
      </c>
      <c r="U49" s="171">
        <v>270</v>
      </c>
      <c r="V49" s="171">
        <v>203</v>
      </c>
      <c r="W49" s="40"/>
    </row>
    <row r="50" spans="2:23" ht="10.5" customHeight="1">
      <c r="B50" s="9"/>
      <c r="C50" s="4"/>
      <c r="D50" s="4"/>
      <c r="E50" s="4"/>
      <c r="F50" s="4"/>
      <c r="G50" s="503" t="s">
        <v>23</v>
      </c>
      <c r="H50" s="503"/>
      <c r="I50" s="503"/>
      <c r="J50" s="503"/>
      <c r="K50" s="5"/>
      <c r="L50" s="179">
        <v>3799</v>
      </c>
      <c r="M50" s="171">
        <v>215</v>
      </c>
      <c r="N50" s="171">
        <v>194</v>
      </c>
      <c r="O50" s="171">
        <v>201</v>
      </c>
      <c r="P50" s="171">
        <v>163</v>
      </c>
      <c r="Q50" s="171">
        <v>176</v>
      </c>
      <c r="R50" s="171">
        <v>213</v>
      </c>
      <c r="S50" s="171">
        <v>248</v>
      </c>
      <c r="T50" s="171">
        <v>339</v>
      </c>
      <c r="U50" s="171">
        <v>360</v>
      </c>
      <c r="V50" s="171">
        <v>257</v>
      </c>
      <c r="W50" s="40"/>
    </row>
    <row r="51" spans="2:23" ht="10.5" customHeight="1">
      <c r="B51" s="9"/>
      <c r="C51" s="4"/>
      <c r="D51" s="4"/>
      <c r="E51" s="4"/>
      <c r="F51" s="4"/>
      <c r="G51" s="503" t="s">
        <v>26</v>
      </c>
      <c r="H51" s="503"/>
      <c r="I51" s="503"/>
      <c r="J51" s="503"/>
      <c r="K51" s="5"/>
      <c r="L51" s="179">
        <v>3347</v>
      </c>
      <c r="M51" s="171">
        <v>169</v>
      </c>
      <c r="N51" s="171">
        <v>215</v>
      </c>
      <c r="O51" s="171">
        <v>215</v>
      </c>
      <c r="P51" s="171">
        <v>184</v>
      </c>
      <c r="Q51" s="171">
        <v>141</v>
      </c>
      <c r="R51" s="171">
        <v>147</v>
      </c>
      <c r="S51" s="171">
        <v>218</v>
      </c>
      <c r="T51" s="171">
        <v>308</v>
      </c>
      <c r="U51" s="171">
        <v>315</v>
      </c>
      <c r="V51" s="171">
        <v>223</v>
      </c>
      <c r="W51" s="40"/>
    </row>
    <row r="52" spans="2:23" ht="10.5" customHeight="1">
      <c r="B52" s="9"/>
      <c r="C52" s="4"/>
      <c r="D52" s="4"/>
      <c r="E52" s="4"/>
      <c r="F52" s="4"/>
      <c r="G52" s="503" t="s">
        <v>29</v>
      </c>
      <c r="H52" s="503"/>
      <c r="I52" s="503"/>
      <c r="J52" s="503"/>
      <c r="K52" s="5"/>
      <c r="L52" s="179">
        <v>4886</v>
      </c>
      <c r="M52" s="171">
        <v>160</v>
      </c>
      <c r="N52" s="171">
        <v>244</v>
      </c>
      <c r="O52" s="171">
        <v>264</v>
      </c>
      <c r="P52" s="171">
        <v>296</v>
      </c>
      <c r="Q52" s="171">
        <v>208</v>
      </c>
      <c r="R52" s="171">
        <v>209</v>
      </c>
      <c r="S52" s="171">
        <v>288</v>
      </c>
      <c r="T52" s="171">
        <v>377</v>
      </c>
      <c r="U52" s="171">
        <v>432</v>
      </c>
      <c r="V52" s="171">
        <v>361</v>
      </c>
      <c r="W52" s="40"/>
    </row>
    <row r="53" spans="2:23" ht="10.5" customHeight="1">
      <c r="B53" s="9"/>
      <c r="C53" s="4"/>
      <c r="D53" s="4"/>
      <c r="E53" s="4"/>
      <c r="F53" s="4"/>
      <c r="G53" s="503" t="s">
        <v>30</v>
      </c>
      <c r="H53" s="503"/>
      <c r="I53" s="503"/>
      <c r="J53" s="503"/>
      <c r="K53" s="5"/>
      <c r="L53" s="179">
        <v>2607</v>
      </c>
      <c r="M53" s="171">
        <v>121</v>
      </c>
      <c r="N53" s="171">
        <v>128</v>
      </c>
      <c r="O53" s="171">
        <v>139</v>
      </c>
      <c r="P53" s="171">
        <v>110</v>
      </c>
      <c r="Q53" s="171">
        <v>120</v>
      </c>
      <c r="R53" s="171">
        <v>123</v>
      </c>
      <c r="S53" s="171">
        <v>171</v>
      </c>
      <c r="T53" s="171">
        <v>241</v>
      </c>
      <c r="U53" s="171">
        <v>212</v>
      </c>
      <c r="V53" s="171">
        <v>160</v>
      </c>
      <c r="W53" s="40"/>
    </row>
    <row r="54" spans="2:23" ht="6" customHeight="1">
      <c r="B54" s="9"/>
      <c r="C54" s="9"/>
      <c r="D54" s="9"/>
      <c r="E54" s="9"/>
      <c r="F54" s="9"/>
      <c r="G54" s="9"/>
      <c r="H54" s="9"/>
      <c r="I54" s="9"/>
      <c r="J54" s="9"/>
      <c r="K54" s="225"/>
      <c r="L54" s="180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4"/>
    </row>
    <row r="55" spans="2:23" s="227" customFormat="1" ht="10.5" customHeight="1">
      <c r="B55" s="228"/>
      <c r="C55" s="504" t="s">
        <v>84</v>
      </c>
      <c r="D55" s="504"/>
      <c r="E55" s="504"/>
      <c r="F55" s="504"/>
      <c r="G55" s="504"/>
      <c r="H55" s="504"/>
      <c r="I55" s="504"/>
      <c r="J55" s="504"/>
      <c r="K55" s="3"/>
      <c r="L55" s="180">
        <v>26189</v>
      </c>
      <c r="M55" s="42">
        <v>1198</v>
      </c>
      <c r="N55" s="42">
        <v>1275</v>
      </c>
      <c r="O55" s="42">
        <v>1415</v>
      </c>
      <c r="P55" s="42">
        <v>1281</v>
      </c>
      <c r="Q55" s="42">
        <v>1460</v>
      </c>
      <c r="R55" s="42">
        <v>1571</v>
      </c>
      <c r="S55" s="42">
        <v>1857</v>
      </c>
      <c r="T55" s="42">
        <v>2351</v>
      </c>
      <c r="U55" s="42">
        <v>2332</v>
      </c>
      <c r="V55" s="42">
        <v>1975</v>
      </c>
      <c r="W55" s="229"/>
    </row>
    <row r="56" spans="2:23" ht="10.5" customHeight="1">
      <c r="B56" s="9"/>
      <c r="C56" s="4"/>
      <c r="D56" s="4"/>
      <c r="E56" s="4"/>
      <c r="F56" s="4"/>
      <c r="G56" s="503" t="s">
        <v>18</v>
      </c>
      <c r="H56" s="503"/>
      <c r="I56" s="503"/>
      <c r="J56" s="503"/>
      <c r="K56" s="5"/>
      <c r="L56" s="179">
        <v>4801</v>
      </c>
      <c r="M56" s="171">
        <v>190</v>
      </c>
      <c r="N56" s="171">
        <v>241</v>
      </c>
      <c r="O56" s="171">
        <v>274</v>
      </c>
      <c r="P56" s="171">
        <v>227</v>
      </c>
      <c r="Q56" s="171">
        <v>275</v>
      </c>
      <c r="R56" s="171">
        <v>250</v>
      </c>
      <c r="S56" s="171">
        <v>293</v>
      </c>
      <c r="T56" s="171">
        <v>365</v>
      </c>
      <c r="U56" s="171">
        <v>407</v>
      </c>
      <c r="V56" s="171">
        <v>359</v>
      </c>
      <c r="W56" s="40"/>
    </row>
    <row r="57" spans="2:23" ht="10.5" customHeight="1">
      <c r="B57" s="9"/>
      <c r="C57" s="4"/>
      <c r="D57" s="4"/>
      <c r="E57" s="4"/>
      <c r="F57" s="4"/>
      <c r="G57" s="503" t="s">
        <v>19</v>
      </c>
      <c r="H57" s="503"/>
      <c r="I57" s="503"/>
      <c r="J57" s="503"/>
      <c r="K57" s="5"/>
      <c r="L57" s="179">
        <v>4409</v>
      </c>
      <c r="M57" s="171">
        <v>188</v>
      </c>
      <c r="N57" s="171">
        <v>211</v>
      </c>
      <c r="O57" s="171">
        <v>245</v>
      </c>
      <c r="P57" s="171">
        <v>228</v>
      </c>
      <c r="Q57" s="171">
        <v>273</v>
      </c>
      <c r="R57" s="171">
        <v>255</v>
      </c>
      <c r="S57" s="171">
        <v>235</v>
      </c>
      <c r="T57" s="171">
        <v>375</v>
      </c>
      <c r="U57" s="171">
        <v>400</v>
      </c>
      <c r="V57" s="171">
        <v>323</v>
      </c>
      <c r="W57" s="40"/>
    </row>
    <row r="58" spans="2:23" ht="10.5" customHeight="1">
      <c r="B58" s="9"/>
      <c r="C58" s="4"/>
      <c r="D58" s="4"/>
      <c r="E58" s="4"/>
      <c r="F58" s="4"/>
      <c r="G58" s="503" t="s">
        <v>23</v>
      </c>
      <c r="H58" s="503"/>
      <c r="I58" s="503"/>
      <c r="J58" s="503"/>
      <c r="K58" s="5"/>
      <c r="L58" s="179">
        <v>4442</v>
      </c>
      <c r="M58" s="171">
        <v>229</v>
      </c>
      <c r="N58" s="171">
        <v>212</v>
      </c>
      <c r="O58" s="171">
        <v>221</v>
      </c>
      <c r="P58" s="171">
        <v>207</v>
      </c>
      <c r="Q58" s="171">
        <v>237</v>
      </c>
      <c r="R58" s="171">
        <v>287</v>
      </c>
      <c r="S58" s="171">
        <v>327</v>
      </c>
      <c r="T58" s="171">
        <v>406</v>
      </c>
      <c r="U58" s="171">
        <v>426</v>
      </c>
      <c r="V58" s="171">
        <v>320</v>
      </c>
      <c r="W58" s="40"/>
    </row>
    <row r="59" spans="2:23" ht="10.5" customHeight="1">
      <c r="B59" s="9"/>
      <c r="C59" s="4"/>
      <c r="D59" s="4"/>
      <c r="E59" s="4"/>
      <c r="F59" s="4"/>
      <c r="G59" s="503" t="s">
        <v>26</v>
      </c>
      <c r="H59" s="503"/>
      <c r="I59" s="503"/>
      <c r="J59" s="503"/>
      <c r="K59" s="5"/>
      <c r="L59" s="179">
        <v>6048</v>
      </c>
      <c r="M59" s="171">
        <v>284</v>
      </c>
      <c r="N59" s="171">
        <v>291</v>
      </c>
      <c r="O59" s="171">
        <v>322</v>
      </c>
      <c r="P59" s="171">
        <v>270</v>
      </c>
      <c r="Q59" s="171">
        <v>323</v>
      </c>
      <c r="R59" s="171">
        <v>351</v>
      </c>
      <c r="S59" s="171">
        <v>502</v>
      </c>
      <c r="T59" s="171">
        <v>609</v>
      </c>
      <c r="U59" s="171">
        <v>532</v>
      </c>
      <c r="V59" s="171">
        <v>456</v>
      </c>
      <c r="W59" s="40"/>
    </row>
    <row r="60" spans="2:23" ht="10.5" customHeight="1">
      <c r="B60" s="9"/>
      <c r="C60" s="4"/>
      <c r="D60" s="4"/>
      <c r="E60" s="4"/>
      <c r="F60" s="4"/>
      <c r="G60" s="503" t="s">
        <v>29</v>
      </c>
      <c r="H60" s="503"/>
      <c r="I60" s="503"/>
      <c r="J60" s="503"/>
      <c r="K60" s="5"/>
      <c r="L60" s="179">
        <v>4654</v>
      </c>
      <c r="M60" s="171">
        <v>226</v>
      </c>
      <c r="N60" s="171">
        <v>226</v>
      </c>
      <c r="O60" s="171">
        <v>233</v>
      </c>
      <c r="P60" s="171">
        <v>231</v>
      </c>
      <c r="Q60" s="171">
        <v>278</v>
      </c>
      <c r="R60" s="171">
        <v>340</v>
      </c>
      <c r="S60" s="171">
        <v>372</v>
      </c>
      <c r="T60" s="171">
        <v>448</v>
      </c>
      <c r="U60" s="171">
        <v>401</v>
      </c>
      <c r="V60" s="171">
        <v>341</v>
      </c>
      <c r="W60" s="40"/>
    </row>
    <row r="61" spans="2:23" ht="10.5" customHeight="1">
      <c r="B61" s="9"/>
      <c r="C61" s="4"/>
      <c r="D61" s="4"/>
      <c r="E61" s="4"/>
      <c r="F61" s="4"/>
      <c r="G61" s="503" t="s">
        <v>30</v>
      </c>
      <c r="H61" s="503"/>
      <c r="I61" s="503"/>
      <c r="J61" s="503"/>
      <c r="K61" s="5"/>
      <c r="L61" s="179">
        <v>1835</v>
      </c>
      <c r="M61" s="171">
        <v>81</v>
      </c>
      <c r="N61" s="171">
        <v>94</v>
      </c>
      <c r="O61" s="171">
        <v>120</v>
      </c>
      <c r="P61" s="171">
        <v>118</v>
      </c>
      <c r="Q61" s="171">
        <v>74</v>
      </c>
      <c r="R61" s="171">
        <v>88</v>
      </c>
      <c r="S61" s="171">
        <v>128</v>
      </c>
      <c r="T61" s="171">
        <v>148</v>
      </c>
      <c r="U61" s="171">
        <v>166</v>
      </c>
      <c r="V61" s="171">
        <v>176</v>
      </c>
      <c r="W61" s="40"/>
    </row>
    <row r="62" spans="2:23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79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0"/>
    </row>
    <row r="63" spans="2:23" s="227" customFormat="1" ht="10.5" customHeight="1">
      <c r="B63" s="228"/>
      <c r="C63" s="504" t="s">
        <v>85</v>
      </c>
      <c r="D63" s="504"/>
      <c r="E63" s="504"/>
      <c r="F63" s="504"/>
      <c r="G63" s="504"/>
      <c r="H63" s="504"/>
      <c r="I63" s="504"/>
      <c r="J63" s="504"/>
      <c r="K63" s="3"/>
      <c r="L63" s="180">
        <v>22689</v>
      </c>
      <c r="M63" s="42">
        <v>1026</v>
      </c>
      <c r="N63" s="42">
        <v>1215</v>
      </c>
      <c r="O63" s="42">
        <v>1236</v>
      </c>
      <c r="P63" s="42">
        <v>1024</v>
      </c>
      <c r="Q63" s="42">
        <v>1017</v>
      </c>
      <c r="R63" s="42">
        <v>1103</v>
      </c>
      <c r="S63" s="42">
        <v>1445</v>
      </c>
      <c r="T63" s="42">
        <v>1980</v>
      </c>
      <c r="U63" s="42">
        <v>2012</v>
      </c>
      <c r="V63" s="42">
        <v>1429</v>
      </c>
      <c r="W63" s="229"/>
    </row>
    <row r="64" spans="2:23" ht="10.5" customHeight="1">
      <c r="B64" s="9"/>
      <c r="C64" s="4"/>
      <c r="D64" s="4"/>
      <c r="E64" s="4"/>
      <c r="F64" s="4"/>
      <c r="G64" s="503" t="s">
        <v>18</v>
      </c>
      <c r="H64" s="503"/>
      <c r="I64" s="503"/>
      <c r="J64" s="503"/>
      <c r="K64" s="5"/>
      <c r="L64" s="179">
        <v>5080</v>
      </c>
      <c r="M64" s="171">
        <v>269</v>
      </c>
      <c r="N64" s="171">
        <v>311</v>
      </c>
      <c r="O64" s="171">
        <v>296</v>
      </c>
      <c r="P64" s="171">
        <v>234</v>
      </c>
      <c r="Q64" s="171">
        <v>208</v>
      </c>
      <c r="R64" s="171">
        <v>263</v>
      </c>
      <c r="S64" s="171">
        <v>336</v>
      </c>
      <c r="T64" s="171">
        <v>465</v>
      </c>
      <c r="U64" s="171">
        <v>465</v>
      </c>
      <c r="V64" s="171">
        <v>319</v>
      </c>
      <c r="W64" s="40"/>
    </row>
    <row r="65" spans="2:23" ht="10.5" customHeight="1">
      <c r="B65" s="9"/>
      <c r="C65" s="4"/>
      <c r="D65" s="4"/>
      <c r="E65" s="4"/>
      <c r="F65" s="4"/>
      <c r="G65" s="503" t="s">
        <v>19</v>
      </c>
      <c r="H65" s="503"/>
      <c r="I65" s="503"/>
      <c r="J65" s="503"/>
      <c r="K65" s="5"/>
      <c r="L65" s="179">
        <v>4955</v>
      </c>
      <c r="M65" s="171">
        <v>179</v>
      </c>
      <c r="N65" s="171">
        <v>236</v>
      </c>
      <c r="O65" s="171">
        <v>243</v>
      </c>
      <c r="P65" s="171">
        <v>211</v>
      </c>
      <c r="Q65" s="171">
        <v>237</v>
      </c>
      <c r="R65" s="171">
        <v>222</v>
      </c>
      <c r="S65" s="171">
        <v>265</v>
      </c>
      <c r="T65" s="171">
        <v>385</v>
      </c>
      <c r="U65" s="171">
        <v>385</v>
      </c>
      <c r="V65" s="171">
        <v>317</v>
      </c>
      <c r="W65" s="40"/>
    </row>
    <row r="66" spans="2:23" ht="10.5" customHeight="1">
      <c r="B66" s="9"/>
      <c r="C66" s="4"/>
      <c r="D66" s="4"/>
      <c r="E66" s="4"/>
      <c r="F66" s="4"/>
      <c r="G66" s="503" t="s">
        <v>23</v>
      </c>
      <c r="H66" s="503"/>
      <c r="I66" s="503"/>
      <c r="J66" s="503"/>
      <c r="K66" s="5"/>
      <c r="L66" s="179">
        <v>4243</v>
      </c>
      <c r="M66" s="171">
        <v>155</v>
      </c>
      <c r="N66" s="171">
        <v>242</v>
      </c>
      <c r="O66" s="171">
        <v>277</v>
      </c>
      <c r="P66" s="171">
        <v>244</v>
      </c>
      <c r="Q66" s="171">
        <v>196</v>
      </c>
      <c r="R66" s="171">
        <v>190</v>
      </c>
      <c r="S66" s="171">
        <v>224</v>
      </c>
      <c r="T66" s="171">
        <v>322</v>
      </c>
      <c r="U66" s="171">
        <v>405</v>
      </c>
      <c r="V66" s="171">
        <v>284</v>
      </c>
      <c r="W66" s="40"/>
    </row>
    <row r="67" spans="2:23" ht="10.5" customHeight="1">
      <c r="B67" s="9"/>
      <c r="C67" s="4"/>
      <c r="D67" s="4"/>
      <c r="E67" s="4"/>
      <c r="F67" s="4"/>
      <c r="G67" s="503" t="s">
        <v>26</v>
      </c>
      <c r="H67" s="503"/>
      <c r="I67" s="503"/>
      <c r="J67" s="503"/>
      <c r="K67" s="5"/>
      <c r="L67" s="179">
        <v>3707</v>
      </c>
      <c r="M67" s="171">
        <v>181</v>
      </c>
      <c r="N67" s="171">
        <v>233</v>
      </c>
      <c r="O67" s="171">
        <v>218</v>
      </c>
      <c r="P67" s="171">
        <v>164</v>
      </c>
      <c r="Q67" s="171">
        <v>140</v>
      </c>
      <c r="R67" s="171">
        <v>153</v>
      </c>
      <c r="S67" s="171">
        <v>276</v>
      </c>
      <c r="T67" s="171">
        <v>350</v>
      </c>
      <c r="U67" s="171">
        <v>368</v>
      </c>
      <c r="V67" s="171">
        <v>221</v>
      </c>
      <c r="W67" s="40"/>
    </row>
    <row r="68" spans="2:23" ht="10.5" customHeight="1">
      <c r="B68" s="9"/>
      <c r="C68" s="4"/>
      <c r="D68" s="4"/>
      <c r="E68" s="4"/>
      <c r="F68" s="4"/>
      <c r="G68" s="503" t="s">
        <v>29</v>
      </c>
      <c r="H68" s="503"/>
      <c r="I68" s="503"/>
      <c r="J68" s="503"/>
      <c r="K68" s="5"/>
      <c r="L68" s="179">
        <v>2204</v>
      </c>
      <c r="M68" s="171">
        <v>110</v>
      </c>
      <c r="N68" s="171">
        <v>74</v>
      </c>
      <c r="O68" s="171">
        <v>88</v>
      </c>
      <c r="P68" s="171">
        <v>73</v>
      </c>
      <c r="Q68" s="171">
        <v>108</v>
      </c>
      <c r="R68" s="171">
        <v>122</v>
      </c>
      <c r="S68" s="171">
        <v>153</v>
      </c>
      <c r="T68" s="171">
        <v>184</v>
      </c>
      <c r="U68" s="171">
        <v>171</v>
      </c>
      <c r="V68" s="171">
        <v>139</v>
      </c>
      <c r="W68" s="40"/>
    </row>
    <row r="69" spans="2:23" ht="10.5" customHeight="1">
      <c r="B69" s="9"/>
      <c r="C69" s="4"/>
      <c r="D69" s="4"/>
      <c r="E69" s="4"/>
      <c r="F69" s="4"/>
      <c r="G69" s="503" t="s">
        <v>30</v>
      </c>
      <c r="H69" s="503"/>
      <c r="I69" s="503"/>
      <c r="J69" s="503"/>
      <c r="K69" s="5"/>
      <c r="L69" s="179">
        <v>2500</v>
      </c>
      <c r="M69" s="171">
        <v>132</v>
      </c>
      <c r="N69" s="171">
        <v>119</v>
      </c>
      <c r="O69" s="171">
        <v>114</v>
      </c>
      <c r="P69" s="171">
        <v>98</v>
      </c>
      <c r="Q69" s="171">
        <v>128</v>
      </c>
      <c r="R69" s="171">
        <v>153</v>
      </c>
      <c r="S69" s="171">
        <v>191</v>
      </c>
      <c r="T69" s="171">
        <v>274</v>
      </c>
      <c r="U69" s="171">
        <v>218</v>
      </c>
      <c r="V69" s="171">
        <v>149</v>
      </c>
      <c r="W69" s="40"/>
    </row>
    <row r="70" spans="2:23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79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0"/>
    </row>
    <row r="71" spans="2:23" s="227" customFormat="1" ht="10.5" customHeight="1">
      <c r="B71" s="228"/>
      <c r="C71" s="504" t="s">
        <v>86</v>
      </c>
      <c r="D71" s="504"/>
      <c r="E71" s="504"/>
      <c r="F71" s="504"/>
      <c r="G71" s="504"/>
      <c r="H71" s="504"/>
      <c r="I71" s="504"/>
      <c r="J71" s="504"/>
      <c r="K71" s="3"/>
      <c r="L71" s="180">
        <v>33834</v>
      </c>
      <c r="M71" s="42">
        <v>1461</v>
      </c>
      <c r="N71" s="42">
        <v>1728</v>
      </c>
      <c r="O71" s="42">
        <v>1789</v>
      </c>
      <c r="P71" s="42">
        <v>1728</v>
      </c>
      <c r="Q71" s="42">
        <v>1563</v>
      </c>
      <c r="R71" s="42">
        <v>1738</v>
      </c>
      <c r="S71" s="42">
        <v>2188</v>
      </c>
      <c r="T71" s="42">
        <v>2836</v>
      </c>
      <c r="U71" s="42">
        <v>2874</v>
      </c>
      <c r="V71" s="42">
        <v>2420</v>
      </c>
      <c r="W71" s="229"/>
    </row>
    <row r="72" spans="2:23" ht="10.5" customHeight="1">
      <c r="B72" s="9"/>
      <c r="C72" s="4"/>
      <c r="D72" s="4"/>
      <c r="E72" s="4"/>
      <c r="F72" s="4"/>
      <c r="G72" s="503" t="s">
        <v>18</v>
      </c>
      <c r="H72" s="503"/>
      <c r="I72" s="503"/>
      <c r="J72" s="503"/>
      <c r="K72" s="5"/>
      <c r="L72" s="179">
        <v>2863</v>
      </c>
      <c r="M72" s="171">
        <v>111</v>
      </c>
      <c r="N72" s="171">
        <v>137</v>
      </c>
      <c r="O72" s="171">
        <v>129</v>
      </c>
      <c r="P72" s="171">
        <v>138</v>
      </c>
      <c r="Q72" s="171">
        <v>169</v>
      </c>
      <c r="R72" s="171">
        <v>152</v>
      </c>
      <c r="S72" s="171">
        <v>217</v>
      </c>
      <c r="T72" s="171">
        <v>230</v>
      </c>
      <c r="U72" s="171">
        <v>242</v>
      </c>
      <c r="V72" s="171">
        <v>218</v>
      </c>
      <c r="W72" s="40"/>
    </row>
    <row r="73" spans="2:23" ht="10.5" customHeight="1">
      <c r="B73" s="9"/>
      <c r="C73" s="4"/>
      <c r="D73" s="4"/>
      <c r="E73" s="4"/>
      <c r="F73" s="4"/>
      <c r="G73" s="503" t="s">
        <v>19</v>
      </c>
      <c r="H73" s="503"/>
      <c r="I73" s="503"/>
      <c r="J73" s="503"/>
      <c r="K73" s="5"/>
      <c r="L73" s="179">
        <v>3830</v>
      </c>
      <c r="M73" s="171">
        <v>155</v>
      </c>
      <c r="N73" s="171">
        <v>155</v>
      </c>
      <c r="O73" s="171">
        <v>188</v>
      </c>
      <c r="P73" s="171">
        <v>177</v>
      </c>
      <c r="Q73" s="171">
        <v>218</v>
      </c>
      <c r="R73" s="171">
        <v>290</v>
      </c>
      <c r="S73" s="171">
        <v>336</v>
      </c>
      <c r="T73" s="171">
        <v>341</v>
      </c>
      <c r="U73" s="171">
        <v>325</v>
      </c>
      <c r="V73" s="171">
        <v>288</v>
      </c>
      <c r="W73" s="40"/>
    </row>
    <row r="74" spans="2:23" ht="10.5" customHeight="1">
      <c r="B74" s="9"/>
      <c r="C74" s="4"/>
      <c r="D74" s="4"/>
      <c r="E74" s="4"/>
      <c r="F74" s="4"/>
      <c r="G74" s="503" t="s">
        <v>23</v>
      </c>
      <c r="H74" s="503"/>
      <c r="I74" s="503"/>
      <c r="J74" s="503"/>
      <c r="K74" s="5"/>
      <c r="L74" s="179">
        <v>3060</v>
      </c>
      <c r="M74" s="171">
        <v>172</v>
      </c>
      <c r="N74" s="171">
        <v>179</v>
      </c>
      <c r="O74" s="171">
        <v>184</v>
      </c>
      <c r="P74" s="171">
        <v>196</v>
      </c>
      <c r="Q74" s="171">
        <v>143</v>
      </c>
      <c r="R74" s="171">
        <v>157</v>
      </c>
      <c r="S74" s="171">
        <v>197</v>
      </c>
      <c r="T74" s="171">
        <v>261</v>
      </c>
      <c r="U74" s="171">
        <v>312</v>
      </c>
      <c r="V74" s="171">
        <v>215</v>
      </c>
      <c r="W74" s="40"/>
    </row>
    <row r="75" spans="2:23" ht="10.5" customHeight="1">
      <c r="B75" s="9"/>
      <c r="C75" s="4"/>
      <c r="D75" s="4"/>
      <c r="E75" s="4"/>
      <c r="F75" s="4"/>
      <c r="G75" s="503" t="s">
        <v>26</v>
      </c>
      <c r="H75" s="503"/>
      <c r="I75" s="503"/>
      <c r="J75" s="503"/>
      <c r="K75" s="5"/>
      <c r="L75" s="179">
        <v>4384</v>
      </c>
      <c r="M75" s="171">
        <v>203</v>
      </c>
      <c r="N75" s="171">
        <v>225</v>
      </c>
      <c r="O75" s="171">
        <v>297</v>
      </c>
      <c r="P75" s="171">
        <v>216</v>
      </c>
      <c r="Q75" s="171">
        <v>194</v>
      </c>
      <c r="R75" s="171">
        <v>213</v>
      </c>
      <c r="S75" s="171">
        <v>266</v>
      </c>
      <c r="T75" s="171">
        <v>410</v>
      </c>
      <c r="U75" s="171">
        <v>381</v>
      </c>
      <c r="V75" s="171">
        <v>299</v>
      </c>
      <c r="W75" s="40"/>
    </row>
    <row r="76" spans="2:23" ht="10.5" customHeight="1">
      <c r="B76" s="9"/>
      <c r="C76" s="4"/>
      <c r="D76" s="4"/>
      <c r="E76" s="4"/>
      <c r="F76" s="4"/>
      <c r="G76" s="503" t="s">
        <v>29</v>
      </c>
      <c r="H76" s="503"/>
      <c r="I76" s="503"/>
      <c r="J76" s="503"/>
      <c r="K76" s="5"/>
      <c r="L76" s="179">
        <v>4507</v>
      </c>
      <c r="M76" s="171">
        <v>176</v>
      </c>
      <c r="N76" s="171">
        <v>276</v>
      </c>
      <c r="O76" s="171">
        <v>261</v>
      </c>
      <c r="P76" s="171">
        <v>242</v>
      </c>
      <c r="Q76" s="171">
        <v>194</v>
      </c>
      <c r="R76" s="171">
        <v>184</v>
      </c>
      <c r="S76" s="171">
        <v>252</v>
      </c>
      <c r="T76" s="171">
        <v>402</v>
      </c>
      <c r="U76" s="171">
        <v>381</v>
      </c>
      <c r="V76" s="171">
        <v>320</v>
      </c>
      <c r="W76" s="40"/>
    </row>
    <row r="77" spans="2:23" ht="10.5" customHeight="1">
      <c r="B77" s="9"/>
      <c r="C77" s="4"/>
      <c r="D77" s="4"/>
      <c r="E77" s="4"/>
      <c r="F77" s="4"/>
      <c r="G77" s="503" t="s">
        <v>30</v>
      </c>
      <c r="H77" s="503"/>
      <c r="I77" s="503"/>
      <c r="J77" s="503"/>
      <c r="K77" s="5"/>
      <c r="L77" s="179">
        <v>5150</v>
      </c>
      <c r="M77" s="171">
        <v>201</v>
      </c>
      <c r="N77" s="171">
        <v>227</v>
      </c>
      <c r="O77" s="171">
        <v>229</v>
      </c>
      <c r="P77" s="171">
        <v>234</v>
      </c>
      <c r="Q77" s="171">
        <v>202</v>
      </c>
      <c r="R77" s="171">
        <v>257</v>
      </c>
      <c r="S77" s="171">
        <v>311</v>
      </c>
      <c r="T77" s="171">
        <v>357</v>
      </c>
      <c r="U77" s="171">
        <v>367</v>
      </c>
      <c r="V77" s="171">
        <v>352</v>
      </c>
      <c r="W77" s="40"/>
    </row>
    <row r="78" spans="2:23" ht="10.5" customHeight="1">
      <c r="B78" s="9"/>
      <c r="C78" s="4"/>
      <c r="D78" s="4"/>
      <c r="E78" s="4"/>
      <c r="F78" s="4"/>
      <c r="G78" s="503" t="s">
        <v>60</v>
      </c>
      <c r="H78" s="503"/>
      <c r="I78" s="503"/>
      <c r="J78" s="503"/>
      <c r="K78" s="5"/>
      <c r="L78" s="179">
        <v>5141</v>
      </c>
      <c r="M78" s="171">
        <v>225</v>
      </c>
      <c r="N78" s="171">
        <v>278</v>
      </c>
      <c r="O78" s="171">
        <v>256</v>
      </c>
      <c r="P78" s="171">
        <v>247</v>
      </c>
      <c r="Q78" s="171">
        <v>238</v>
      </c>
      <c r="R78" s="171">
        <v>252</v>
      </c>
      <c r="S78" s="171">
        <v>318</v>
      </c>
      <c r="T78" s="171">
        <v>415</v>
      </c>
      <c r="U78" s="171">
        <v>452</v>
      </c>
      <c r="V78" s="171">
        <v>341</v>
      </c>
      <c r="W78" s="40"/>
    </row>
    <row r="79" spans="2:23" ht="10.5" customHeight="1">
      <c r="B79" s="9"/>
      <c r="C79" s="4"/>
      <c r="D79" s="4"/>
      <c r="E79" s="4"/>
      <c r="F79" s="4"/>
      <c r="G79" s="503" t="s">
        <v>61</v>
      </c>
      <c r="H79" s="503"/>
      <c r="I79" s="503"/>
      <c r="J79" s="503"/>
      <c r="K79" s="5"/>
      <c r="L79" s="179">
        <v>4820</v>
      </c>
      <c r="M79" s="171">
        <v>218</v>
      </c>
      <c r="N79" s="171">
        <v>251</v>
      </c>
      <c r="O79" s="171">
        <v>245</v>
      </c>
      <c r="P79" s="171">
        <v>278</v>
      </c>
      <c r="Q79" s="171">
        <v>205</v>
      </c>
      <c r="R79" s="171">
        <v>233</v>
      </c>
      <c r="S79" s="171">
        <v>290</v>
      </c>
      <c r="T79" s="171">
        <v>416</v>
      </c>
      <c r="U79" s="171">
        <v>400</v>
      </c>
      <c r="V79" s="171">
        <v>369</v>
      </c>
      <c r="W79" s="40"/>
    </row>
    <row r="80" spans="2:23" ht="10.5" customHeight="1">
      <c r="B80" s="9"/>
      <c r="C80" s="4"/>
      <c r="D80" s="4"/>
      <c r="E80" s="4"/>
      <c r="F80" s="4"/>
      <c r="G80" s="503" t="s">
        <v>87</v>
      </c>
      <c r="H80" s="503"/>
      <c r="I80" s="503"/>
      <c r="J80" s="503"/>
      <c r="K80" s="5"/>
      <c r="L80" s="179">
        <v>79</v>
      </c>
      <c r="M80" s="171">
        <v>0</v>
      </c>
      <c r="N80" s="171">
        <v>0</v>
      </c>
      <c r="O80" s="171">
        <v>0</v>
      </c>
      <c r="P80" s="171">
        <v>0</v>
      </c>
      <c r="Q80" s="171">
        <v>0</v>
      </c>
      <c r="R80" s="171">
        <v>0</v>
      </c>
      <c r="S80" s="171">
        <v>1</v>
      </c>
      <c r="T80" s="171">
        <v>4</v>
      </c>
      <c r="U80" s="171">
        <v>14</v>
      </c>
      <c r="V80" s="171">
        <v>18</v>
      </c>
      <c r="W80" s="40"/>
    </row>
    <row r="81" spans="2:23" ht="10.5" customHeight="1">
      <c r="B81" s="230"/>
      <c r="C81" s="230"/>
      <c r="D81" s="230"/>
      <c r="E81" s="230"/>
      <c r="F81" s="230"/>
      <c r="G81" s="230"/>
      <c r="H81" s="230"/>
      <c r="I81" s="230"/>
      <c r="J81" s="230"/>
      <c r="K81" s="249"/>
      <c r="L81" s="257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6"/>
    </row>
    <row r="82" spans="12:23" ht="10.5" customHeight="1"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</row>
    <row r="83" spans="13:22" ht="11.25">
      <c r="M83" s="274"/>
      <c r="N83" s="274"/>
      <c r="O83" s="274"/>
      <c r="P83" s="274"/>
      <c r="Q83" s="274"/>
      <c r="R83" s="274"/>
      <c r="S83" s="274"/>
      <c r="T83" s="274"/>
      <c r="U83" s="274"/>
      <c r="V83" s="274"/>
    </row>
    <row r="84" spans="13:22" ht="11.25">
      <c r="M84" s="275"/>
      <c r="N84" s="275"/>
      <c r="O84" s="275"/>
      <c r="P84" s="275"/>
      <c r="Q84" s="275"/>
      <c r="R84" s="275"/>
      <c r="S84" s="275"/>
      <c r="T84" s="275"/>
      <c r="U84" s="275"/>
      <c r="V84" s="275"/>
    </row>
  </sheetData>
  <sheetProtection/>
  <mergeCells count="76">
    <mergeCell ref="C71:J71"/>
    <mergeCell ref="G69:J69"/>
    <mergeCell ref="G68:J68"/>
    <mergeCell ref="G67:J67"/>
    <mergeCell ref="G80:J80"/>
    <mergeCell ref="G79:J79"/>
    <mergeCell ref="G78:J78"/>
    <mergeCell ref="G77:J77"/>
    <mergeCell ref="G72:J72"/>
    <mergeCell ref="G76:J76"/>
    <mergeCell ref="G75:J75"/>
    <mergeCell ref="G74:J74"/>
    <mergeCell ref="G73:J73"/>
    <mergeCell ref="G49:J49"/>
    <mergeCell ref="G66:J66"/>
    <mergeCell ref="G65:J65"/>
    <mergeCell ref="G64:J64"/>
    <mergeCell ref="C63:J63"/>
    <mergeCell ref="G61:J61"/>
    <mergeCell ref="G60:J60"/>
    <mergeCell ref="G59:J59"/>
    <mergeCell ref="G58:J58"/>
    <mergeCell ref="Q6:Q7"/>
    <mergeCell ref="B6:K7"/>
    <mergeCell ref="V6:V7"/>
    <mergeCell ref="G57:J57"/>
    <mergeCell ref="G56:J56"/>
    <mergeCell ref="C55:J55"/>
    <mergeCell ref="G53:J53"/>
    <mergeCell ref="G52:J52"/>
    <mergeCell ref="G51:J51"/>
    <mergeCell ref="G50:J50"/>
    <mergeCell ref="G48:J48"/>
    <mergeCell ref="C47:J47"/>
    <mergeCell ref="C45:J45"/>
    <mergeCell ref="G43:J43"/>
    <mergeCell ref="R6:R7"/>
    <mergeCell ref="P6:P7"/>
    <mergeCell ref="G21:J21"/>
    <mergeCell ref="C9:J9"/>
    <mergeCell ref="C19:J19"/>
    <mergeCell ref="G20:J20"/>
    <mergeCell ref="G10:J10"/>
    <mergeCell ref="G11:J11"/>
    <mergeCell ref="G12:J12"/>
    <mergeCell ref="G13:J13"/>
    <mergeCell ref="G15:J15"/>
    <mergeCell ref="C17:J17"/>
    <mergeCell ref="B3:V3"/>
    <mergeCell ref="B4:V4"/>
    <mergeCell ref="L6:L7"/>
    <mergeCell ref="M6:M7"/>
    <mergeCell ref="N6:N7"/>
    <mergeCell ref="S6:S7"/>
    <mergeCell ref="T6:T7"/>
    <mergeCell ref="U6:U7"/>
    <mergeCell ref="G26:J26"/>
    <mergeCell ref="G27:J27"/>
    <mergeCell ref="O6:O7"/>
    <mergeCell ref="G42:J42"/>
    <mergeCell ref="G41:J41"/>
    <mergeCell ref="G40:J40"/>
    <mergeCell ref="G39:J39"/>
    <mergeCell ref="G32:J32"/>
    <mergeCell ref="G33:J33"/>
    <mergeCell ref="G14:J14"/>
    <mergeCell ref="C23:J23"/>
    <mergeCell ref="G24:J24"/>
    <mergeCell ref="G25:J25"/>
    <mergeCell ref="G38:J38"/>
    <mergeCell ref="C29:J29"/>
    <mergeCell ref="G30:J30"/>
    <mergeCell ref="G31:J31"/>
    <mergeCell ref="G37:J37"/>
    <mergeCell ref="G34:J34"/>
    <mergeCell ref="C36:J3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219" customWidth="1"/>
    <col min="2" max="12" width="7.50390625" style="219" customWidth="1"/>
    <col min="13" max="22" width="1.625" style="219" customWidth="1"/>
    <col min="23" max="23" width="1.625" style="9" customWidth="1"/>
    <col min="24" max="16384" width="9.00390625" style="219" customWidth="1"/>
  </cols>
  <sheetData>
    <row r="1" spans="11:23" ht="10.5" customHeight="1">
      <c r="K1" s="223"/>
      <c r="L1" s="223"/>
      <c r="P1" s="223"/>
      <c r="Q1" s="223"/>
      <c r="R1" s="223"/>
      <c r="S1" s="223"/>
      <c r="T1" s="223"/>
      <c r="U1" s="223"/>
      <c r="W1" s="66" t="s">
        <v>366</v>
      </c>
    </row>
    <row r="2" spans="1:23" ht="10.5" customHeight="1">
      <c r="A2" s="237"/>
      <c r="W2" s="219"/>
    </row>
    <row r="3" spans="1:23" ht="18" customHeight="1">
      <c r="A3" s="237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219"/>
    </row>
    <row r="4" spans="2:23" ht="12.75" customHeight="1"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219"/>
    </row>
    <row r="5" spans="1:2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W5" s="219"/>
    </row>
    <row r="6" spans="1:22" ht="15.75" customHeight="1">
      <c r="A6" s="224"/>
      <c r="B6" s="516" t="s">
        <v>40</v>
      </c>
      <c r="C6" s="505" t="s">
        <v>41</v>
      </c>
      <c r="D6" s="505" t="s">
        <v>42</v>
      </c>
      <c r="E6" s="505" t="s">
        <v>43</v>
      </c>
      <c r="F6" s="505" t="s">
        <v>44</v>
      </c>
      <c r="G6" s="505" t="s">
        <v>45</v>
      </c>
      <c r="H6" s="505" t="s">
        <v>46</v>
      </c>
      <c r="I6" s="505" t="s">
        <v>47</v>
      </c>
      <c r="J6" s="505" t="s">
        <v>48</v>
      </c>
      <c r="K6" s="505" t="s">
        <v>49</v>
      </c>
      <c r="L6" s="524" t="s">
        <v>50</v>
      </c>
      <c r="M6" s="519" t="s">
        <v>4</v>
      </c>
      <c r="N6" s="508"/>
      <c r="O6" s="508"/>
      <c r="P6" s="508"/>
      <c r="Q6" s="508"/>
      <c r="R6" s="508"/>
      <c r="S6" s="508"/>
      <c r="T6" s="508"/>
      <c r="U6" s="508"/>
      <c r="V6" s="508"/>
    </row>
    <row r="7" spans="1:22" ht="15.75" customHeight="1">
      <c r="A7" s="224"/>
      <c r="B7" s="517"/>
      <c r="C7" s="506"/>
      <c r="D7" s="506"/>
      <c r="E7" s="506"/>
      <c r="F7" s="506"/>
      <c r="G7" s="506"/>
      <c r="H7" s="506"/>
      <c r="I7" s="506"/>
      <c r="J7" s="506"/>
      <c r="K7" s="506"/>
      <c r="L7" s="520"/>
      <c r="M7" s="520"/>
      <c r="N7" s="510"/>
      <c r="O7" s="510"/>
      <c r="P7" s="510"/>
      <c r="Q7" s="510"/>
      <c r="R7" s="510"/>
      <c r="S7" s="510"/>
      <c r="T7" s="510"/>
      <c r="U7" s="510"/>
      <c r="V7" s="510"/>
    </row>
    <row r="8" spans="1:22" ht="10.5" customHeight="1">
      <c r="A8" s="9"/>
      <c r="M8" s="226"/>
      <c r="N8" s="9"/>
      <c r="O8" s="9"/>
      <c r="P8" s="9"/>
      <c r="Q8" s="9"/>
      <c r="R8" s="9"/>
      <c r="S8" s="9"/>
      <c r="T8" s="9"/>
      <c r="U8" s="9"/>
      <c r="V8" s="9"/>
    </row>
    <row r="9" spans="1:23" s="227" customFormat="1" ht="10.5" customHeight="1">
      <c r="A9" s="243"/>
      <c r="B9" s="42">
        <v>944</v>
      </c>
      <c r="C9" s="42">
        <v>948</v>
      </c>
      <c r="D9" s="42">
        <v>999</v>
      </c>
      <c r="E9" s="42">
        <v>850</v>
      </c>
      <c r="F9" s="42">
        <v>692</v>
      </c>
      <c r="G9" s="42">
        <v>600</v>
      </c>
      <c r="H9" s="42">
        <v>455</v>
      </c>
      <c r="I9" s="42">
        <v>244</v>
      </c>
      <c r="J9" s="42">
        <v>97</v>
      </c>
      <c r="K9" s="42">
        <v>29</v>
      </c>
      <c r="L9" s="42">
        <v>1</v>
      </c>
      <c r="M9" s="242"/>
      <c r="N9" s="504" t="s">
        <v>76</v>
      </c>
      <c r="O9" s="504"/>
      <c r="P9" s="504"/>
      <c r="Q9" s="504"/>
      <c r="R9" s="504"/>
      <c r="S9" s="504"/>
      <c r="T9" s="504"/>
      <c r="U9" s="504"/>
      <c r="V9" s="2"/>
      <c r="W9" s="228"/>
    </row>
    <row r="10" spans="1:22" ht="10.5" customHeight="1">
      <c r="A10" s="235"/>
      <c r="B10" s="171">
        <v>142</v>
      </c>
      <c r="C10" s="171">
        <v>154</v>
      </c>
      <c r="D10" s="171">
        <v>142</v>
      </c>
      <c r="E10" s="171">
        <v>106</v>
      </c>
      <c r="F10" s="171">
        <v>102</v>
      </c>
      <c r="G10" s="171">
        <v>75</v>
      </c>
      <c r="H10" s="171">
        <v>48</v>
      </c>
      <c r="I10" s="171">
        <v>32</v>
      </c>
      <c r="J10" s="171">
        <v>12</v>
      </c>
      <c r="K10" s="171">
        <v>3</v>
      </c>
      <c r="L10" s="171">
        <v>0</v>
      </c>
      <c r="M10" s="226"/>
      <c r="N10" s="4"/>
      <c r="O10" s="4"/>
      <c r="P10" s="4"/>
      <c r="Q10" s="4"/>
      <c r="R10" s="525" t="s">
        <v>18</v>
      </c>
      <c r="S10" s="525"/>
      <c r="T10" s="525"/>
      <c r="U10" s="525"/>
      <c r="V10" s="4"/>
    </row>
    <row r="11" spans="1:22" ht="10.5" customHeight="1">
      <c r="A11" s="235"/>
      <c r="B11" s="171">
        <v>186</v>
      </c>
      <c r="C11" s="171">
        <v>188</v>
      </c>
      <c r="D11" s="171">
        <v>193</v>
      </c>
      <c r="E11" s="171">
        <v>182</v>
      </c>
      <c r="F11" s="171">
        <v>126</v>
      </c>
      <c r="G11" s="171">
        <v>108</v>
      </c>
      <c r="H11" s="171">
        <v>78</v>
      </c>
      <c r="I11" s="171">
        <v>33</v>
      </c>
      <c r="J11" s="171">
        <v>13</v>
      </c>
      <c r="K11" s="171">
        <v>4</v>
      </c>
      <c r="L11" s="171">
        <v>0</v>
      </c>
      <c r="M11" s="226"/>
      <c r="N11" s="4"/>
      <c r="O11" s="4"/>
      <c r="P11" s="4"/>
      <c r="Q11" s="4"/>
      <c r="R11" s="525" t="s">
        <v>19</v>
      </c>
      <c r="S11" s="525"/>
      <c r="T11" s="525"/>
      <c r="U11" s="525"/>
      <c r="V11" s="4"/>
    </row>
    <row r="12" spans="1:22" ht="10.5" customHeight="1">
      <c r="A12" s="235"/>
      <c r="B12" s="171">
        <v>99</v>
      </c>
      <c r="C12" s="171">
        <v>120</v>
      </c>
      <c r="D12" s="171">
        <v>140</v>
      </c>
      <c r="E12" s="171">
        <v>110</v>
      </c>
      <c r="F12" s="171">
        <v>105</v>
      </c>
      <c r="G12" s="171">
        <v>90</v>
      </c>
      <c r="H12" s="171">
        <v>85</v>
      </c>
      <c r="I12" s="171">
        <v>57</v>
      </c>
      <c r="J12" s="171">
        <v>25</v>
      </c>
      <c r="K12" s="171">
        <v>9</v>
      </c>
      <c r="L12" s="171">
        <v>0</v>
      </c>
      <c r="M12" s="226"/>
      <c r="N12" s="4"/>
      <c r="O12" s="4"/>
      <c r="P12" s="4"/>
      <c r="Q12" s="4"/>
      <c r="R12" s="525" t="s">
        <v>23</v>
      </c>
      <c r="S12" s="525"/>
      <c r="T12" s="525"/>
      <c r="U12" s="525"/>
      <c r="V12" s="4"/>
    </row>
    <row r="13" spans="1:22" ht="10.5" customHeight="1">
      <c r="A13" s="235"/>
      <c r="B13" s="171">
        <v>198</v>
      </c>
      <c r="C13" s="171">
        <v>158</v>
      </c>
      <c r="D13" s="171">
        <v>184</v>
      </c>
      <c r="E13" s="171">
        <v>160</v>
      </c>
      <c r="F13" s="171">
        <v>112</v>
      </c>
      <c r="G13" s="171">
        <v>108</v>
      </c>
      <c r="H13" s="171">
        <v>86</v>
      </c>
      <c r="I13" s="171">
        <v>44</v>
      </c>
      <c r="J13" s="171">
        <v>17</v>
      </c>
      <c r="K13" s="171">
        <v>4</v>
      </c>
      <c r="L13" s="171">
        <v>0</v>
      </c>
      <c r="M13" s="226"/>
      <c r="N13" s="4"/>
      <c r="O13" s="4"/>
      <c r="P13" s="4"/>
      <c r="Q13" s="4"/>
      <c r="R13" s="525" t="s">
        <v>26</v>
      </c>
      <c r="S13" s="525"/>
      <c r="T13" s="525"/>
      <c r="U13" s="525"/>
      <c r="V13" s="4"/>
    </row>
    <row r="14" spans="1:22" ht="10.5" customHeight="1">
      <c r="A14" s="235"/>
      <c r="B14" s="171">
        <v>119</v>
      </c>
      <c r="C14" s="171">
        <v>153</v>
      </c>
      <c r="D14" s="171">
        <v>127</v>
      </c>
      <c r="E14" s="171">
        <v>107</v>
      </c>
      <c r="F14" s="171">
        <v>87</v>
      </c>
      <c r="G14" s="171">
        <v>66</v>
      </c>
      <c r="H14" s="171">
        <v>60</v>
      </c>
      <c r="I14" s="171">
        <v>28</v>
      </c>
      <c r="J14" s="171">
        <v>12</v>
      </c>
      <c r="K14" s="171">
        <v>4</v>
      </c>
      <c r="L14" s="171">
        <v>1</v>
      </c>
      <c r="M14" s="226"/>
      <c r="N14" s="4"/>
      <c r="O14" s="4"/>
      <c r="P14" s="4"/>
      <c r="Q14" s="4"/>
      <c r="R14" s="525" t="s">
        <v>29</v>
      </c>
      <c r="S14" s="525"/>
      <c r="T14" s="525"/>
      <c r="U14" s="525"/>
      <c r="V14" s="4"/>
    </row>
    <row r="15" spans="1:22" ht="10.5" customHeight="1">
      <c r="A15" s="235"/>
      <c r="B15" s="171">
        <v>200</v>
      </c>
      <c r="C15" s="171">
        <v>175</v>
      </c>
      <c r="D15" s="171">
        <v>213</v>
      </c>
      <c r="E15" s="171">
        <v>185</v>
      </c>
      <c r="F15" s="171">
        <v>160</v>
      </c>
      <c r="G15" s="171">
        <v>153</v>
      </c>
      <c r="H15" s="171">
        <v>98</v>
      </c>
      <c r="I15" s="171">
        <v>50</v>
      </c>
      <c r="J15" s="171">
        <v>18</v>
      </c>
      <c r="K15" s="171">
        <v>5</v>
      </c>
      <c r="L15" s="171">
        <v>0</v>
      </c>
      <c r="M15" s="226"/>
      <c r="N15" s="4"/>
      <c r="O15" s="4"/>
      <c r="P15" s="4"/>
      <c r="Q15" s="4"/>
      <c r="R15" s="525" t="s">
        <v>30</v>
      </c>
      <c r="S15" s="525"/>
      <c r="T15" s="525"/>
      <c r="U15" s="525"/>
      <c r="V15" s="4"/>
    </row>
    <row r="16" spans="1:22" ht="6" customHeight="1">
      <c r="A16" s="235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26"/>
      <c r="N16" s="4"/>
      <c r="O16" s="4"/>
      <c r="P16" s="4"/>
      <c r="Q16" s="4"/>
      <c r="R16" s="4"/>
      <c r="S16" s="4"/>
      <c r="T16" s="4"/>
      <c r="U16" s="4"/>
      <c r="V16" s="4"/>
    </row>
    <row r="17" spans="1:23" s="227" customFormat="1" ht="10.5" customHeight="1">
      <c r="A17" s="243"/>
      <c r="B17" s="42">
        <v>300</v>
      </c>
      <c r="C17" s="42">
        <v>278</v>
      </c>
      <c r="D17" s="42">
        <v>295</v>
      </c>
      <c r="E17" s="42">
        <v>216</v>
      </c>
      <c r="F17" s="42">
        <v>176</v>
      </c>
      <c r="G17" s="42">
        <v>166</v>
      </c>
      <c r="H17" s="42">
        <v>126</v>
      </c>
      <c r="I17" s="42">
        <v>64</v>
      </c>
      <c r="J17" s="42">
        <v>29</v>
      </c>
      <c r="K17" s="42">
        <v>7</v>
      </c>
      <c r="L17" s="42">
        <v>2</v>
      </c>
      <c r="M17" s="242"/>
      <c r="N17" s="504" t="s">
        <v>77</v>
      </c>
      <c r="O17" s="504"/>
      <c r="P17" s="504"/>
      <c r="Q17" s="504"/>
      <c r="R17" s="504"/>
      <c r="S17" s="504"/>
      <c r="T17" s="504"/>
      <c r="U17" s="504"/>
      <c r="V17" s="2"/>
      <c r="W17" s="228"/>
    </row>
    <row r="18" spans="1:22" ht="6" customHeight="1">
      <c r="A18" s="22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26"/>
      <c r="N18" s="9"/>
      <c r="O18" s="9"/>
      <c r="P18" s="9"/>
      <c r="Q18" s="9"/>
      <c r="R18" s="9"/>
      <c r="S18" s="9"/>
      <c r="T18" s="9"/>
      <c r="U18" s="9"/>
      <c r="V18" s="9"/>
    </row>
    <row r="19" spans="1:23" s="227" customFormat="1" ht="10.5" customHeight="1">
      <c r="A19" s="243"/>
      <c r="B19" s="42">
        <v>294</v>
      </c>
      <c r="C19" s="42">
        <v>278</v>
      </c>
      <c r="D19" s="42">
        <v>260</v>
      </c>
      <c r="E19" s="42">
        <v>257</v>
      </c>
      <c r="F19" s="42">
        <v>217</v>
      </c>
      <c r="G19" s="42">
        <v>232</v>
      </c>
      <c r="H19" s="42">
        <v>152</v>
      </c>
      <c r="I19" s="42">
        <v>81</v>
      </c>
      <c r="J19" s="42">
        <v>47</v>
      </c>
      <c r="K19" s="42">
        <v>7</v>
      </c>
      <c r="L19" s="42">
        <v>2</v>
      </c>
      <c r="M19" s="242"/>
      <c r="N19" s="504" t="s">
        <v>78</v>
      </c>
      <c r="O19" s="504"/>
      <c r="P19" s="504"/>
      <c r="Q19" s="504"/>
      <c r="R19" s="504"/>
      <c r="S19" s="504"/>
      <c r="T19" s="504"/>
      <c r="U19" s="504"/>
      <c r="V19" s="2"/>
      <c r="W19" s="228"/>
    </row>
    <row r="20" spans="1:22" ht="10.5" customHeight="1">
      <c r="A20" s="235"/>
      <c r="B20" s="171">
        <v>204</v>
      </c>
      <c r="C20" s="171">
        <v>207</v>
      </c>
      <c r="D20" s="171">
        <v>175</v>
      </c>
      <c r="E20" s="171">
        <v>182</v>
      </c>
      <c r="F20" s="171">
        <v>149</v>
      </c>
      <c r="G20" s="171">
        <v>174</v>
      </c>
      <c r="H20" s="171">
        <v>111</v>
      </c>
      <c r="I20" s="171">
        <v>51</v>
      </c>
      <c r="J20" s="171">
        <v>40</v>
      </c>
      <c r="K20" s="171">
        <v>4</v>
      </c>
      <c r="L20" s="171">
        <v>1</v>
      </c>
      <c r="M20" s="226"/>
      <c r="N20" s="4"/>
      <c r="O20" s="4"/>
      <c r="P20" s="4"/>
      <c r="Q20" s="4"/>
      <c r="R20" s="525" t="s">
        <v>18</v>
      </c>
      <c r="S20" s="525"/>
      <c r="T20" s="525"/>
      <c r="U20" s="525"/>
      <c r="V20" s="4"/>
    </row>
    <row r="21" spans="1:22" ht="10.5" customHeight="1">
      <c r="A21" s="235"/>
      <c r="B21" s="171">
        <v>90</v>
      </c>
      <c r="C21" s="171">
        <v>71</v>
      </c>
      <c r="D21" s="171">
        <v>85</v>
      </c>
      <c r="E21" s="171">
        <v>75</v>
      </c>
      <c r="F21" s="171">
        <v>68</v>
      </c>
      <c r="G21" s="171">
        <v>58</v>
      </c>
      <c r="H21" s="171">
        <v>41</v>
      </c>
      <c r="I21" s="171">
        <v>30</v>
      </c>
      <c r="J21" s="171">
        <v>7</v>
      </c>
      <c r="K21" s="171">
        <v>3</v>
      </c>
      <c r="L21" s="171">
        <v>1</v>
      </c>
      <c r="M21" s="226"/>
      <c r="N21" s="4"/>
      <c r="O21" s="4"/>
      <c r="P21" s="4"/>
      <c r="Q21" s="4"/>
      <c r="R21" s="525" t="s">
        <v>19</v>
      </c>
      <c r="S21" s="525"/>
      <c r="T21" s="525"/>
      <c r="U21" s="525"/>
      <c r="V21" s="4"/>
    </row>
    <row r="22" spans="1:22" ht="6" customHeight="1">
      <c r="A22" s="23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26"/>
      <c r="N22" s="4"/>
      <c r="O22" s="4"/>
      <c r="P22" s="4"/>
      <c r="Q22" s="4"/>
      <c r="R22" s="4"/>
      <c r="S22" s="4"/>
      <c r="T22" s="4"/>
      <c r="U22" s="4"/>
      <c r="V22" s="4"/>
    </row>
    <row r="23" spans="1:23" s="227" customFormat="1" ht="10.5" customHeight="1">
      <c r="A23" s="243"/>
      <c r="B23" s="42">
        <v>985</v>
      </c>
      <c r="C23" s="42">
        <v>896</v>
      </c>
      <c r="D23" s="42">
        <v>1070</v>
      </c>
      <c r="E23" s="42">
        <v>869</v>
      </c>
      <c r="F23" s="42">
        <v>745</v>
      </c>
      <c r="G23" s="42">
        <v>680</v>
      </c>
      <c r="H23" s="42">
        <v>508</v>
      </c>
      <c r="I23" s="42">
        <v>241</v>
      </c>
      <c r="J23" s="42">
        <v>86</v>
      </c>
      <c r="K23" s="42">
        <v>27</v>
      </c>
      <c r="L23" s="42">
        <v>3</v>
      </c>
      <c r="M23" s="242"/>
      <c r="N23" s="504" t="s">
        <v>79</v>
      </c>
      <c r="O23" s="504"/>
      <c r="P23" s="504"/>
      <c r="Q23" s="504"/>
      <c r="R23" s="504"/>
      <c r="S23" s="504"/>
      <c r="T23" s="504"/>
      <c r="U23" s="504"/>
      <c r="V23" s="2"/>
      <c r="W23" s="228"/>
    </row>
    <row r="24" spans="1:22" ht="10.5" customHeight="1">
      <c r="A24" s="235"/>
      <c r="B24" s="171">
        <v>139</v>
      </c>
      <c r="C24" s="171">
        <v>117</v>
      </c>
      <c r="D24" s="171">
        <v>111</v>
      </c>
      <c r="E24" s="171">
        <v>101</v>
      </c>
      <c r="F24" s="171">
        <v>73</v>
      </c>
      <c r="G24" s="171">
        <v>74</v>
      </c>
      <c r="H24" s="171">
        <v>71</v>
      </c>
      <c r="I24" s="171">
        <v>26</v>
      </c>
      <c r="J24" s="171">
        <v>13</v>
      </c>
      <c r="K24" s="171">
        <v>4</v>
      </c>
      <c r="L24" s="171">
        <v>1</v>
      </c>
      <c r="M24" s="226"/>
      <c r="N24" s="4"/>
      <c r="O24" s="4"/>
      <c r="P24" s="4"/>
      <c r="Q24" s="4"/>
      <c r="R24" s="525" t="s">
        <v>18</v>
      </c>
      <c r="S24" s="525"/>
      <c r="T24" s="525"/>
      <c r="U24" s="525"/>
      <c r="V24" s="4"/>
    </row>
    <row r="25" spans="1:22" ht="10.5" customHeight="1">
      <c r="A25" s="235"/>
      <c r="B25" s="171">
        <v>268</v>
      </c>
      <c r="C25" s="171">
        <v>225</v>
      </c>
      <c r="D25" s="171">
        <v>281</v>
      </c>
      <c r="E25" s="171">
        <v>255</v>
      </c>
      <c r="F25" s="171">
        <v>209</v>
      </c>
      <c r="G25" s="171">
        <v>178</v>
      </c>
      <c r="H25" s="171">
        <v>156</v>
      </c>
      <c r="I25" s="171">
        <v>71</v>
      </c>
      <c r="J25" s="171">
        <v>24</v>
      </c>
      <c r="K25" s="171">
        <v>9</v>
      </c>
      <c r="L25" s="171">
        <v>0</v>
      </c>
      <c r="M25" s="226"/>
      <c r="N25" s="4"/>
      <c r="O25" s="4"/>
      <c r="P25" s="4"/>
      <c r="Q25" s="4"/>
      <c r="R25" s="525" t="s">
        <v>19</v>
      </c>
      <c r="S25" s="525"/>
      <c r="T25" s="525"/>
      <c r="U25" s="525"/>
      <c r="V25" s="4"/>
    </row>
    <row r="26" spans="1:22" ht="10.5" customHeight="1">
      <c r="A26" s="235"/>
      <c r="B26" s="171">
        <v>184</v>
      </c>
      <c r="C26" s="171">
        <v>170</v>
      </c>
      <c r="D26" s="171">
        <v>192</v>
      </c>
      <c r="E26" s="171">
        <v>153</v>
      </c>
      <c r="F26" s="171">
        <v>139</v>
      </c>
      <c r="G26" s="171">
        <v>149</v>
      </c>
      <c r="H26" s="171">
        <v>96</v>
      </c>
      <c r="I26" s="171">
        <v>46</v>
      </c>
      <c r="J26" s="171">
        <v>16</v>
      </c>
      <c r="K26" s="171">
        <v>5</v>
      </c>
      <c r="L26" s="171">
        <v>0</v>
      </c>
      <c r="M26" s="226"/>
      <c r="N26" s="4"/>
      <c r="O26" s="4"/>
      <c r="P26" s="4"/>
      <c r="Q26" s="4"/>
      <c r="R26" s="525" t="s">
        <v>23</v>
      </c>
      <c r="S26" s="525"/>
      <c r="T26" s="525"/>
      <c r="U26" s="525"/>
      <c r="V26" s="4"/>
    </row>
    <row r="27" spans="1:22" ht="10.5" customHeight="1">
      <c r="A27" s="235"/>
      <c r="B27" s="171">
        <v>394</v>
      </c>
      <c r="C27" s="171">
        <v>384</v>
      </c>
      <c r="D27" s="171">
        <v>486</v>
      </c>
      <c r="E27" s="171">
        <v>360</v>
      </c>
      <c r="F27" s="171">
        <v>324</v>
      </c>
      <c r="G27" s="171">
        <v>279</v>
      </c>
      <c r="H27" s="171">
        <v>185</v>
      </c>
      <c r="I27" s="171">
        <v>98</v>
      </c>
      <c r="J27" s="171">
        <v>33</v>
      </c>
      <c r="K27" s="171">
        <v>9</v>
      </c>
      <c r="L27" s="171">
        <v>2</v>
      </c>
      <c r="M27" s="226"/>
      <c r="N27" s="4"/>
      <c r="O27" s="4"/>
      <c r="P27" s="4"/>
      <c r="Q27" s="4"/>
      <c r="R27" s="525" t="s">
        <v>26</v>
      </c>
      <c r="S27" s="525"/>
      <c r="T27" s="525"/>
      <c r="U27" s="525"/>
      <c r="V27" s="4"/>
    </row>
    <row r="28" spans="1:22" ht="6" customHeight="1">
      <c r="A28" s="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226"/>
      <c r="N28" s="9"/>
      <c r="O28" s="9"/>
      <c r="P28" s="9"/>
      <c r="Q28" s="9"/>
      <c r="R28" s="9"/>
      <c r="S28" s="9"/>
      <c r="T28" s="9"/>
      <c r="U28" s="9"/>
      <c r="V28" s="9"/>
    </row>
    <row r="29" spans="1:23" s="227" customFormat="1" ht="10.5" customHeight="1">
      <c r="A29" s="243"/>
      <c r="B29" s="42">
        <v>1358</v>
      </c>
      <c r="C29" s="42">
        <v>1182</v>
      </c>
      <c r="D29" s="42">
        <v>1198</v>
      </c>
      <c r="E29" s="42">
        <v>978</v>
      </c>
      <c r="F29" s="42">
        <v>843</v>
      </c>
      <c r="G29" s="42">
        <v>801</v>
      </c>
      <c r="H29" s="42">
        <v>609</v>
      </c>
      <c r="I29" s="42">
        <v>324</v>
      </c>
      <c r="J29" s="42">
        <v>139</v>
      </c>
      <c r="K29" s="42">
        <v>44</v>
      </c>
      <c r="L29" s="42">
        <v>5</v>
      </c>
      <c r="M29" s="242"/>
      <c r="N29" s="504" t="s">
        <v>80</v>
      </c>
      <c r="O29" s="504"/>
      <c r="P29" s="504"/>
      <c r="Q29" s="504"/>
      <c r="R29" s="504"/>
      <c r="S29" s="504"/>
      <c r="T29" s="504"/>
      <c r="U29" s="504"/>
      <c r="V29" s="2"/>
      <c r="W29" s="228"/>
    </row>
    <row r="30" spans="1:22" ht="10.5" customHeight="1">
      <c r="A30" s="235"/>
      <c r="B30" s="171">
        <v>235</v>
      </c>
      <c r="C30" s="171">
        <v>164</v>
      </c>
      <c r="D30" s="171">
        <v>179</v>
      </c>
      <c r="E30" s="171">
        <v>135</v>
      </c>
      <c r="F30" s="171">
        <v>114</v>
      </c>
      <c r="G30" s="171">
        <v>115</v>
      </c>
      <c r="H30" s="171">
        <v>74</v>
      </c>
      <c r="I30" s="171">
        <v>42</v>
      </c>
      <c r="J30" s="171">
        <v>18</v>
      </c>
      <c r="K30" s="171">
        <v>1</v>
      </c>
      <c r="L30" s="171">
        <v>0</v>
      </c>
      <c r="M30" s="226"/>
      <c r="N30" s="4"/>
      <c r="O30" s="4"/>
      <c r="P30" s="4"/>
      <c r="Q30" s="4"/>
      <c r="R30" s="525" t="s">
        <v>18</v>
      </c>
      <c r="S30" s="525"/>
      <c r="T30" s="525"/>
      <c r="U30" s="525"/>
      <c r="V30" s="4"/>
    </row>
    <row r="31" spans="1:22" ht="10.5" customHeight="1">
      <c r="A31" s="235"/>
      <c r="B31" s="171">
        <v>218</v>
      </c>
      <c r="C31" s="171">
        <v>209</v>
      </c>
      <c r="D31" s="171">
        <v>237</v>
      </c>
      <c r="E31" s="171">
        <v>199</v>
      </c>
      <c r="F31" s="171">
        <v>184</v>
      </c>
      <c r="G31" s="171">
        <v>143</v>
      </c>
      <c r="H31" s="171">
        <v>111</v>
      </c>
      <c r="I31" s="171">
        <v>57</v>
      </c>
      <c r="J31" s="171">
        <v>29</v>
      </c>
      <c r="K31" s="171">
        <v>6</v>
      </c>
      <c r="L31" s="171">
        <v>0</v>
      </c>
      <c r="M31" s="226"/>
      <c r="N31" s="4"/>
      <c r="O31" s="4"/>
      <c r="P31" s="4"/>
      <c r="Q31" s="4"/>
      <c r="R31" s="525" t="s">
        <v>19</v>
      </c>
      <c r="S31" s="525"/>
      <c r="T31" s="525"/>
      <c r="U31" s="525"/>
      <c r="V31" s="4"/>
    </row>
    <row r="32" spans="1:22" ht="10.5" customHeight="1">
      <c r="A32" s="235"/>
      <c r="B32" s="171">
        <v>263</v>
      </c>
      <c r="C32" s="171">
        <v>252</v>
      </c>
      <c r="D32" s="171">
        <v>278</v>
      </c>
      <c r="E32" s="171">
        <v>224</v>
      </c>
      <c r="F32" s="171">
        <v>185</v>
      </c>
      <c r="G32" s="171">
        <v>188</v>
      </c>
      <c r="H32" s="171">
        <v>185</v>
      </c>
      <c r="I32" s="171">
        <v>91</v>
      </c>
      <c r="J32" s="171">
        <v>36</v>
      </c>
      <c r="K32" s="171">
        <v>17</v>
      </c>
      <c r="L32" s="171">
        <v>3</v>
      </c>
      <c r="M32" s="226"/>
      <c r="N32" s="4"/>
      <c r="O32" s="4"/>
      <c r="P32" s="4"/>
      <c r="Q32" s="4"/>
      <c r="R32" s="525" t="s">
        <v>23</v>
      </c>
      <c r="S32" s="525"/>
      <c r="T32" s="525"/>
      <c r="U32" s="525"/>
      <c r="V32" s="4"/>
    </row>
    <row r="33" spans="1:22" ht="10.5" customHeight="1">
      <c r="A33" s="235"/>
      <c r="B33" s="171">
        <v>235</v>
      </c>
      <c r="C33" s="171">
        <v>269</v>
      </c>
      <c r="D33" s="171">
        <v>271</v>
      </c>
      <c r="E33" s="171">
        <v>217</v>
      </c>
      <c r="F33" s="171">
        <v>197</v>
      </c>
      <c r="G33" s="171">
        <v>191</v>
      </c>
      <c r="H33" s="171">
        <v>140</v>
      </c>
      <c r="I33" s="171">
        <v>76</v>
      </c>
      <c r="J33" s="171">
        <v>28</v>
      </c>
      <c r="K33" s="171">
        <v>7</v>
      </c>
      <c r="L33" s="171">
        <v>0</v>
      </c>
      <c r="M33" s="226"/>
      <c r="N33" s="4"/>
      <c r="O33" s="4"/>
      <c r="P33" s="4"/>
      <c r="Q33" s="4"/>
      <c r="R33" s="525" t="s">
        <v>26</v>
      </c>
      <c r="S33" s="525"/>
      <c r="T33" s="525"/>
      <c r="U33" s="525"/>
      <c r="V33" s="4"/>
    </row>
    <row r="34" spans="1:22" ht="10.5" customHeight="1">
      <c r="A34" s="235"/>
      <c r="B34" s="171">
        <v>407</v>
      </c>
      <c r="C34" s="171">
        <v>288</v>
      </c>
      <c r="D34" s="171">
        <v>233</v>
      </c>
      <c r="E34" s="171">
        <v>203</v>
      </c>
      <c r="F34" s="171">
        <v>163</v>
      </c>
      <c r="G34" s="171">
        <v>164</v>
      </c>
      <c r="H34" s="171">
        <v>99</v>
      </c>
      <c r="I34" s="171">
        <v>58</v>
      </c>
      <c r="J34" s="171">
        <v>28</v>
      </c>
      <c r="K34" s="171">
        <v>13</v>
      </c>
      <c r="L34" s="171">
        <v>2</v>
      </c>
      <c r="M34" s="226"/>
      <c r="N34" s="4"/>
      <c r="O34" s="4"/>
      <c r="P34" s="4"/>
      <c r="Q34" s="4"/>
      <c r="R34" s="525" t="s">
        <v>29</v>
      </c>
      <c r="S34" s="525"/>
      <c r="T34" s="525"/>
      <c r="U34" s="525"/>
      <c r="V34" s="4"/>
    </row>
    <row r="35" spans="1:22" ht="6" customHeight="1">
      <c r="A35" s="23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26"/>
      <c r="N35" s="4"/>
      <c r="O35" s="4"/>
      <c r="P35" s="4"/>
      <c r="Q35" s="4"/>
      <c r="R35" s="4"/>
      <c r="S35" s="4"/>
      <c r="T35" s="4"/>
      <c r="U35" s="4"/>
      <c r="V35" s="4"/>
    </row>
    <row r="36" spans="1:23" s="227" customFormat="1" ht="10.5" customHeight="1">
      <c r="A36" s="243"/>
      <c r="B36" s="42">
        <v>2046</v>
      </c>
      <c r="C36" s="42">
        <v>1767</v>
      </c>
      <c r="D36" s="42">
        <v>1998</v>
      </c>
      <c r="E36" s="42">
        <v>1787</v>
      </c>
      <c r="F36" s="42">
        <v>1740</v>
      </c>
      <c r="G36" s="42">
        <v>1461</v>
      </c>
      <c r="H36" s="42">
        <v>1104</v>
      </c>
      <c r="I36" s="42">
        <v>609</v>
      </c>
      <c r="J36" s="42">
        <v>239</v>
      </c>
      <c r="K36" s="42">
        <v>72</v>
      </c>
      <c r="L36" s="42">
        <v>12</v>
      </c>
      <c r="M36" s="242"/>
      <c r="N36" s="504" t="s">
        <v>81</v>
      </c>
      <c r="O36" s="504"/>
      <c r="P36" s="504"/>
      <c r="Q36" s="504"/>
      <c r="R36" s="504"/>
      <c r="S36" s="504"/>
      <c r="T36" s="504"/>
      <c r="U36" s="504"/>
      <c r="V36" s="2"/>
      <c r="W36" s="228"/>
    </row>
    <row r="37" spans="1:22" ht="10.5" customHeight="1">
      <c r="A37" s="235"/>
      <c r="B37" s="171">
        <v>278</v>
      </c>
      <c r="C37" s="171">
        <v>213</v>
      </c>
      <c r="D37" s="171">
        <v>196</v>
      </c>
      <c r="E37" s="171">
        <v>166</v>
      </c>
      <c r="F37" s="171">
        <v>129</v>
      </c>
      <c r="G37" s="171">
        <v>141</v>
      </c>
      <c r="H37" s="171">
        <v>105</v>
      </c>
      <c r="I37" s="171">
        <v>52</v>
      </c>
      <c r="J37" s="171">
        <v>21</v>
      </c>
      <c r="K37" s="171">
        <v>7</v>
      </c>
      <c r="L37" s="171">
        <v>0</v>
      </c>
      <c r="M37" s="226"/>
      <c r="N37" s="4"/>
      <c r="O37" s="4"/>
      <c r="P37" s="4"/>
      <c r="Q37" s="4"/>
      <c r="R37" s="525" t="s">
        <v>18</v>
      </c>
      <c r="S37" s="525"/>
      <c r="T37" s="525"/>
      <c r="U37" s="525"/>
      <c r="V37" s="4"/>
    </row>
    <row r="38" spans="1:22" ht="10.5" customHeight="1">
      <c r="A38" s="235"/>
      <c r="B38" s="171">
        <v>342</v>
      </c>
      <c r="C38" s="171">
        <v>305</v>
      </c>
      <c r="D38" s="171">
        <v>377</v>
      </c>
      <c r="E38" s="171">
        <v>299</v>
      </c>
      <c r="F38" s="171">
        <v>301</v>
      </c>
      <c r="G38" s="171">
        <v>239</v>
      </c>
      <c r="H38" s="171">
        <v>199</v>
      </c>
      <c r="I38" s="171">
        <v>110</v>
      </c>
      <c r="J38" s="171">
        <v>58</v>
      </c>
      <c r="K38" s="171">
        <v>15</v>
      </c>
      <c r="L38" s="171">
        <v>9</v>
      </c>
      <c r="M38" s="226"/>
      <c r="N38" s="4"/>
      <c r="O38" s="4"/>
      <c r="P38" s="4"/>
      <c r="Q38" s="4"/>
      <c r="R38" s="525" t="s">
        <v>19</v>
      </c>
      <c r="S38" s="525"/>
      <c r="T38" s="525"/>
      <c r="U38" s="525"/>
      <c r="V38" s="4"/>
    </row>
    <row r="39" spans="1:22" ht="10.5" customHeight="1">
      <c r="A39" s="235"/>
      <c r="B39" s="171">
        <v>281</v>
      </c>
      <c r="C39" s="171">
        <v>264</v>
      </c>
      <c r="D39" s="171">
        <v>318</v>
      </c>
      <c r="E39" s="171">
        <v>363</v>
      </c>
      <c r="F39" s="171">
        <v>332</v>
      </c>
      <c r="G39" s="171">
        <v>258</v>
      </c>
      <c r="H39" s="171">
        <v>191</v>
      </c>
      <c r="I39" s="171">
        <v>101</v>
      </c>
      <c r="J39" s="171">
        <v>50</v>
      </c>
      <c r="K39" s="171">
        <v>12</v>
      </c>
      <c r="L39" s="171">
        <v>2</v>
      </c>
      <c r="M39" s="226"/>
      <c r="N39" s="4"/>
      <c r="O39" s="4"/>
      <c r="P39" s="4"/>
      <c r="Q39" s="4"/>
      <c r="R39" s="525" t="s">
        <v>23</v>
      </c>
      <c r="S39" s="525"/>
      <c r="T39" s="525"/>
      <c r="U39" s="525"/>
      <c r="V39" s="4"/>
    </row>
    <row r="40" spans="1:22" ht="10.5" customHeight="1">
      <c r="A40" s="235"/>
      <c r="B40" s="171">
        <v>158</v>
      </c>
      <c r="C40" s="171">
        <v>129</v>
      </c>
      <c r="D40" s="171">
        <v>135</v>
      </c>
      <c r="E40" s="171">
        <v>159</v>
      </c>
      <c r="F40" s="171">
        <v>118</v>
      </c>
      <c r="G40" s="171">
        <v>103</v>
      </c>
      <c r="H40" s="171">
        <v>65</v>
      </c>
      <c r="I40" s="171">
        <v>36</v>
      </c>
      <c r="J40" s="171">
        <v>17</v>
      </c>
      <c r="K40" s="171">
        <v>7</v>
      </c>
      <c r="L40" s="171">
        <v>0</v>
      </c>
      <c r="M40" s="226"/>
      <c r="N40" s="4"/>
      <c r="O40" s="4"/>
      <c r="P40" s="4"/>
      <c r="Q40" s="4"/>
      <c r="R40" s="525" t="s">
        <v>26</v>
      </c>
      <c r="S40" s="525"/>
      <c r="T40" s="525"/>
      <c r="U40" s="525"/>
      <c r="V40" s="4"/>
    </row>
    <row r="41" spans="1:22" ht="10.5" customHeight="1">
      <c r="A41" s="235"/>
      <c r="B41" s="171">
        <v>225</v>
      </c>
      <c r="C41" s="171">
        <v>226</v>
      </c>
      <c r="D41" s="171">
        <v>218</v>
      </c>
      <c r="E41" s="171">
        <v>174</v>
      </c>
      <c r="F41" s="171">
        <v>192</v>
      </c>
      <c r="G41" s="171">
        <v>165</v>
      </c>
      <c r="H41" s="171">
        <v>130</v>
      </c>
      <c r="I41" s="171">
        <v>83</v>
      </c>
      <c r="J41" s="171">
        <v>24</v>
      </c>
      <c r="K41" s="171">
        <v>8</v>
      </c>
      <c r="L41" s="171">
        <v>0</v>
      </c>
      <c r="M41" s="226"/>
      <c r="N41" s="4"/>
      <c r="O41" s="4"/>
      <c r="P41" s="4"/>
      <c r="Q41" s="4"/>
      <c r="R41" s="525" t="s">
        <v>29</v>
      </c>
      <c r="S41" s="525"/>
      <c r="T41" s="525"/>
      <c r="U41" s="525"/>
      <c r="V41" s="4"/>
    </row>
    <row r="42" spans="1:22" ht="10.5" customHeight="1">
      <c r="A42" s="235"/>
      <c r="B42" s="171">
        <v>379</v>
      </c>
      <c r="C42" s="171">
        <v>298</v>
      </c>
      <c r="D42" s="171">
        <v>348</v>
      </c>
      <c r="E42" s="171">
        <v>279</v>
      </c>
      <c r="F42" s="171">
        <v>310</v>
      </c>
      <c r="G42" s="171">
        <v>279</v>
      </c>
      <c r="H42" s="171">
        <v>232</v>
      </c>
      <c r="I42" s="171">
        <v>135</v>
      </c>
      <c r="J42" s="171">
        <v>44</v>
      </c>
      <c r="K42" s="171">
        <v>8</v>
      </c>
      <c r="L42" s="171">
        <v>1</v>
      </c>
      <c r="M42" s="226"/>
      <c r="N42" s="4"/>
      <c r="O42" s="4"/>
      <c r="P42" s="4"/>
      <c r="Q42" s="4"/>
      <c r="R42" s="525" t="s">
        <v>30</v>
      </c>
      <c r="S42" s="525"/>
      <c r="T42" s="525"/>
      <c r="U42" s="525"/>
      <c r="V42" s="4"/>
    </row>
    <row r="43" spans="1:22" ht="10.5" customHeight="1">
      <c r="A43" s="235"/>
      <c r="B43" s="171">
        <v>383</v>
      </c>
      <c r="C43" s="171">
        <v>332</v>
      </c>
      <c r="D43" s="171">
        <v>406</v>
      </c>
      <c r="E43" s="171">
        <v>347</v>
      </c>
      <c r="F43" s="171">
        <v>358</v>
      </c>
      <c r="G43" s="171">
        <v>276</v>
      </c>
      <c r="H43" s="171">
        <v>182</v>
      </c>
      <c r="I43" s="171">
        <v>92</v>
      </c>
      <c r="J43" s="171">
        <v>25</v>
      </c>
      <c r="K43" s="171">
        <v>15</v>
      </c>
      <c r="L43" s="171">
        <v>0</v>
      </c>
      <c r="M43" s="226"/>
      <c r="N43" s="4"/>
      <c r="O43" s="4"/>
      <c r="P43" s="4"/>
      <c r="Q43" s="4"/>
      <c r="R43" s="525" t="s">
        <v>60</v>
      </c>
      <c r="S43" s="525"/>
      <c r="T43" s="525"/>
      <c r="U43" s="525"/>
      <c r="V43" s="4"/>
    </row>
    <row r="44" spans="1:22" ht="6" customHeight="1">
      <c r="A44" s="23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226"/>
      <c r="N44" s="4"/>
      <c r="O44" s="4"/>
      <c r="P44" s="4"/>
      <c r="Q44" s="4"/>
      <c r="R44" s="4"/>
      <c r="S44" s="4"/>
      <c r="T44" s="4"/>
      <c r="U44" s="4"/>
      <c r="V44" s="4"/>
    </row>
    <row r="45" spans="1:23" s="227" customFormat="1" ht="10.5" customHeight="1">
      <c r="A45" s="243"/>
      <c r="B45" s="42">
        <v>0</v>
      </c>
      <c r="C45" s="42">
        <v>0</v>
      </c>
      <c r="D45" s="42">
        <v>0</v>
      </c>
      <c r="E45" s="42">
        <v>3</v>
      </c>
      <c r="F45" s="42">
        <v>7</v>
      </c>
      <c r="G45" s="42">
        <v>2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242"/>
      <c r="N45" s="504" t="s">
        <v>82</v>
      </c>
      <c r="O45" s="504"/>
      <c r="P45" s="504"/>
      <c r="Q45" s="504"/>
      <c r="R45" s="504"/>
      <c r="S45" s="504"/>
      <c r="T45" s="504"/>
      <c r="U45" s="504"/>
      <c r="V45" s="2"/>
      <c r="W45" s="228"/>
    </row>
    <row r="46" spans="1:22" ht="6" customHeight="1">
      <c r="A46" s="235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226"/>
      <c r="N46" s="4"/>
      <c r="O46" s="4"/>
      <c r="P46" s="4"/>
      <c r="Q46" s="4"/>
      <c r="R46" s="4"/>
      <c r="S46" s="4"/>
      <c r="T46" s="4"/>
      <c r="U46" s="4"/>
      <c r="V46" s="4"/>
    </row>
    <row r="47" spans="1:23" s="227" customFormat="1" ht="10.5" customHeight="1">
      <c r="A47" s="243"/>
      <c r="B47" s="42">
        <v>1083</v>
      </c>
      <c r="C47" s="42">
        <v>1189</v>
      </c>
      <c r="D47" s="42">
        <v>1328</v>
      </c>
      <c r="E47" s="42">
        <v>1472</v>
      </c>
      <c r="F47" s="42">
        <v>1264</v>
      </c>
      <c r="G47" s="42">
        <v>1001</v>
      </c>
      <c r="H47" s="42">
        <v>523</v>
      </c>
      <c r="I47" s="42">
        <v>284</v>
      </c>
      <c r="J47" s="42">
        <v>123</v>
      </c>
      <c r="K47" s="42">
        <v>34</v>
      </c>
      <c r="L47" s="42">
        <v>6</v>
      </c>
      <c r="M47" s="242"/>
      <c r="N47" s="504" t="s">
        <v>83</v>
      </c>
      <c r="O47" s="504"/>
      <c r="P47" s="504"/>
      <c r="Q47" s="504"/>
      <c r="R47" s="504"/>
      <c r="S47" s="504"/>
      <c r="T47" s="504"/>
      <c r="U47" s="504"/>
      <c r="V47" s="2"/>
      <c r="W47" s="228"/>
    </row>
    <row r="48" spans="1:22" ht="10.5" customHeight="1">
      <c r="A48" s="235"/>
      <c r="B48" s="171">
        <v>212</v>
      </c>
      <c r="C48" s="171">
        <v>198</v>
      </c>
      <c r="D48" s="171">
        <v>220</v>
      </c>
      <c r="E48" s="171">
        <v>227</v>
      </c>
      <c r="F48" s="171">
        <v>176</v>
      </c>
      <c r="G48" s="171">
        <v>187</v>
      </c>
      <c r="H48" s="171">
        <v>96</v>
      </c>
      <c r="I48" s="171">
        <v>48</v>
      </c>
      <c r="J48" s="171">
        <v>11</v>
      </c>
      <c r="K48" s="171">
        <v>4</v>
      </c>
      <c r="L48" s="171">
        <v>1</v>
      </c>
      <c r="M48" s="226"/>
      <c r="N48" s="4"/>
      <c r="O48" s="4"/>
      <c r="P48" s="4"/>
      <c r="Q48" s="4"/>
      <c r="R48" s="525" t="s">
        <v>18</v>
      </c>
      <c r="S48" s="525"/>
      <c r="T48" s="525"/>
      <c r="U48" s="525"/>
      <c r="V48" s="4"/>
    </row>
    <row r="49" spans="1:22" ht="10.5" customHeight="1">
      <c r="A49" s="235"/>
      <c r="B49" s="171">
        <v>180</v>
      </c>
      <c r="C49" s="171">
        <v>149</v>
      </c>
      <c r="D49" s="171">
        <v>192</v>
      </c>
      <c r="E49" s="171">
        <v>205</v>
      </c>
      <c r="F49" s="171">
        <v>163</v>
      </c>
      <c r="G49" s="171">
        <v>119</v>
      </c>
      <c r="H49" s="171">
        <v>75</v>
      </c>
      <c r="I49" s="171">
        <v>45</v>
      </c>
      <c r="J49" s="171">
        <v>18</v>
      </c>
      <c r="K49" s="171">
        <v>7</v>
      </c>
      <c r="L49" s="171">
        <v>0</v>
      </c>
      <c r="M49" s="226"/>
      <c r="N49" s="4"/>
      <c r="O49" s="4"/>
      <c r="P49" s="4"/>
      <c r="Q49" s="4"/>
      <c r="R49" s="525" t="s">
        <v>19</v>
      </c>
      <c r="S49" s="525"/>
      <c r="T49" s="525"/>
      <c r="U49" s="525"/>
      <c r="V49" s="4"/>
    </row>
    <row r="50" spans="1:22" ht="10.5" customHeight="1">
      <c r="A50" s="235"/>
      <c r="B50" s="171">
        <v>184</v>
      </c>
      <c r="C50" s="171">
        <v>206</v>
      </c>
      <c r="D50" s="171">
        <v>210</v>
      </c>
      <c r="E50" s="171">
        <v>234</v>
      </c>
      <c r="F50" s="171">
        <v>220</v>
      </c>
      <c r="G50" s="171">
        <v>188</v>
      </c>
      <c r="H50" s="171">
        <v>96</v>
      </c>
      <c r="I50" s="171">
        <v>63</v>
      </c>
      <c r="J50" s="171">
        <v>27</v>
      </c>
      <c r="K50" s="171">
        <v>4</v>
      </c>
      <c r="L50" s="171">
        <v>1</v>
      </c>
      <c r="M50" s="226"/>
      <c r="N50" s="4"/>
      <c r="O50" s="4"/>
      <c r="P50" s="4"/>
      <c r="Q50" s="4"/>
      <c r="R50" s="525" t="s">
        <v>23</v>
      </c>
      <c r="S50" s="525"/>
      <c r="T50" s="525"/>
      <c r="U50" s="525"/>
      <c r="V50" s="4"/>
    </row>
    <row r="51" spans="1:22" ht="10.5" customHeight="1">
      <c r="A51" s="235"/>
      <c r="B51" s="171">
        <v>161</v>
      </c>
      <c r="C51" s="171">
        <v>175</v>
      </c>
      <c r="D51" s="171">
        <v>191</v>
      </c>
      <c r="E51" s="171">
        <v>244</v>
      </c>
      <c r="F51" s="171">
        <v>202</v>
      </c>
      <c r="G51" s="171">
        <v>131</v>
      </c>
      <c r="H51" s="171">
        <v>54</v>
      </c>
      <c r="I51" s="171">
        <v>35</v>
      </c>
      <c r="J51" s="171">
        <v>15</v>
      </c>
      <c r="K51" s="171">
        <v>3</v>
      </c>
      <c r="L51" s="171">
        <v>1</v>
      </c>
      <c r="M51" s="226"/>
      <c r="N51" s="4"/>
      <c r="O51" s="4"/>
      <c r="P51" s="4"/>
      <c r="Q51" s="4"/>
      <c r="R51" s="525" t="s">
        <v>26</v>
      </c>
      <c r="S51" s="525"/>
      <c r="T51" s="525"/>
      <c r="U51" s="525"/>
      <c r="V51" s="4"/>
    </row>
    <row r="52" spans="1:22" ht="10.5" customHeight="1">
      <c r="A52" s="235"/>
      <c r="B52" s="171">
        <v>252</v>
      </c>
      <c r="C52" s="171">
        <v>311</v>
      </c>
      <c r="D52" s="171">
        <v>314</v>
      </c>
      <c r="E52" s="171">
        <v>359</v>
      </c>
      <c r="F52" s="171">
        <v>306</v>
      </c>
      <c r="G52" s="171">
        <v>243</v>
      </c>
      <c r="H52" s="171">
        <v>139</v>
      </c>
      <c r="I52" s="171">
        <v>68</v>
      </c>
      <c r="J52" s="171">
        <v>40</v>
      </c>
      <c r="K52" s="171">
        <v>12</v>
      </c>
      <c r="L52" s="171">
        <v>3</v>
      </c>
      <c r="M52" s="226"/>
      <c r="N52" s="4"/>
      <c r="O52" s="4"/>
      <c r="P52" s="4"/>
      <c r="Q52" s="4"/>
      <c r="R52" s="525" t="s">
        <v>29</v>
      </c>
      <c r="S52" s="525"/>
      <c r="T52" s="525"/>
      <c r="U52" s="525"/>
      <c r="V52" s="4"/>
    </row>
    <row r="53" spans="1:22" ht="10.5" customHeight="1">
      <c r="A53" s="235"/>
      <c r="B53" s="171">
        <v>94</v>
      </c>
      <c r="C53" s="171">
        <v>150</v>
      </c>
      <c r="D53" s="171">
        <v>201</v>
      </c>
      <c r="E53" s="171">
        <v>203</v>
      </c>
      <c r="F53" s="171">
        <v>197</v>
      </c>
      <c r="G53" s="171">
        <v>133</v>
      </c>
      <c r="H53" s="171">
        <v>63</v>
      </c>
      <c r="I53" s="171">
        <v>25</v>
      </c>
      <c r="J53" s="171">
        <v>12</v>
      </c>
      <c r="K53" s="171">
        <v>4</v>
      </c>
      <c r="L53" s="171">
        <v>0</v>
      </c>
      <c r="M53" s="226"/>
      <c r="N53" s="4"/>
      <c r="O53" s="4"/>
      <c r="P53" s="4"/>
      <c r="Q53" s="4"/>
      <c r="R53" s="525" t="s">
        <v>30</v>
      </c>
      <c r="S53" s="525"/>
      <c r="T53" s="525"/>
      <c r="U53" s="525"/>
      <c r="V53" s="4"/>
    </row>
    <row r="54" spans="1:22" ht="6" customHeight="1">
      <c r="A54" s="22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226"/>
      <c r="N54" s="9"/>
      <c r="O54" s="9"/>
      <c r="P54" s="9"/>
      <c r="Q54" s="9"/>
      <c r="R54" s="9"/>
      <c r="S54" s="9"/>
      <c r="T54" s="9"/>
      <c r="U54" s="9"/>
      <c r="V54" s="9"/>
    </row>
    <row r="55" spans="1:23" s="227" customFormat="1" ht="10.5" customHeight="1">
      <c r="A55" s="243"/>
      <c r="B55" s="42">
        <v>1518</v>
      </c>
      <c r="C55" s="42">
        <v>1403</v>
      </c>
      <c r="D55" s="42">
        <v>1526</v>
      </c>
      <c r="E55" s="42">
        <v>1372</v>
      </c>
      <c r="F55" s="42">
        <v>1343</v>
      </c>
      <c r="G55" s="42">
        <v>1095</v>
      </c>
      <c r="H55" s="42">
        <v>704</v>
      </c>
      <c r="I55" s="42">
        <v>356</v>
      </c>
      <c r="J55" s="42">
        <v>122</v>
      </c>
      <c r="K55" s="42">
        <v>31</v>
      </c>
      <c r="L55" s="42">
        <v>4</v>
      </c>
      <c r="M55" s="242"/>
      <c r="N55" s="504" t="s">
        <v>84</v>
      </c>
      <c r="O55" s="504"/>
      <c r="P55" s="504"/>
      <c r="Q55" s="504"/>
      <c r="R55" s="504"/>
      <c r="S55" s="504"/>
      <c r="T55" s="504"/>
      <c r="U55" s="504"/>
      <c r="V55" s="2"/>
      <c r="W55" s="228"/>
    </row>
    <row r="56" spans="1:22" ht="10.5" customHeight="1">
      <c r="A56" s="235"/>
      <c r="B56" s="171">
        <v>276</v>
      </c>
      <c r="C56" s="171">
        <v>275</v>
      </c>
      <c r="D56" s="171">
        <v>299</v>
      </c>
      <c r="E56" s="171">
        <v>297</v>
      </c>
      <c r="F56" s="171">
        <v>306</v>
      </c>
      <c r="G56" s="171">
        <v>239</v>
      </c>
      <c r="H56" s="171">
        <v>132</v>
      </c>
      <c r="I56" s="171">
        <v>61</v>
      </c>
      <c r="J56" s="171">
        <v>29</v>
      </c>
      <c r="K56" s="171">
        <v>6</v>
      </c>
      <c r="L56" s="171">
        <v>0</v>
      </c>
      <c r="M56" s="226"/>
      <c r="N56" s="4"/>
      <c r="O56" s="4"/>
      <c r="P56" s="4"/>
      <c r="Q56" s="4"/>
      <c r="R56" s="525" t="s">
        <v>18</v>
      </c>
      <c r="S56" s="525"/>
      <c r="T56" s="525"/>
      <c r="U56" s="525"/>
      <c r="V56" s="4"/>
    </row>
    <row r="57" spans="1:22" ht="10.5" customHeight="1">
      <c r="A57" s="235"/>
      <c r="B57" s="171">
        <v>283</v>
      </c>
      <c r="C57" s="171">
        <v>261</v>
      </c>
      <c r="D57" s="171">
        <v>278</v>
      </c>
      <c r="E57" s="171">
        <v>250</v>
      </c>
      <c r="F57" s="171">
        <v>224</v>
      </c>
      <c r="G57" s="171">
        <v>161</v>
      </c>
      <c r="H57" s="171">
        <v>131</v>
      </c>
      <c r="I57" s="171">
        <v>62</v>
      </c>
      <c r="J57" s="171">
        <v>18</v>
      </c>
      <c r="K57" s="171">
        <v>7</v>
      </c>
      <c r="L57" s="171">
        <v>1</v>
      </c>
      <c r="M57" s="226"/>
      <c r="N57" s="4"/>
      <c r="O57" s="4"/>
      <c r="P57" s="4"/>
      <c r="Q57" s="4"/>
      <c r="R57" s="525" t="s">
        <v>19</v>
      </c>
      <c r="S57" s="525"/>
      <c r="T57" s="525"/>
      <c r="U57" s="525"/>
      <c r="V57" s="4"/>
    </row>
    <row r="58" spans="1:22" ht="10.5" customHeight="1">
      <c r="A58" s="235"/>
      <c r="B58" s="171">
        <v>264</v>
      </c>
      <c r="C58" s="171">
        <v>215</v>
      </c>
      <c r="D58" s="171">
        <v>277</v>
      </c>
      <c r="E58" s="171">
        <v>230</v>
      </c>
      <c r="F58" s="171">
        <v>199</v>
      </c>
      <c r="G58" s="171">
        <v>178</v>
      </c>
      <c r="H58" s="171">
        <v>114</v>
      </c>
      <c r="I58" s="171">
        <v>61</v>
      </c>
      <c r="J58" s="171">
        <v>20</v>
      </c>
      <c r="K58" s="171">
        <v>10</v>
      </c>
      <c r="L58" s="171">
        <v>2</v>
      </c>
      <c r="M58" s="226"/>
      <c r="N58" s="4"/>
      <c r="O58" s="4"/>
      <c r="P58" s="4"/>
      <c r="Q58" s="4"/>
      <c r="R58" s="525" t="s">
        <v>23</v>
      </c>
      <c r="S58" s="525"/>
      <c r="T58" s="525"/>
      <c r="U58" s="525"/>
      <c r="V58" s="4"/>
    </row>
    <row r="59" spans="1:22" ht="10.5" customHeight="1">
      <c r="A59" s="235"/>
      <c r="B59" s="171">
        <v>316</v>
      </c>
      <c r="C59" s="171">
        <v>319</v>
      </c>
      <c r="D59" s="171">
        <v>332</v>
      </c>
      <c r="E59" s="171">
        <v>282</v>
      </c>
      <c r="F59" s="171">
        <v>317</v>
      </c>
      <c r="G59" s="171">
        <v>263</v>
      </c>
      <c r="H59" s="171">
        <v>166</v>
      </c>
      <c r="I59" s="171">
        <v>85</v>
      </c>
      <c r="J59" s="171">
        <v>25</v>
      </c>
      <c r="K59" s="171">
        <v>3</v>
      </c>
      <c r="L59" s="171">
        <v>0</v>
      </c>
      <c r="M59" s="226"/>
      <c r="N59" s="4"/>
      <c r="O59" s="4"/>
      <c r="P59" s="4"/>
      <c r="Q59" s="4"/>
      <c r="R59" s="525" t="s">
        <v>26</v>
      </c>
      <c r="S59" s="525"/>
      <c r="T59" s="525"/>
      <c r="U59" s="525"/>
      <c r="V59" s="4"/>
    </row>
    <row r="60" spans="1:22" ht="10.5" customHeight="1">
      <c r="A60" s="235"/>
      <c r="B60" s="171">
        <v>269</v>
      </c>
      <c r="C60" s="171">
        <v>243</v>
      </c>
      <c r="D60" s="171">
        <v>253</v>
      </c>
      <c r="E60" s="171">
        <v>226</v>
      </c>
      <c r="F60" s="171">
        <v>194</v>
      </c>
      <c r="G60" s="171">
        <v>162</v>
      </c>
      <c r="H60" s="171">
        <v>119</v>
      </c>
      <c r="I60" s="171">
        <v>66</v>
      </c>
      <c r="J60" s="171">
        <v>24</v>
      </c>
      <c r="K60" s="171">
        <v>2</v>
      </c>
      <c r="L60" s="171">
        <v>0</v>
      </c>
      <c r="M60" s="226"/>
      <c r="N60" s="4"/>
      <c r="O60" s="4"/>
      <c r="P60" s="4"/>
      <c r="Q60" s="4"/>
      <c r="R60" s="525" t="s">
        <v>29</v>
      </c>
      <c r="S60" s="525"/>
      <c r="T60" s="525"/>
      <c r="U60" s="525"/>
      <c r="V60" s="4"/>
    </row>
    <row r="61" spans="1:22" ht="10.5" customHeight="1">
      <c r="A61" s="235"/>
      <c r="B61" s="171">
        <v>110</v>
      </c>
      <c r="C61" s="171">
        <v>90</v>
      </c>
      <c r="D61" s="171">
        <v>87</v>
      </c>
      <c r="E61" s="171">
        <v>87</v>
      </c>
      <c r="F61" s="171">
        <v>103</v>
      </c>
      <c r="G61" s="171">
        <v>92</v>
      </c>
      <c r="H61" s="171">
        <v>42</v>
      </c>
      <c r="I61" s="171">
        <v>21</v>
      </c>
      <c r="J61" s="171">
        <v>6</v>
      </c>
      <c r="K61" s="171">
        <v>3</v>
      </c>
      <c r="L61" s="171">
        <v>1</v>
      </c>
      <c r="M61" s="226"/>
      <c r="N61" s="4"/>
      <c r="O61" s="4"/>
      <c r="P61" s="4"/>
      <c r="Q61" s="4"/>
      <c r="R61" s="525" t="s">
        <v>30</v>
      </c>
      <c r="S61" s="525"/>
      <c r="T61" s="525"/>
      <c r="U61" s="525"/>
      <c r="V61" s="4"/>
    </row>
    <row r="62" spans="1:22" ht="6" customHeight="1">
      <c r="A62" s="235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26"/>
      <c r="N62" s="4"/>
      <c r="O62" s="4"/>
      <c r="P62" s="4"/>
      <c r="Q62" s="4"/>
      <c r="R62" s="4"/>
      <c r="S62" s="4"/>
      <c r="T62" s="4"/>
      <c r="U62" s="4"/>
      <c r="V62" s="4"/>
    </row>
    <row r="63" spans="1:23" s="227" customFormat="1" ht="10.5" customHeight="1">
      <c r="A63" s="243"/>
      <c r="B63" s="42">
        <v>1103</v>
      </c>
      <c r="C63" s="42">
        <v>1227</v>
      </c>
      <c r="D63" s="42">
        <v>1491</v>
      </c>
      <c r="E63" s="42">
        <v>1733</v>
      </c>
      <c r="F63" s="42">
        <v>1608</v>
      </c>
      <c r="G63" s="42">
        <v>1104</v>
      </c>
      <c r="H63" s="42">
        <v>563</v>
      </c>
      <c r="I63" s="42">
        <v>217</v>
      </c>
      <c r="J63" s="42">
        <v>108</v>
      </c>
      <c r="K63" s="42">
        <v>39</v>
      </c>
      <c r="L63" s="42">
        <v>9</v>
      </c>
      <c r="M63" s="242"/>
      <c r="N63" s="504" t="s">
        <v>85</v>
      </c>
      <c r="O63" s="504"/>
      <c r="P63" s="504"/>
      <c r="Q63" s="504"/>
      <c r="R63" s="504"/>
      <c r="S63" s="504"/>
      <c r="T63" s="504"/>
      <c r="U63" s="504"/>
      <c r="V63" s="2"/>
      <c r="W63" s="228"/>
    </row>
    <row r="64" spans="1:22" ht="10.5" customHeight="1">
      <c r="A64" s="235"/>
      <c r="B64" s="171">
        <v>243</v>
      </c>
      <c r="C64" s="171">
        <v>265</v>
      </c>
      <c r="D64" s="171">
        <v>333</v>
      </c>
      <c r="E64" s="171">
        <v>381</v>
      </c>
      <c r="F64" s="171">
        <v>320</v>
      </c>
      <c r="G64" s="171">
        <v>209</v>
      </c>
      <c r="H64" s="171">
        <v>93</v>
      </c>
      <c r="I64" s="171">
        <v>40</v>
      </c>
      <c r="J64" s="171">
        <v>19</v>
      </c>
      <c r="K64" s="171">
        <v>9</v>
      </c>
      <c r="L64" s="171">
        <v>2</v>
      </c>
      <c r="M64" s="226"/>
      <c r="N64" s="4"/>
      <c r="O64" s="4"/>
      <c r="P64" s="4"/>
      <c r="Q64" s="4"/>
      <c r="R64" s="525" t="s">
        <v>18</v>
      </c>
      <c r="S64" s="525"/>
      <c r="T64" s="525"/>
      <c r="U64" s="525"/>
      <c r="V64" s="4"/>
    </row>
    <row r="65" spans="1:22" ht="10.5" customHeight="1">
      <c r="A65" s="235"/>
      <c r="B65" s="171">
        <v>220</v>
      </c>
      <c r="C65" s="171">
        <v>297</v>
      </c>
      <c r="D65" s="171">
        <v>350</v>
      </c>
      <c r="E65" s="171">
        <v>439</v>
      </c>
      <c r="F65" s="171">
        <v>458</v>
      </c>
      <c r="G65" s="171">
        <v>297</v>
      </c>
      <c r="H65" s="171">
        <v>147</v>
      </c>
      <c r="I65" s="171">
        <v>39</v>
      </c>
      <c r="J65" s="171">
        <v>22</v>
      </c>
      <c r="K65" s="171">
        <v>5</v>
      </c>
      <c r="L65" s="171">
        <v>1</v>
      </c>
      <c r="M65" s="226"/>
      <c r="N65" s="4"/>
      <c r="O65" s="4"/>
      <c r="P65" s="4"/>
      <c r="Q65" s="4"/>
      <c r="R65" s="525" t="s">
        <v>19</v>
      </c>
      <c r="S65" s="525"/>
      <c r="T65" s="525"/>
      <c r="U65" s="525"/>
      <c r="V65" s="4"/>
    </row>
    <row r="66" spans="1:22" ht="10.5" customHeight="1">
      <c r="A66" s="235"/>
      <c r="B66" s="171">
        <v>229</v>
      </c>
      <c r="C66" s="171">
        <v>226</v>
      </c>
      <c r="D66" s="171">
        <v>284</v>
      </c>
      <c r="E66" s="171">
        <v>335</v>
      </c>
      <c r="F66" s="171">
        <v>294</v>
      </c>
      <c r="G66" s="171">
        <v>187</v>
      </c>
      <c r="H66" s="171">
        <v>88</v>
      </c>
      <c r="I66" s="171">
        <v>42</v>
      </c>
      <c r="J66" s="171">
        <v>14</v>
      </c>
      <c r="K66" s="171">
        <v>4</v>
      </c>
      <c r="L66" s="171">
        <v>1</v>
      </c>
      <c r="M66" s="226"/>
      <c r="N66" s="4"/>
      <c r="O66" s="4"/>
      <c r="P66" s="4"/>
      <c r="Q66" s="4"/>
      <c r="R66" s="525" t="s">
        <v>23</v>
      </c>
      <c r="S66" s="525"/>
      <c r="T66" s="525"/>
      <c r="U66" s="525"/>
      <c r="V66" s="4"/>
    </row>
    <row r="67" spans="1:22" ht="10.5" customHeight="1">
      <c r="A67" s="235"/>
      <c r="B67" s="171">
        <v>179</v>
      </c>
      <c r="C67" s="171">
        <v>187</v>
      </c>
      <c r="D67" s="171">
        <v>225</v>
      </c>
      <c r="E67" s="171">
        <v>236</v>
      </c>
      <c r="F67" s="171">
        <v>238</v>
      </c>
      <c r="G67" s="171">
        <v>157</v>
      </c>
      <c r="H67" s="171">
        <v>98</v>
      </c>
      <c r="I67" s="171">
        <v>44</v>
      </c>
      <c r="J67" s="171">
        <v>22</v>
      </c>
      <c r="K67" s="171">
        <v>13</v>
      </c>
      <c r="L67" s="171">
        <v>4</v>
      </c>
      <c r="M67" s="226"/>
      <c r="N67" s="4"/>
      <c r="O67" s="4"/>
      <c r="P67" s="4"/>
      <c r="Q67" s="4"/>
      <c r="R67" s="525" t="s">
        <v>26</v>
      </c>
      <c r="S67" s="525"/>
      <c r="T67" s="525"/>
      <c r="U67" s="525"/>
      <c r="V67" s="4"/>
    </row>
    <row r="68" spans="1:22" ht="10.5" customHeight="1">
      <c r="A68" s="235"/>
      <c r="B68" s="171">
        <v>123</v>
      </c>
      <c r="C68" s="171">
        <v>120</v>
      </c>
      <c r="D68" s="171">
        <v>162</v>
      </c>
      <c r="E68" s="171">
        <v>162</v>
      </c>
      <c r="F68" s="171">
        <v>149</v>
      </c>
      <c r="G68" s="171">
        <v>135</v>
      </c>
      <c r="H68" s="171">
        <v>80</v>
      </c>
      <c r="I68" s="171">
        <v>31</v>
      </c>
      <c r="J68" s="171">
        <v>16</v>
      </c>
      <c r="K68" s="171">
        <v>4</v>
      </c>
      <c r="L68" s="171">
        <v>0</v>
      </c>
      <c r="M68" s="226"/>
      <c r="N68" s="4"/>
      <c r="O68" s="4"/>
      <c r="P68" s="4"/>
      <c r="Q68" s="4"/>
      <c r="R68" s="525" t="s">
        <v>29</v>
      </c>
      <c r="S68" s="525"/>
      <c r="T68" s="525"/>
      <c r="U68" s="525"/>
      <c r="V68" s="4"/>
    </row>
    <row r="69" spans="1:22" ht="10.5" customHeight="1">
      <c r="A69" s="235"/>
      <c r="B69" s="171">
        <v>109</v>
      </c>
      <c r="C69" s="171">
        <v>132</v>
      </c>
      <c r="D69" s="171">
        <v>137</v>
      </c>
      <c r="E69" s="171">
        <v>180</v>
      </c>
      <c r="F69" s="171">
        <v>149</v>
      </c>
      <c r="G69" s="171">
        <v>119</v>
      </c>
      <c r="H69" s="171">
        <v>57</v>
      </c>
      <c r="I69" s="171">
        <v>21</v>
      </c>
      <c r="J69" s="171">
        <v>15</v>
      </c>
      <c r="K69" s="171">
        <v>4</v>
      </c>
      <c r="L69" s="171">
        <v>1</v>
      </c>
      <c r="M69" s="226"/>
      <c r="N69" s="4"/>
      <c r="O69" s="4"/>
      <c r="P69" s="4"/>
      <c r="Q69" s="4"/>
      <c r="R69" s="525" t="s">
        <v>30</v>
      </c>
      <c r="S69" s="525"/>
      <c r="T69" s="525"/>
      <c r="U69" s="525"/>
      <c r="V69" s="4"/>
    </row>
    <row r="70" spans="1:22" ht="6" customHeight="1">
      <c r="A70" s="23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26"/>
      <c r="N70" s="4"/>
      <c r="O70" s="4"/>
      <c r="P70" s="4"/>
      <c r="Q70" s="4"/>
      <c r="R70" s="4"/>
      <c r="S70" s="4"/>
      <c r="T70" s="4"/>
      <c r="U70" s="4"/>
      <c r="V70" s="4"/>
    </row>
    <row r="71" spans="1:23" s="227" customFormat="1" ht="10.5" customHeight="1">
      <c r="A71" s="243"/>
      <c r="B71" s="42">
        <v>1876</v>
      </c>
      <c r="C71" s="42">
        <v>1770</v>
      </c>
      <c r="D71" s="42">
        <v>2164</v>
      </c>
      <c r="E71" s="42">
        <v>2225</v>
      </c>
      <c r="F71" s="42">
        <v>2103</v>
      </c>
      <c r="G71" s="42">
        <v>1610</v>
      </c>
      <c r="H71" s="42">
        <v>1021</v>
      </c>
      <c r="I71" s="42">
        <v>463</v>
      </c>
      <c r="J71" s="42">
        <v>194</v>
      </c>
      <c r="K71" s="42">
        <v>77</v>
      </c>
      <c r="L71" s="42">
        <v>6</v>
      </c>
      <c r="M71" s="242"/>
      <c r="N71" s="504" t="s">
        <v>86</v>
      </c>
      <c r="O71" s="504"/>
      <c r="P71" s="504"/>
      <c r="Q71" s="504"/>
      <c r="R71" s="504"/>
      <c r="S71" s="504"/>
      <c r="T71" s="504"/>
      <c r="U71" s="504"/>
      <c r="V71" s="2"/>
      <c r="W71" s="228"/>
    </row>
    <row r="72" spans="1:22" ht="10.5" customHeight="1">
      <c r="A72" s="235"/>
      <c r="B72" s="171">
        <v>164</v>
      </c>
      <c r="C72" s="171">
        <v>168</v>
      </c>
      <c r="D72" s="171">
        <v>187</v>
      </c>
      <c r="E72" s="171">
        <v>188</v>
      </c>
      <c r="F72" s="171">
        <v>148</v>
      </c>
      <c r="G72" s="171">
        <v>128</v>
      </c>
      <c r="H72" s="171">
        <v>88</v>
      </c>
      <c r="I72" s="171">
        <v>30</v>
      </c>
      <c r="J72" s="171">
        <v>14</v>
      </c>
      <c r="K72" s="171">
        <v>4</v>
      </c>
      <c r="L72" s="171">
        <v>1</v>
      </c>
      <c r="M72" s="226"/>
      <c r="N72" s="4"/>
      <c r="O72" s="4"/>
      <c r="P72" s="4"/>
      <c r="Q72" s="4"/>
      <c r="R72" s="525" t="s">
        <v>18</v>
      </c>
      <c r="S72" s="525"/>
      <c r="T72" s="525"/>
      <c r="U72" s="525"/>
      <c r="V72" s="4"/>
    </row>
    <row r="73" spans="1:22" ht="10.5" customHeight="1">
      <c r="A73" s="235"/>
      <c r="B73" s="171">
        <v>215</v>
      </c>
      <c r="C73" s="171">
        <v>183</v>
      </c>
      <c r="D73" s="171">
        <v>224</v>
      </c>
      <c r="E73" s="171">
        <v>177</v>
      </c>
      <c r="F73" s="171">
        <v>172</v>
      </c>
      <c r="G73" s="171">
        <v>158</v>
      </c>
      <c r="H73" s="171">
        <v>130</v>
      </c>
      <c r="I73" s="171">
        <v>66</v>
      </c>
      <c r="J73" s="171">
        <v>21</v>
      </c>
      <c r="K73" s="171">
        <v>11</v>
      </c>
      <c r="L73" s="171">
        <v>0</v>
      </c>
      <c r="M73" s="226"/>
      <c r="N73" s="4"/>
      <c r="O73" s="4"/>
      <c r="P73" s="4"/>
      <c r="Q73" s="4"/>
      <c r="R73" s="525" t="s">
        <v>19</v>
      </c>
      <c r="S73" s="525"/>
      <c r="T73" s="525"/>
      <c r="U73" s="525"/>
      <c r="V73" s="4"/>
    </row>
    <row r="74" spans="1:22" ht="10.5" customHeight="1">
      <c r="A74" s="235"/>
      <c r="B74" s="171">
        <v>185</v>
      </c>
      <c r="C74" s="171">
        <v>159</v>
      </c>
      <c r="D74" s="171">
        <v>172</v>
      </c>
      <c r="E74" s="171">
        <v>171</v>
      </c>
      <c r="F74" s="171">
        <v>163</v>
      </c>
      <c r="G74" s="171">
        <v>88</v>
      </c>
      <c r="H74" s="171">
        <v>70</v>
      </c>
      <c r="I74" s="171">
        <v>26</v>
      </c>
      <c r="J74" s="171">
        <v>4</v>
      </c>
      <c r="K74" s="171">
        <v>5</v>
      </c>
      <c r="L74" s="171">
        <v>1</v>
      </c>
      <c r="M74" s="226"/>
      <c r="N74" s="4"/>
      <c r="O74" s="4"/>
      <c r="P74" s="4"/>
      <c r="Q74" s="4"/>
      <c r="R74" s="525" t="s">
        <v>23</v>
      </c>
      <c r="S74" s="525"/>
      <c r="T74" s="525"/>
      <c r="U74" s="525"/>
      <c r="V74" s="4"/>
    </row>
    <row r="75" spans="1:22" ht="10.5" customHeight="1">
      <c r="A75" s="235"/>
      <c r="B75" s="171">
        <v>222</v>
      </c>
      <c r="C75" s="171">
        <v>231</v>
      </c>
      <c r="D75" s="171">
        <v>260</v>
      </c>
      <c r="E75" s="171">
        <v>274</v>
      </c>
      <c r="F75" s="171">
        <v>299</v>
      </c>
      <c r="G75" s="171">
        <v>204</v>
      </c>
      <c r="H75" s="171">
        <v>111</v>
      </c>
      <c r="I75" s="171">
        <v>50</v>
      </c>
      <c r="J75" s="171">
        <v>20</v>
      </c>
      <c r="K75" s="171">
        <v>7</v>
      </c>
      <c r="L75" s="171">
        <v>2</v>
      </c>
      <c r="M75" s="226"/>
      <c r="N75" s="4"/>
      <c r="O75" s="4"/>
      <c r="P75" s="4"/>
      <c r="Q75" s="4"/>
      <c r="R75" s="525" t="s">
        <v>26</v>
      </c>
      <c r="S75" s="525"/>
      <c r="T75" s="525"/>
      <c r="U75" s="525"/>
      <c r="V75" s="4"/>
    </row>
    <row r="76" spans="1:22" ht="10.5" customHeight="1">
      <c r="A76" s="235"/>
      <c r="B76" s="171">
        <v>245</v>
      </c>
      <c r="C76" s="171">
        <v>237</v>
      </c>
      <c r="D76" s="171">
        <v>279</v>
      </c>
      <c r="E76" s="171">
        <v>303</v>
      </c>
      <c r="F76" s="171">
        <v>280</v>
      </c>
      <c r="G76" s="171">
        <v>236</v>
      </c>
      <c r="H76" s="171">
        <v>127</v>
      </c>
      <c r="I76" s="171">
        <v>68</v>
      </c>
      <c r="J76" s="171">
        <v>26</v>
      </c>
      <c r="K76" s="171">
        <v>17</v>
      </c>
      <c r="L76" s="171">
        <v>1</v>
      </c>
      <c r="M76" s="226"/>
      <c r="N76" s="4"/>
      <c r="O76" s="4"/>
      <c r="P76" s="4"/>
      <c r="Q76" s="4"/>
      <c r="R76" s="525" t="s">
        <v>29</v>
      </c>
      <c r="S76" s="525"/>
      <c r="T76" s="525"/>
      <c r="U76" s="525"/>
      <c r="V76" s="4"/>
    </row>
    <row r="77" spans="1:22" ht="10.5" customHeight="1">
      <c r="A77" s="235"/>
      <c r="B77" s="171">
        <v>258</v>
      </c>
      <c r="C77" s="171">
        <v>310</v>
      </c>
      <c r="D77" s="171">
        <v>386</v>
      </c>
      <c r="E77" s="171">
        <v>387</v>
      </c>
      <c r="F77" s="171">
        <v>402</v>
      </c>
      <c r="G77" s="171">
        <v>332</v>
      </c>
      <c r="H77" s="171">
        <v>194</v>
      </c>
      <c r="I77" s="171">
        <v>90</v>
      </c>
      <c r="J77" s="171">
        <v>42</v>
      </c>
      <c r="K77" s="171">
        <v>12</v>
      </c>
      <c r="L77" s="171">
        <v>0</v>
      </c>
      <c r="M77" s="226"/>
      <c r="N77" s="4"/>
      <c r="O77" s="4"/>
      <c r="P77" s="4"/>
      <c r="Q77" s="4"/>
      <c r="R77" s="525" t="s">
        <v>30</v>
      </c>
      <c r="S77" s="525"/>
      <c r="T77" s="525"/>
      <c r="U77" s="525"/>
      <c r="V77" s="4"/>
    </row>
    <row r="78" spans="1:22" ht="10.5" customHeight="1">
      <c r="A78" s="235"/>
      <c r="B78" s="171">
        <v>303</v>
      </c>
      <c r="C78" s="171">
        <v>255</v>
      </c>
      <c r="D78" s="171">
        <v>323</v>
      </c>
      <c r="E78" s="171">
        <v>360</v>
      </c>
      <c r="F78" s="171">
        <v>332</v>
      </c>
      <c r="G78" s="171">
        <v>237</v>
      </c>
      <c r="H78" s="171">
        <v>168</v>
      </c>
      <c r="I78" s="171">
        <v>83</v>
      </c>
      <c r="J78" s="171">
        <v>44</v>
      </c>
      <c r="K78" s="171">
        <v>13</v>
      </c>
      <c r="L78" s="171">
        <v>1</v>
      </c>
      <c r="M78" s="226"/>
      <c r="N78" s="4"/>
      <c r="O78" s="4"/>
      <c r="P78" s="4"/>
      <c r="Q78" s="4"/>
      <c r="R78" s="525" t="s">
        <v>60</v>
      </c>
      <c r="S78" s="525"/>
      <c r="T78" s="525"/>
      <c r="U78" s="525"/>
      <c r="V78" s="4"/>
    </row>
    <row r="79" spans="1:22" ht="10.5" customHeight="1">
      <c r="A79" s="235"/>
      <c r="B79" s="171">
        <v>269</v>
      </c>
      <c r="C79" s="171">
        <v>221</v>
      </c>
      <c r="D79" s="171">
        <v>322</v>
      </c>
      <c r="E79" s="171">
        <v>357</v>
      </c>
      <c r="F79" s="171">
        <v>306</v>
      </c>
      <c r="G79" s="171">
        <v>227</v>
      </c>
      <c r="H79" s="171">
        <v>132</v>
      </c>
      <c r="I79" s="171">
        <v>50</v>
      </c>
      <c r="J79" s="171">
        <v>23</v>
      </c>
      <c r="K79" s="171">
        <v>8</v>
      </c>
      <c r="L79" s="171">
        <v>0</v>
      </c>
      <c r="M79" s="226"/>
      <c r="N79" s="4"/>
      <c r="O79" s="4"/>
      <c r="P79" s="4"/>
      <c r="Q79" s="4"/>
      <c r="R79" s="525" t="s">
        <v>61</v>
      </c>
      <c r="S79" s="525"/>
      <c r="T79" s="525"/>
      <c r="U79" s="525"/>
      <c r="V79" s="4"/>
    </row>
    <row r="80" spans="1:22" ht="10.5" customHeight="1">
      <c r="A80" s="235"/>
      <c r="B80" s="171">
        <v>15</v>
      </c>
      <c r="C80" s="171">
        <v>6</v>
      </c>
      <c r="D80" s="171">
        <v>11</v>
      </c>
      <c r="E80" s="171">
        <v>8</v>
      </c>
      <c r="F80" s="171">
        <v>1</v>
      </c>
      <c r="G80" s="171">
        <v>0</v>
      </c>
      <c r="H80" s="171">
        <v>1</v>
      </c>
      <c r="I80" s="171">
        <v>0</v>
      </c>
      <c r="J80" s="171">
        <v>0</v>
      </c>
      <c r="K80" s="171">
        <v>0</v>
      </c>
      <c r="L80" s="171">
        <v>0</v>
      </c>
      <c r="M80" s="226"/>
      <c r="N80" s="4"/>
      <c r="O80" s="4"/>
      <c r="P80" s="4"/>
      <c r="Q80" s="4"/>
      <c r="R80" s="525" t="s">
        <v>87</v>
      </c>
      <c r="S80" s="525"/>
      <c r="T80" s="525"/>
      <c r="U80" s="525"/>
      <c r="V80" s="4"/>
    </row>
    <row r="81" spans="1:22" ht="10.5" customHeight="1">
      <c r="A81" s="223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6"/>
      <c r="N81" s="230"/>
      <c r="O81" s="230"/>
      <c r="P81" s="230"/>
      <c r="Q81" s="230"/>
      <c r="R81" s="230"/>
      <c r="S81" s="230"/>
      <c r="T81" s="230"/>
      <c r="U81" s="230"/>
      <c r="V81" s="230"/>
    </row>
    <row r="82" spans="1:12" ht="10.5" customHeight="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</row>
    <row r="83" spans="2:12" ht="11.25"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2:12" ht="11.25"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</row>
  </sheetData>
  <sheetProtection/>
  <mergeCells count="76">
    <mergeCell ref="R24:U24"/>
    <mergeCell ref="N23:U23"/>
    <mergeCell ref="R21:U21"/>
    <mergeCell ref="R34:U34"/>
    <mergeCell ref="R15:U15"/>
    <mergeCell ref="R14:U14"/>
    <mergeCell ref="B6:B7"/>
    <mergeCell ref="C6:C7"/>
    <mergeCell ref="D6:D7"/>
    <mergeCell ref="E6:E7"/>
    <mergeCell ref="F6:F7"/>
    <mergeCell ref="G6:G7"/>
    <mergeCell ref="H6:H7"/>
    <mergeCell ref="R10:U10"/>
    <mergeCell ref="M6:V7"/>
    <mergeCell ref="I6:I7"/>
    <mergeCell ref="N9:U9"/>
    <mergeCell ref="L6:L7"/>
    <mergeCell ref="R13:U13"/>
    <mergeCell ref="R12:U12"/>
    <mergeCell ref="N36:U36"/>
    <mergeCell ref="R27:U27"/>
    <mergeCell ref="R30:U30"/>
    <mergeCell ref="R25:U25"/>
    <mergeCell ref="R26:U26"/>
    <mergeCell ref="N29:U29"/>
    <mergeCell ref="N19:U19"/>
    <mergeCell ref="N17:U17"/>
    <mergeCell ref="R40:U40"/>
    <mergeCell ref="R41:U41"/>
    <mergeCell ref="R42:U42"/>
    <mergeCell ref="R43:U43"/>
    <mergeCell ref="R39:U39"/>
    <mergeCell ref="J6:J7"/>
    <mergeCell ref="K6:K7"/>
    <mergeCell ref="R33:U33"/>
    <mergeCell ref="R32:U32"/>
    <mergeCell ref="R31:U31"/>
    <mergeCell ref="R37:U37"/>
    <mergeCell ref="R38:U38"/>
    <mergeCell ref="R11:U11"/>
    <mergeCell ref="R20:U20"/>
    <mergeCell ref="R50:U50"/>
    <mergeCell ref="R51:U51"/>
    <mergeCell ref="R52:U52"/>
    <mergeCell ref="R53:U53"/>
    <mergeCell ref="N45:U45"/>
    <mergeCell ref="N47:U47"/>
    <mergeCell ref="R48:U48"/>
    <mergeCell ref="R49:U49"/>
    <mergeCell ref="R59:U59"/>
    <mergeCell ref="R60:U60"/>
    <mergeCell ref="R61:U61"/>
    <mergeCell ref="N63:U63"/>
    <mergeCell ref="N55:U55"/>
    <mergeCell ref="R56:U56"/>
    <mergeCell ref="R57:U57"/>
    <mergeCell ref="R58:U58"/>
    <mergeCell ref="B3:V3"/>
    <mergeCell ref="B4:V4"/>
    <mergeCell ref="R80:U80"/>
    <mergeCell ref="R79:U79"/>
    <mergeCell ref="R77:U77"/>
    <mergeCell ref="R73:U73"/>
    <mergeCell ref="R74:U74"/>
    <mergeCell ref="R75:U75"/>
    <mergeCell ref="R76:U76"/>
    <mergeCell ref="R78:U78"/>
    <mergeCell ref="N71:U71"/>
    <mergeCell ref="R72:U72"/>
    <mergeCell ref="R64:U64"/>
    <mergeCell ref="R65:U65"/>
    <mergeCell ref="R66:U66"/>
    <mergeCell ref="R67:U67"/>
    <mergeCell ref="R68:U68"/>
    <mergeCell ref="R69:U6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W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3" width="8.375" style="34" customWidth="1"/>
    <col min="14" max="21" width="8.125" style="34" customWidth="1"/>
    <col min="22" max="22" width="1.625" style="34" customWidth="1"/>
    <col min="23" max="23" width="2.625" style="34" customWidth="1"/>
    <col min="24" max="16384" width="9.00390625" style="34" customWidth="1"/>
  </cols>
  <sheetData>
    <row r="1" spans="1:12" ht="10.5" customHeight="1">
      <c r="A1" s="102" t="s">
        <v>367</v>
      </c>
      <c r="C1" s="152"/>
      <c r="F1" s="103"/>
      <c r="G1" s="103"/>
      <c r="H1" s="103"/>
      <c r="I1" s="103"/>
      <c r="J1" s="103"/>
      <c r="K1" s="103"/>
      <c r="L1" s="103"/>
    </row>
    <row r="2" ht="10.5" customHeight="1"/>
    <row r="3" spans="2:22" s="219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23"/>
    </row>
    <row r="4" spans="2:22" ht="12.75" customHeight="1">
      <c r="B4" s="526" t="s">
        <v>88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141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5"/>
      <c r="O5" s="30"/>
      <c r="P5" s="45"/>
      <c r="Q5" s="30"/>
      <c r="R5" s="45"/>
      <c r="S5" s="30"/>
      <c r="T5" s="45"/>
      <c r="U5" s="30"/>
      <c r="V5" s="30"/>
    </row>
    <row r="6" spans="2:22" ht="15.75" customHeight="1"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424" t="s">
        <v>5</v>
      </c>
      <c r="M6" s="424"/>
      <c r="N6" s="424" t="s">
        <v>6</v>
      </c>
      <c r="O6" s="424"/>
      <c r="P6" s="424" t="s">
        <v>7</v>
      </c>
      <c r="Q6" s="424"/>
      <c r="R6" s="424" t="s">
        <v>8</v>
      </c>
      <c r="S6" s="424"/>
      <c r="T6" s="424" t="s">
        <v>9</v>
      </c>
      <c r="U6" s="424"/>
      <c r="V6" s="38"/>
    </row>
    <row r="7" spans="2:22" ht="15.75" customHeight="1"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71" t="s">
        <v>89</v>
      </c>
      <c r="M7" s="271" t="s">
        <v>90</v>
      </c>
      <c r="N7" s="271" t="s">
        <v>89</v>
      </c>
      <c r="O7" s="271" t="s">
        <v>90</v>
      </c>
      <c r="P7" s="271" t="s">
        <v>89</v>
      </c>
      <c r="Q7" s="271" t="s">
        <v>90</v>
      </c>
      <c r="R7" s="271" t="s">
        <v>89</v>
      </c>
      <c r="S7" s="271" t="s">
        <v>90</v>
      </c>
      <c r="T7" s="271" t="s">
        <v>89</v>
      </c>
      <c r="U7" s="271" t="s">
        <v>90</v>
      </c>
      <c r="V7" s="38"/>
    </row>
    <row r="8" spans="2:16" ht="10.5" customHeight="1">
      <c r="B8" s="30"/>
      <c r="C8" s="30"/>
      <c r="D8" s="30"/>
      <c r="E8" s="30"/>
      <c r="F8" s="30"/>
      <c r="G8" s="30"/>
      <c r="H8" s="30"/>
      <c r="I8" s="30"/>
      <c r="J8" s="30"/>
      <c r="K8" s="151"/>
      <c r="L8" s="117"/>
      <c r="M8" s="30"/>
      <c r="N8" s="43"/>
      <c r="P8" s="43"/>
    </row>
    <row r="9" spans="2:23" s="41" customFormat="1" ht="10.5" customHeight="1">
      <c r="B9" s="29"/>
      <c r="C9" s="419" t="s">
        <v>16</v>
      </c>
      <c r="D9" s="419"/>
      <c r="E9" s="419"/>
      <c r="F9" s="419"/>
      <c r="G9" s="419"/>
      <c r="H9" s="419"/>
      <c r="I9" s="419"/>
      <c r="J9" s="419"/>
      <c r="K9" s="13"/>
      <c r="L9" s="255">
        <v>342512</v>
      </c>
      <c r="M9" s="214">
        <v>349938</v>
      </c>
      <c r="N9" s="214">
        <v>14816</v>
      </c>
      <c r="O9" s="214">
        <v>13803</v>
      </c>
      <c r="P9" s="214">
        <v>15226</v>
      </c>
      <c r="Q9" s="214">
        <v>14297</v>
      </c>
      <c r="R9" s="214">
        <v>15561</v>
      </c>
      <c r="S9" s="214">
        <v>14744</v>
      </c>
      <c r="T9" s="214">
        <v>15361</v>
      </c>
      <c r="U9" s="214">
        <v>14749</v>
      </c>
      <c r="V9" s="42"/>
      <c r="W9" s="215"/>
    </row>
    <row r="10" spans="2:23" ht="5.25" customHeight="1">
      <c r="B10" s="30"/>
      <c r="C10" s="14"/>
      <c r="D10" s="14"/>
      <c r="E10" s="14"/>
      <c r="F10" s="14"/>
      <c r="G10" s="14"/>
      <c r="H10" s="14"/>
      <c r="I10" s="14"/>
      <c r="J10" s="14"/>
      <c r="K10" s="15"/>
      <c r="L10" s="256"/>
      <c r="M10" s="194"/>
      <c r="N10" s="194"/>
      <c r="O10" s="194"/>
      <c r="P10" s="194"/>
      <c r="Q10" s="194"/>
      <c r="R10" s="194"/>
      <c r="S10" s="194"/>
      <c r="T10" s="194"/>
      <c r="U10" s="194"/>
      <c r="V10" s="171"/>
      <c r="W10" s="43"/>
    </row>
    <row r="11" spans="2:23" s="41" customFormat="1" ht="10.5" customHeight="1">
      <c r="B11" s="29"/>
      <c r="C11" s="419" t="s">
        <v>17</v>
      </c>
      <c r="D11" s="419"/>
      <c r="E11" s="419"/>
      <c r="F11" s="419"/>
      <c r="G11" s="419"/>
      <c r="H11" s="419"/>
      <c r="I11" s="419"/>
      <c r="J11" s="419"/>
      <c r="K11" s="13"/>
      <c r="L11" s="255">
        <v>3532</v>
      </c>
      <c r="M11" s="214">
        <v>3399</v>
      </c>
      <c r="N11" s="214">
        <v>81</v>
      </c>
      <c r="O11" s="214">
        <v>81</v>
      </c>
      <c r="P11" s="214">
        <v>84</v>
      </c>
      <c r="Q11" s="214">
        <v>83</v>
      </c>
      <c r="R11" s="214">
        <v>91</v>
      </c>
      <c r="S11" s="214">
        <v>76</v>
      </c>
      <c r="T11" s="214">
        <v>104</v>
      </c>
      <c r="U11" s="214">
        <v>101</v>
      </c>
      <c r="V11" s="42"/>
      <c r="W11" s="215"/>
    </row>
    <row r="12" spans="2:23" ht="10.5" customHeight="1">
      <c r="B12" s="30"/>
      <c r="C12" s="14"/>
      <c r="D12" s="14"/>
      <c r="E12" s="14"/>
      <c r="F12" s="14"/>
      <c r="G12" s="420" t="s">
        <v>18</v>
      </c>
      <c r="H12" s="420"/>
      <c r="I12" s="420"/>
      <c r="J12" s="420"/>
      <c r="K12" s="15"/>
      <c r="L12" s="256">
        <v>2372</v>
      </c>
      <c r="M12" s="194">
        <v>2238</v>
      </c>
      <c r="N12" s="194">
        <v>55</v>
      </c>
      <c r="O12" s="194">
        <v>52</v>
      </c>
      <c r="P12" s="194">
        <v>46</v>
      </c>
      <c r="Q12" s="194">
        <v>61</v>
      </c>
      <c r="R12" s="194">
        <v>58</v>
      </c>
      <c r="S12" s="194">
        <v>42</v>
      </c>
      <c r="T12" s="194">
        <v>61</v>
      </c>
      <c r="U12" s="194">
        <v>51</v>
      </c>
      <c r="V12" s="171"/>
      <c r="W12" s="43"/>
    </row>
    <row r="13" spans="2:23" ht="10.5" customHeight="1">
      <c r="B13" s="30"/>
      <c r="C13" s="14"/>
      <c r="D13" s="14"/>
      <c r="E13" s="14"/>
      <c r="F13" s="14"/>
      <c r="G13" s="420" t="s">
        <v>19</v>
      </c>
      <c r="H13" s="420"/>
      <c r="I13" s="420"/>
      <c r="J13" s="420"/>
      <c r="K13" s="15"/>
      <c r="L13" s="256">
        <v>1160</v>
      </c>
      <c r="M13" s="194">
        <v>1161</v>
      </c>
      <c r="N13" s="194">
        <v>26</v>
      </c>
      <c r="O13" s="194">
        <v>29</v>
      </c>
      <c r="P13" s="194">
        <v>38</v>
      </c>
      <c r="Q13" s="194">
        <v>22</v>
      </c>
      <c r="R13" s="194">
        <v>33</v>
      </c>
      <c r="S13" s="194">
        <v>34</v>
      </c>
      <c r="T13" s="194">
        <v>43</v>
      </c>
      <c r="U13" s="194">
        <v>50</v>
      </c>
      <c r="V13" s="171"/>
      <c r="W13" s="43"/>
    </row>
    <row r="14" spans="2:23" ht="5.25" customHeight="1">
      <c r="B14" s="30"/>
      <c r="C14" s="14"/>
      <c r="D14" s="14"/>
      <c r="E14" s="14"/>
      <c r="F14" s="14"/>
      <c r="G14" s="14"/>
      <c r="H14" s="14"/>
      <c r="I14" s="14"/>
      <c r="J14" s="14"/>
      <c r="K14" s="15"/>
      <c r="L14" s="256"/>
      <c r="M14" s="194"/>
      <c r="N14" s="214"/>
      <c r="O14" s="214"/>
      <c r="P14" s="214"/>
      <c r="Q14" s="214"/>
      <c r="R14" s="214"/>
      <c r="S14" s="214"/>
      <c r="T14" s="214"/>
      <c r="U14" s="214"/>
      <c r="V14" s="171"/>
      <c r="W14" s="43"/>
    </row>
    <row r="15" spans="2:23" s="41" customFormat="1" ht="10.5" customHeight="1">
      <c r="B15" s="29"/>
      <c r="C15" s="419" t="s">
        <v>20</v>
      </c>
      <c r="D15" s="419"/>
      <c r="E15" s="419"/>
      <c r="F15" s="419"/>
      <c r="G15" s="419"/>
      <c r="H15" s="419"/>
      <c r="I15" s="419"/>
      <c r="J15" s="419"/>
      <c r="K15" s="13"/>
      <c r="L15" s="255">
        <v>3766</v>
      </c>
      <c r="M15" s="214">
        <v>4120</v>
      </c>
      <c r="N15" s="214">
        <v>111</v>
      </c>
      <c r="O15" s="214">
        <v>100</v>
      </c>
      <c r="P15" s="214">
        <v>107</v>
      </c>
      <c r="Q15" s="214">
        <v>111</v>
      </c>
      <c r="R15" s="214">
        <v>130</v>
      </c>
      <c r="S15" s="214">
        <v>126</v>
      </c>
      <c r="T15" s="214">
        <v>150</v>
      </c>
      <c r="U15" s="214">
        <v>149</v>
      </c>
      <c r="V15" s="42"/>
      <c r="W15" s="215"/>
    </row>
    <row r="16" spans="2:23" ht="10.5" customHeight="1">
      <c r="B16" s="30"/>
      <c r="C16" s="14"/>
      <c r="D16" s="14"/>
      <c r="E16" s="14"/>
      <c r="F16" s="14"/>
      <c r="G16" s="420" t="s">
        <v>18</v>
      </c>
      <c r="H16" s="420"/>
      <c r="I16" s="420"/>
      <c r="J16" s="420"/>
      <c r="K16" s="15"/>
      <c r="L16" s="256">
        <v>2169</v>
      </c>
      <c r="M16" s="194">
        <v>2256</v>
      </c>
      <c r="N16" s="194">
        <v>51</v>
      </c>
      <c r="O16" s="194">
        <v>53</v>
      </c>
      <c r="P16" s="194">
        <v>60</v>
      </c>
      <c r="Q16" s="194">
        <v>61</v>
      </c>
      <c r="R16" s="194">
        <v>83</v>
      </c>
      <c r="S16" s="194">
        <v>77</v>
      </c>
      <c r="T16" s="194">
        <v>86</v>
      </c>
      <c r="U16" s="194">
        <v>74</v>
      </c>
      <c r="V16" s="171"/>
      <c r="W16" s="43"/>
    </row>
    <row r="17" spans="2:23" ht="10.5" customHeight="1">
      <c r="B17" s="30"/>
      <c r="C17" s="14"/>
      <c r="D17" s="14"/>
      <c r="E17" s="14"/>
      <c r="F17" s="14"/>
      <c r="G17" s="420" t="s">
        <v>19</v>
      </c>
      <c r="H17" s="420"/>
      <c r="I17" s="420"/>
      <c r="J17" s="420"/>
      <c r="K17" s="15"/>
      <c r="L17" s="256">
        <v>1597</v>
      </c>
      <c r="M17" s="194">
        <v>1864</v>
      </c>
      <c r="N17" s="194">
        <v>60</v>
      </c>
      <c r="O17" s="194">
        <v>47</v>
      </c>
      <c r="P17" s="194">
        <v>47</v>
      </c>
      <c r="Q17" s="194">
        <v>50</v>
      </c>
      <c r="R17" s="194">
        <v>47</v>
      </c>
      <c r="S17" s="194">
        <v>49</v>
      </c>
      <c r="T17" s="194">
        <v>64</v>
      </c>
      <c r="U17" s="194">
        <v>75</v>
      </c>
      <c r="V17" s="171"/>
      <c r="W17" s="43"/>
    </row>
    <row r="18" spans="2:23" ht="5.25" customHeight="1">
      <c r="B18" s="30"/>
      <c r="C18" s="14"/>
      <c r="D18" s="14"/>
      <c r="E18" s="14"/>
      <c r="F18" s="14"/>
      <c r="G18" s="14"/>
      <c r="H18" s="14"/>
      <c r="I18" s="14"/>
      <c r="J18" s="14"/>
      <c r="K18" s="15"/>
      <c r="L18" s="256"/>
      <c r="M18" s="194"/>
      <c r="N18" s="214"/>
      <c r="O18" s="214"/>
      <c r="P18" s="214"/>
      <c r="Q18" s="214"/>
      <c r="R18" s="214"/>
      <c r="S18" s="214"/>
      <c r="T18" s="214"/>
      <c r="U18" s="214"/>
      <c r="V18" s="171"/>
      <c r="W18" s="43"/>
    </row>
    <row r="19" spans="2:23" s="41" customFormat="1" ht="10.5" customHeight="1">
      <c r="B19" s="29"/>
      <c r="C19" s="419" t="s">
        <v>21</v>
      </c>
      <c r="D19" s="419"/>
      <c r="E19" s="419"/>
      <c r="F19" s="419"/>
      <c r="G19" s="419"/>
      <c r="H19" s="419"/>
      <c r="I19" s="419"/>
      <c r="J19" s="419"/>
      <c r="K19" s="13"/>
      <c r="L19" s="255">
        <v>1681</v>
      </c>
      <c r="M19" s="214">
        <v>1740</v>
      </c>
      <c r="N19" s="214">
        <v>43</v>
      </c>
      <c r="O19" s="214">
        <v>47</v>
      </c>
      <c r="P19" s="214">
        <v>58</v>
      </c>
      <c r="Q19" s="214">
        <v>51</v>
      </c>
      <c r="R19" s="214">
        <v>31</v>
      </c>
      <c r="S19" s="214">
        <v>44</v>
      </c>
      <c r="T19" s="214">
        <v>39</v>
      </c>
      <c r="U19" s="214">
        <v>43</v>
      </c>
      <c r="V19" s="42"/>
      <c r="W19" s="215"/>
    </row>
    <row r="20" spans="2:23" ht="5.25" customHeight="1">
      <c r="B20" s="30"/>
      <c r="C20" s="14"/>
      <c r="D20" s="14"/>
      <c r="E20" s="14"/>
      <c r="F20" s="14"/>
      <c r="G20" s="14"/>
      <c r="H20" s="14"/>
      <c r="I20" s="14"/>
      <c r="J20" s="14"/>
      <c r="K20" s="15"/>
      <c r="L20" s="256"/>
      <c r="M20" s="194"/>
      <c r="N20" s="214"/>
      <c r="O20" s="214"/>
      <c r="P20" s="214"/>
      <c r="Q20" s="214"/>
      <c r="R20" s="214"/>
      <c r="S20" s="214"/>
      <c r="T20" s="214"/>
      <c r="U20" s="214"/>
      <c r="V20" s="171"/>
      <c r="W20" s="43"/>
    </row>
    <row r="21" spans="2:23" s="41" customFormat="1" ht="10.5" customHeight="1">
      <c r="B21" s="29"/>
      <c r="C21" s="419" t="s">
        <v>22</v>
      </c>
      <c r="D21" s="419"/>
      <c r="E21" s="419"/>
      <c r="F21" s="419"/>
      <c r="G21" s="419"/>
      <c r="H21" s="419"/>
      <c r="I21" s="419"/>
      <c r="J21" s="419"/>
      <c r="K21" s="13"/>
      <c r="L21" s="255">
        <v>3100</v>
      </c>
      <c r="M21" s="214">
        <v>3176</v>
      </c>
      <c r="N21" s="214">
        <v>107</v>
      </c>
      <c r="O21" s="214">
        <v>83</v>
      </c>
      <c r="P21" s="214">
        <v>123</v>
      </c>
      <c r="Q21" s="214">
        <v>109</v>
      </c>
      <c r="R21" s="214">
        <v>122</v>
      </c>
      <c r="S21" s="214">
        <v>115</v>
      </c>
      <c r="T21" s="214">
        <v>118</v>
      </c>
      <c r="U21" s="214">
        <v>121</v>
      </c>
      <c r="V21" s="42"/>
      <c r="W21" s="215"/>
    </row>
    <row r="22" spans="2:23" ht="10.5" customHeight="1">
      <c r="B22" s="30"/>
      <c r="C22" s="14"/>
      <c r="D22" s="14"/>
      <c r="E22" s="14"/>
      <c r="F22" s="14"/>
      <c r="G22" s="420" t="s">
        <v>18</v>
      </c>
      <c r="H22" s="420"/>
      <c r="I22" s="420"/>
      <c r="J22" s="420"/>
      <c r="K22" s="15"/>
      <c r="L22" s="256">
        <v>632</v>
      </c>
      <c r="M22" s="194">
        <v>675</v>
      </c>
      <c r="N22" s="194">
        <v>11</v>
      </c>
      <c r="O22" s="194">
        <v>8</v>
      </c>
      <c r="P22" s="194">
        <v>14</v>
      </c>
      <c r="Q22" s="194">
        <v>12</v>
      </c>
      <c r="R22" s="194">
        <v>14</v>
      </c>
      <c r="S22" s="194">
        <v>15</v>
      </c>
      <c r="T22" s="194">
        <v>18</v>
      </c>
      <c r="U22" s="194">
        <v>23</v>
      </c>
      <c r="V22" s="171"/>
      <c r="W22" s="43"/>
    </row>
    <row r="23" spans="2:23" ht="10.5" customHeight="1">
      <c r="B23" s="30"/>
      <c r="C23" s="14"/>
      <c r="D23" s="14"/>
      <c r="E23" s="14"/>
      <c r="F23" s="14"/>
      <c r="G23" s="420" t="s">
        <v>19</v>
      </c>
      <c r="H23" s="420"/>
      <c r="I23" s="420"/>
      <c r="J23" s="420"/>
      <c r="K23" s="15"/>
      <c r="L23" s="256">
        <v>1560</v>
      </c>
      <c r="M23" s="194">
        <v>1616</v>
      </c>
      <c r="N23" s="194">
        <v>42</v>
      </c>
      <c r="O23" s="194">
        <v>33</v>
      </c>
      <c r="P23" s="194">
        <v>59</v>
      </c>
      <c r="Q23" s="194">
        <v>64</v>
      </c>
      <c r="R23" s="194">
        <v>73</v>
      </c>
      <c r="S23" s="194">
        <v>70</v>
      </c>
      <c r="T23" s="194">
        <v>58</v>
      </c>
      <c r="U23" s="194">
        <v>59</v>
      </c>
      <c r="V23" s="171"/>
      <c r="W23" s="43"/>
    </row>
    <row r="24" spans="2:23" ht="10.5" customHeight="1">
      <c r="B24" s="30"/>
      <c r="C24" s="14"/>
      <c r="D24" s="14"/>
      <c r="E24" s="14"/>
      <c r="F24" s="14"/>
      <c r="G24" s="420" t="s">
        <v>23</v>
      </c>
      <c r="H24" s="420"/>
      <c r="I24" s="420"/>
      <c r="J24" s="420"/>
      <c r="K24" s="15"/>
      <c r="L24" s="256">
        <v>908</v>
      </c>
      <c r="M24" s="194">
        <v>885</v>
      </c>
      <c r="N24" s="194">
        <v>54</v>
      </c>
      <c r="O24" s="194">
        <v>42</v>
      </c>
      <c r="P24" s="194">
        <v>50</v>
      </c>
      <c r="Q24" s="194">
        <v>33</v>
      </c>
      <c r="R24" s="194">
        <v>35</v>
      </c>
      <c r="S24" s="194">
        <v>30</v>
      </c>
      <c r="T24" s="194">
        <v>42</v>
      </c>
      <c r="U24" s="194">
        <v>39</v>
      </c>
      <c r="V24" s="171"/>
      <c r="W24" s="43"/>
    </row>
    <row r="25" spans="2:23" ht="5.2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56"/>
      <c r="M25" s="194"/>
      <c r="N25" s="214"/>
      <c r="O25" s="214"/>
      <c r="P25" s="214"/>
      <c r="Q25" s="214"/>
      <c r="R25" s="214"/>
      <c r="S25" s="214"/>
      <c r="T25" s="214"/>
      <c r="U25" s="214"/>
      <c r="V25" s="171"/>
      <c r="W25" s="43"/>
    </row>
    <row r="26" spans="2:23" s="41" customFormat="1" ht="10.5" customHeight="1">
      <c r="B26" s="29"/>
      <c r="C26" s="419" t="s">
        <v>24</v>
      </c>
      <c r="D26" s="419"/>
      <c r="E26" s="419"/>
      <c r="F26" s="419"/>
      <c r="G26" s="419"/>
      <c r="H26" s="419"/>
      <c r="I26" s="419"/>
      <c r="J26" s="419"/>
      <c r="K26" s="13"/>
      <c r="L26" s="255">
        <v>2771</v>
      </c>
      <c r="M26" s="214">
        <v>2920</v>
      </c>
      <c r="N26" s="214">
        <v>73</v>
      </c>
      <c r="O26" s="214">
        <v>81</v>
      </c>
      <c r="P26" s="214">
        <v>64</v>
      </c>
      <c r="Q26" s="214">
        <v>55</v>
      </c>
      <c r="R26" s="214">
        <v>62</v>
      </c>
      <c r="S26" s="214">
        <v>51</v>
      </c>
      <c r="T26" s="214">
        <v>64</v>
      </c>
      <c r="U26" s="214">
        <v>74</v>
      </c>
      <c r="V26" s="42"/>
      <c r="W26" s="215"/>
    </row>
    <row r="27" spans="2:23" ht="10.5" customHeight="1">
      <c r="B27" s="30"/>
      <c r="C27" s="14"/>
      <c r="D27" s="14"/>
      <c r="E27" s="14"/>
      <c r="F27" s="14"/>
      <c r="G27" s="420" t="s">
        <v>18</v>
      </c>
      <c r="H27" s="420"/>
      <c r="I27" s="420"/>
      <c r="J27" s="420"/>
      <c r="K27" s="15"/>
      <c r="L27" s="256">
        <v>997</v>
      </c>
      <c r="M27" s="194">
        <v>933</v>
      </c>
      <c r="N27" s="194">
        <v>29</v>
      </c>
      <c r="O27" s="194">
        <v>27</v>
      </c>
      <c r="P27" s="194">
        <v>18</v>
      </c>
      <c r="Q27" s="194">
        <v>19</v>
      </c>
      <c r="R27" s="194">
        <v>22</v>
      </c>
      <c r="S27" s="194">
        <v>15</v>
      </c>
      <c r="T27" s="194">
        <v>25</v>
      </c>
      <c r="U27" s="194">
        <v>26</v>
      </c>
      <c r="V27" s="171"/>
      <c r="W27" s="43"/>
    </row>
    <row r="28" spans="2:23" ht="10.5" customHeight="1">
      <c r="B28" s="30"/>
      <c r="C28" s="14"/>
      <c r="D28" s="14"/>
      <c r="E28" s="14"/>
      <c r="F28" s="14"/>
      <c r="G28" s="420" t="s">
        <v>19</v>
      </c>
      <c r="H28" s="420"/>
      <c r="I28" s="420"/>
      <c r="J28" s="420"/>
      <c r="K28" s="15"/>
      <c r="L28" s="256">
        <v>1774</v>
      </c>
      <c r="M28" s="194">
        <v>1987</v>
      </c>
      <c r="N28" s="194">
        <v>44</v>
      </c>
      <c r="O28" s="194">
        <v>54</v>
      </c>
      <c r="P28" s="194">
        <v>46</v>
      </c>
      <c r="Q28" s="194">
        <v>36</v>
      </c>
      <c r="R28" s="194">
        <v>40</v>
      </c>
      <c r="S28" s="194">
        <v>36</v>
      </c>
      <c r="T28" s="194">
        <v>39</v>
      </c>
      <c r="U28" s="194">
        <v>48</v>
      </c>
      <c r="V28" s="171"/>
      <c r="W28" s="43"/>
    </row>
    <row r="29" spans="2:23" ht="5.25" customHeight="1">
      <c r="B29" s="30"/>
      <c r="C29" s="14"/>
      <c r="D29" s="14"/>
      <c r="E29" s="14"/>
      <c r="F29" s="14"/>
      <c r="G29" s="14"/>
      <c r="H29" s="14"/>
      <c r="I29" s="14"/>
      <c r="J29" s="14"/>
      <c r="K29" s="15"/>
      <c r="L29" s="256"/>
      <c r="M29" s="194"/>
      <c r="N29" s="214"/>
      <c r="O29" s="214"/>
      <c r="P29" s="214"/>
      <c r="Q29" s="214"/>
      <c r="R29" s="214"/>
      <c r="S29" s="214"/>
      <c r="T29" s="214"/>
      <c r="U29" s="214"/>
      <c r="V29" s="171"/>
      <c r="W29" s="43"/>
    </row>
    <row r="30" spans="2:23" s="41" customFormat="1" ht="10.5" customHeight="1">
      <c r="B30" s="29"/>
      <c r="C30" s="419" t="s">
        <v>25</v>
      </c>
      <c r="D30" s="419"/>
      <c r="E30" s="419"/>
      <c r="F30" s="419"/>
      <c r="G30" s="419"/>
      <c r="H30" s="419"/>
      <c r="I30" s="419"/>
      <c r="J30" s="419"/>
      <c r="K30" s="13"/>
      <c r="L30" s="255">
        <v>4741</v>
      </c>
      <c r="M30" s="214">
        <v>4613</v>
      </c>
      <c r="N30" s="214">
        <v>230</v>
      </c>
      <c r="O30" s="214">
        <v>168</v>
      </c>
      <c r="P30" s="214">
        <v>155</v>
      </c>
      <c r="Q30" s="214">
        <v>164</v>
      </c>
      <c r="R30" s="214">
        <v>175</v>
      </c>
      <c r="S30" s="214">
        <v>153</v>
      </c>
      <c r="T30" s="214">
        <v>161</v>
      </c>
      <c r="U30" s="214">
        <v>167</v>
      </c>
      <c r="V30" s="42"/>
      <c r="W30" s="215"/>
    </row>
    <row r="31" spans="2:23" ht="10.5" customHeight="1">
      <c r="B31" s="30"/>
      <c r="C31" s="14"/>
      <c r="D31" s="14"/>
      <c r="E31" s="14"/>
      <c r="F31" s="14"/>
      <c r="G31" s="420" t="s">
        <v>18</v>
      </c>
      <c r="H31" s="420"/>
      <c r="I31" s="420"/>
      <c r="J31" s="420"/>
      <c r="K31" s="15"/>
      <c r="L31" s="256">
        <v>1149</v>
      </c>
      <c r="M31" s="194">
        <v>1095</v>
      </c>
      <c r="N31" s="194">
        <v>41</v>
      </c>
      <c r="O31" s="194">
        <v>37</v>
      </c>
      <c r="P31" s="194">
        <v>28</v>
      </c>
      <c r="Q31" s="194">
        <v>40</v>
      </c>
      <c r="R31" s="194">
        <v>44</v>
      </c>
      <c r="S31" s="194">
        <v>31</v>
      </c>
      <c r="T31" s="194">
        <v>35</v>
      </c>
      <c r="U31" s="194">
        <v>32</v>
      </c>
      <c r="V31" s="171"/>
      <c r="W31" s="43"/>
    </row>
    <row r="32" spans="2:23" ht="10.5" customHeight="1">
      <c r="B32" s="30"/>
      <c r="C32" s="14"/>
      <c r="D32" s="14"/>
      <c r="E32" s="14"/>
      <c r="F32" s="14"/>
      <c r="G32" s="420" t="s">
        <v>19</v>
      </c>
      <c r="H32" s="420"/>
      <c r="I32" s="420"/>
      <c r="J32" s="420"/>
      <c r="K32" s="15"/>
      <c r="L32" s="256">
        <v>1450</v>
      </c>
      <c r="M32" s="194">
        <v>1376</v>
      </c>
      <c r="N32" s="194">
        <v>69</v>
      </c>
      <c r="O32" s="194">
        <v>47</v>
      </c>
      <c r="P32" s="194">
        <v>45</v>
      </c>
      <c r="Q32" s="194">
        <v>44</v>
      </c>
      <c r="R32" s="194">
        <v>50</v>
      </c>
      <c r="S32" s="194">
        <v>43</v>
      </c>
      <c r="T32" s="194">
        <v>55</v>
      </c>
      <c r="U32" s="194">
        <v>52</v>
      </c>
      <c r="V32" s="171"/>
      <c r="W32" s="43"/>
    </row>
    <row r="33" spans="2:23" ht="10.5" customHeight="1">
      <c r="B33" s="30"/>
      <c r="C33" s="14"/>
      <c r="D33" s="14"/>
      <c r="E33" s="14"/>
      <c r="F33" s="14"/>
      <c r="G33" s="420" t="s">
        <v>23</v>
      </c>
      <c r="H33" s="420"/>
      <c r="I33" s="420"/>
      <c r="J33" s="420"/>
      <c r="K33" s="15"/>
      <c r="L33" s="256">
        <v>1386</v>
      </c>
      <c r="M33" s="194">
        <v>1367</v>
      </c>
      <c r="N33" s="194">
        <v>59</v>
      </c>
      <c r="O33" s="194">
        <v>40</v>
      </c>
      <c r="P33" s="194">
        <v>42</v>
      </c>
      <c r="Q33" s="194">
        <v>32</v>
      </c>
      <c r="R33" s="194">
        <v>48</v>
      </c>
      <c r="S33" s="194">
        <v>39</v>
      </c>
      <c r="T33" s="194">
        <v>38</v>
      </c>
      <c r="U33" s="194">
        <v>60</v>
      </c>
      <c r="V33" s="171"/>
      <c r="W33" s="43"/>
    </row>
    <row r="34" spans="2:23" ht="10.5" customHeight="1">
      <c r="B34" s="30"/>
      <c r="C34" s="14"/>
      <c r="D34" s="14"/>
      <c r="E34" s="14"/>
      <c r="F34" s="14"/>
      <c r="G34" s="420" t="s">
        <v>26</v>
      </c>
      <c r="H34" s="420"/>
      <c r="I34" s="420"/>
      <c r="J34" s="420"/>
      <c r="K34" s="15"/>
      <c r="L34" s="256">
        <v>756</v>
      </c>
      <c r="M34" s="194">
        <v>775</v>
      </c>
      <c r="N34" s="194">
        <v>61</v>
      </c>
      <c r="O34" s="194">
        <v>44</v>
      </c>
      <c r="P34" s="194">
        <v>40</v>
      </c>
      <c r="Q34" s="194">
        <v>48</v>
      </c>
      <c r="R34" s="194">
        <v>33</v>
      </c>
      <c r="S34" s="194">
        <v>40</v>
      </c>
      <c r="T34" s="194">
        <v>33</v>
      </c>
      <c r="U34" s="194">
        <v>23</v>
      </c>
      <c r="V34" s="171"/>
      <c r="W34" s="43"/>
    </row>
    <row r="35" spans="2:23" ht="5.25" customHeight="1">
      <c r="B35" s="30"/>
      <c r="C35" s="14"/>
      <c r="D35" s="14"/>
      <c r="E35" s="14"/>
      <c r="F35" s="14"/>
      <c r="G35" s="14"/>
      <c r="H35" s="14"/>
      <c r="I35" s="14"/>
      <c r="J35" s="14"/>
      <c r="K35" s="15"/>
      <c r="L35" s="256"/>
      <c r="M35" s="194"/>
      <c r="N35" s="214"/>
      <c r="O35" s="214"/>
      <c r="P35" s="214"/>
      <c r="Q35" s="214"/>
      <c r="R35" s="214"/>
      <c r="S35" s="214"/>
      <c r="T35" s="214"/>
      <c r="U35" s="214"/>
      <c r="V35" s="171"/>
      <c r="W35" s="43"/>
    </row>
    <row r="36" spans="2:23" s="41" customFormat="1" ht="10.5" customHeight="1">
      <c r="B36" s="29"/>
      <c r="C36" s="419" t="s">
        <v>27</v>
      </c>
      <c r="D36" s="419"/>
      <c r="E36" s="419"/>
      <c r="F36" s="419"/>
      <c r="G36" s="419"/>
      <c r="H36" s="419"/>
      <c r="I36" s="419"/>
      <c r="J36" s="419"/>
      <c r="K36" s="13"/>
      <c r="L36" s="255">
        <v>3885</v>
      </c>
      <c r="M36" s="214">
        <v>3807</v>
      </c>
      <c r="N36" s="214">
        <v>160</v>
      </c>
      <c r="O36" s="214">
        <v>174</v>
      </c>
      <c r="P36" s="214">
        <v>187</v>
      </c>
      <c r="Q36" s="214">
        <v>180</v>
      </c>
      <c r="R36" s="214">
        <v>176</v>
      </c>
      <c r="S36" s="214">
        <v>177</v>
      </c>
      <c r="T36" s="214">
        <v>165</v>
      </c>
      <c r="U36" s="214">
        <v>166</v>
      </c>
      <c r="V36" s="42"/>
      <c r="W36" s="215"/>
    </row>
    <row r="37" spans="2:23" ht="10.5" customHeight="1">
      <c r="B37" s="30"/>
      <c r="C37" s="14"/>
      <c r="D37" s="14"/>
      <c r="E37" s="14"/>
      <c r="F37" s="14"/>
      <c r="G37" s="420" t="s">
        <v>18</v>
      </c>
      <c r="H37" s="420"/>
      <c r="I37" s="420"/>
      <c r="J37" s="420"/>
      <c r="K37" s="15"/>
      <c r="L37" s="256">
        <v>1116</v>
      </c>
      <c r="M37" s="194">
        <v>1097</v>
      </c>
      <c r="N37" s="194">
        <v>53</v>
      </c>
      <c r="O37" s="194">
        <v>50</v>
      </c>
      <c r="P37" s="194">
        <v>60</v>
      </c>
      <c r="Q37" s="194">
        <v>46</v>
      </c>
      <c r="R37" s="194">
        <v>44</v>
      </c>
      <c r="S37" s="194">
        <v>54</v>
      </c>
      <c r="T37" s="194">
        <v>43</v>
      </c>
      <c r="U37" s="194">
        <v>47</v>
      </c>
      <c r="V37" s="171"/>
      <c r="W37" s="43"/>
    </row>
    <row r="38" spans="2:23" ht="10.5" customHeight="1">
      <c r="B38" s="30"/>
      <c r="C38" s="14"/>
      <c r="D38" s="14"/>
      <c r="E38" s="14"/>
      <c r="F38" s="14"/>
      <c r="G38" s="420" t="s">
        <v>19</v>
      </c>
      <c r="H38" s="420"/>
      <c r="I38" s="420"/>
      <c r="J38" s="420"/>
      <c r="K38" s="15"/>
      <c r="L38" s="256">
        <v>940</v>
      </c>
      <c r="M38" s="194">
        <v>978</v>
      </c>
      <c r="N38" s="194">
        <v>24</v>
      </c>
      <c r="O38" s="194">
        <v>25</v>
      </c>
      <c r="P38" s="194">
        <v>38</v>
      </c>
      <c r="Q38" s="194">
        <v>36</v>
      </c>
      <c r="R38" s="194">
        <v>31</v>
      </c>
      <c r="S38" s="194">
        <v>52</v>
      </c>
      <c r="T38" s="194">
        <v>39</v>
      </c>
      <c r="U38" s="194">
        <v>42</v>
      </c>
      <c r="V38" s="171"/>
      <c r="W38" s="43"/>
    </row>
    <row r="39" spans="2:23" ht="10.5" customHeight="1">
      <c r="B39" s="30"/>
      <c r="C39" s="14"/>
      <c r="D39" s="14"/>
      <c r="E39" s="14"/>
      <c r="F39" s="14"/>
      <c r="G39" s="420" t="s">
        <v>23</v>
      </c>
      <c r="H39" s="420"/>
      <c r="I39" s="420"/>
      <c r="J39" s="420"/>
      <c r="K39" s="15"/>
      <c r="L39" s="256">
        <v>1829</v>
      </c>
      <c r="M39" s="194">
        <v>1732</v>
      </c>
      <c r="N39" s="194">
        <v>83</v>
      </c>
      <c r="O39" s="194">
        <v>99</v>
      </c>
      <c r="P39" s="194">
        <v>89</v>
      </c>
      <c r="Q39" s="194">
        <v>98</v>
      </c>
      <c r="R39" s="194">
        <v>101</v>
      </c>
      <c r="S39" s="194">
        <v>71</v>
      </c>
      <c r="T39" s="194">
        <v>83</v>
      </c>
      <c r="U39" s="194">
        <v>77</v>
      </c>
      <c r="V39" s="171"/>
      <c r="W39" s="43"/>
    </row>
    <row r="40" spans="2:23" ht="5.25" customHeight="1">
      <c r="B40" s="30"/>
      <c r="C40" s="14"/>
      <c r="D40" s="14"/>
      <c r="E40" s="14"/>
      <c r="F40" s="14"/>
      <c r="G40" s="14"/>
      <c r="H40" s="14"/>
      <c r="I40" s="14"/>
      <c r="J40" s="14"/>
      <c r="K40" s="15"/>
      <c r="L40" s="256"/>
      <c r="M40" s="194"/>
      <c r="N40" s="214"/>
      <c r="O40" s="214"/>
      <c r="P40" s="214"/>
      <c r="Q40" s="214"/>
      <c r="R40" s="214"/>
      <c r="S40" s="214"/>
      <c r="T40" s="214"/>
      <c r="U40" s="214"/>
      <c r="V40" s="171"/>
      <c r="W40" s="43"/>
    </row>
    <row r="41" spans="2:23" s="41" customFormat="1" ht="10.5" customHeight="1">
      <c r="B41" s="29"/>
      <c r="C41" s="419" t="s">
        <v>28</v>
      </c>
      <c r="D41" s="419"/>
      <c r="E41" s="419"/>
      <c r="F41" s="419"/>
      <c r="G41" s="419"/>
      <c r="H41" s="419"/>
      <c r="I41" s="419"/>
      <c r="J41" s="419"/>
      <c r="K41" s="13"/>
      <c r="L41" s="255">
        <v>8249</v>
      </c>
      <c r="M41" s="214">
        <v>8385</v>
      </c>
      <c r="N41" s="214">
        <v>275</v>
      </c>
      <c r="O41" s="214">
        <v>284</v>
      </c>
      <c r="P41" s="214">
        <v>226</v>
      </c>
      <c r="Q41" s="214">
        <v>230</v>
      </c>
      <c r="R41" s="214">
        <v>248</v>
      </c>
      <c r="S41" s="214">
        <v>242</v>
      </c>
      <c r="T41" s="214">
        <v>253</v>
      </c>
      <c r="U41" s="214">
        <v>237</v>
      </c>
      <c r="V41" s="42"/>
      <c r="W41" s="215"/>
    </row>
    <row r="42" spans="2:23" ht="10.5" customHeight="1">
      <c r="B42" s="30"/>
      <c r="C42" s="14"/>
      <c r="D42" s="14"/>
      <c r="E42" s="14"/>
      <c r="F42" s="14"/>
      <c r="G42" s="420" t="s">
        <v>18</v>
      </c>
      <c r="H42" s="420"/>
      <c r="I42" s="420"/>
      <c r="J42" s="420"/>
      <c r="K42" s="15"/>
      <c r="L42" s="256">
        <v>1097</v>
      </c>
      <c r="M42" s="194">
        <v>1199</v>
      </c>
      <c r="N42" s="194">
        <v>27</v>
      </c>
      <c r="O42" s="194">
        <v>44</v>
      </c>
      <c r="P42" s="194">
        <v>34</v>
      </c>
      <c r="Q42" s="194">
        <v>35</v>
      </c>
      <c r="R42" s="194">
        <v>36</v>
      </c>
      <c r="S42" s="194">
        <v>33</v>
      </c>
      <c r="T42" s="194">
        <v>39</v>
      </c>
      <c r="U42" s="194">
        <v>32</v>
      </c>
      <c r="V42" s="171"/>
      <c r="W42" s="43"/>
    </row>
    <row r="43" spans="2:23" ht="10.5" customHeight="1">
      <c r="B43" s="30"/>
      <c r="C43" s="14"/>
      <c r="D43" s="14"/>
      <c r="E43" s="14"/>
      <c r="F43" s="14"/>
      <c r="G43" s="420" t="s">
        <v>19</v>
      </c>
      <c r="H43" s="420"/>
      <c r="I43" s="420"/>
      <c r="J43" s="420"/>
      <c r="K43" s="15"/>
      <c r="L43" s="256">
        <v>1054</v>
      </c>
      <c r="M43" s="194">
        <v>1082</v>
      </c>
      <c r="N43" s="194">
        <v>31</v>
      </c>
      <c r="O43" s="194">
        <v>24</v>
      </c>
      <c r="P43" s="194">
        <v>35</v>
      </c>
      <c r="Q43" s="194">
        <v>20</v>
      </c>
      <c r="R43" s="194">
        <v>40</v>
      </c>
      <c r="S43" s="194">
        <v>33</v>
      </c>
      <c r="T43" s="194">
        <v>30</v>
      </c>
      <c r="U43" s="194">
        <v>23</v>
      </c>
      <c r="V43" s="171"/>
      <c r="W43" s="43"/>
    </row>
    <row r="44" spans="2:23" ht="10.5" customHeight="1">
      <c r="B44" s="30"/>
      <c r="C44" s="14"/>
      <c r="D44" s="14"/>
      <c r="E44" s="14"/>
      <c r="F44" s="14"/>
      <c r="G44" s="420" t="s">
        <v>23</v>
      </c>
      <c r="H44" s="420"/>
      <c r="I44" s="420"/>
      <c r="J44" s="420"/>
      <c r="K44" s="15"/>
      <c r="L44" s="256">
        <v>1339</v>
      </c>
      <c r="M44" s="194">
        <v>1235</v>
      </c>
      <c r="N44" s="194">
        <v>43</v>
      </c>
      <c r="O44" s="194">
        <v>35</v>
      </c>
      <c r="P44" s="194">
        <v>27</v>
      </c>
      <c r="Q44" s="194">
        <v>41</v>
      </c>
      <c r="R44" s="194">
        <v>37</v>
      </c>
      <c r="S44" s="194">
        <v>46</v>
      </c>
      <c r="T44" s="194">
        <v>53</v>
      </c>
      <c r="U44" s="194">
        <v>45</v>
      </c>
      <c r="V44" s="171"/>
      <c r="W44" s="43"/>
    </row>
    <row r="45" spans="2:23" ht="10.5" customHeight="1">
      <c r="B45" s="30"/>
      <c r="C45" s="14"/>
      <c r="D45" s="14"/>
      <c r="E45" s="14"/>
      <c r="F45" s="14"/>
      <c r="G45" s="420" t="s">
        <v>26</v>
      </c>
      <c r="H45" s="420"/>
      <c r="I45" s="420"/>
      <c r="J45" s="420"/>
      <c r="K45" s="15"/>
      <c r="L45" s="256">
        <v>1758</v>
      </c>
      <c r="M45" s="194">
        <v>1692</v>
      </c>
      <c r="N45" s="194">
        <v>59</v>
      </c>
      <c r="O45" s="194">
        <v>61</v>
      </c>
      <c r="P45" s="194">
        <v>54</v>
      </c>
      <c r="Q45" s="194">
        <v>50</v>
      </c>
      <c r="R45" s="194">
        <v>49</v>
      </c>
      <c r="S45" s="194">
        <v>39</v>
      </c>
      <c r="T45" s="194">
        <v>44</v>
      </c>
      <c r="U45" s="194">
        <v>44</v>
      </c>
      <c r="V45" s="171"/>
      <c r="W45" s="43"/>
    </row>
    <row r="46" spans="2:23" ht="10.5" customHeight="1">
      <c r="B46" s="30"/>
      <c r="C46" s="14"/>
      <c r="D46" s="14"/>
      <c r="E46" s="14"/>
      <c r="F46" s="14"/>
      <c r="G46" s="420" t="s">
        <v>29</v>
      </c>
      <c r="H46" s="420"/>
      <c r="I46" s="420"/>
      <c r="J46" s="420"/>
      <c r="K46" s="15"/>
      <c r="L46" s="256">
        <v>1515</v>
      </c>
      <c r="M46" s="194">
        <v>1651</v>
      </c>
      <c r="N46" s="194">
        <v>46</v>
      </c>
      <c r="O46" s="194">
        <v>51</v>
      </c>
      <c r="P46" s="194">
        <v>29</v>
      </c>
      <c r="Q46" s="194">
        <v>29</v>
      </c>
      <c r="R46" s="194">
        <v>34</v>
      </c>
      <c r="S46" s="194">
        <v>37</v>
      </c>
      <c r="T46" s="194">
        <v>38</v>
      </c>
      <c r="U46" s="194">
        <v>37</v>
      </c>
      <c r="V46" s="171"/>
      <c r="W46" s="43"/>
    </row>
    <row r="47" spans="2:23" ht="10.5" customHeight="1">
      <c r="B47" s="30"/>
      <c r="C47" s="14"/>
      <c r="D47" s="14"/>
      <c r="E47" s="14"/>
      <c r="F47" s="14"/>
      <c r="G47" s="420" t="s">
        <v>30</v>
      </c>
      <c r="H47" s="420"/>
      <c r="I47" s="420"/>
      <c r="J47" s="420"/>
      <c r="K47" s="15"/>
      <c r="L47" s="256">
        <v>1486</v>
      </c>
      <c r="M47" s="194">
        <v>1526</v>
      </c>
      <c r="N47" s="194">
        <v>69</v>
      </c>
      <c r="O47" s="194">
        <v>69</v>
      </c>
      <c r="P47" s="194">
        <v>47</v>
      </c>
      <c r="Q47" s="194">
        <v>55</v>
      </c>
      <c r="R47" s="194">
        <v>52</v>
      </c>
      <c r="S47" s="194">
        <v>54</v>
      </c>
      <c r="T47" s="194">
        <v>49</v>
      </c>
      <c r="U47" s="194">
        <v>56</v>
      </c>
      <c r="V47" s="171"/>
      <c r="W47" s="43"/>
    </row>
    <row r="48" spans="2:23" ht="5.25" customHeight="1">
      <c r="B48" s="30"/>
      <c r="C48" s="14"/>
      <c r="D48" s="14"/>
      <c r="E48" s="14"/>
      <c r="F48" s="14"/>
      <c r="G48" s="14"/>
      <c r="H48" s="14"/>
      <c r="I48" s="14"/>
      <c r="J48" s="14"/>
      <c r="K48" s="15"/>
      <c r="L48" s="256"/>
      <c r="M48" s="194"/>
      <c r="N48" s="214"/>
      <c r="O48" s="214"/>
      <c r="P48" s="214"/>
      <c r="Q48" s="214"/>
      <c r="R48" s="214"/>
      <c r="S48" s="214"/>
      <c r="T48" s="214"/>
      <c r="U48" s="214"/>
      <c r="V48" s="171"/>
      <c r="W48" s="43"/>
    </row>
    <row r="49" spans="2:23" s="41" customFormat="1" ht="10.5" customHeight="1">
      <c r="B49" s="29"/>
      <c r="C49" s="419" t="s">
        <v>31</v>
      </c>
      <c r="D49" s="419"/>
      <c r="E49" s="419"/>
      <c r="F49" s="419"/>
      <c r="G49" s="419"/>
      <c r="H49" s="419"/>
      <c r="I49" s="419"/>
      <c r="J49" s="419"/>
      <c r="K49" s="13"/>
      <c r="L49" s="255">
        <v>4451</v>
      </c>
      <c r="M49" s="214">
        <v>4533</v>
      </c>
      <c r="N49" s="214">
        <v>206</v>
      </c>
      <c r="O49" s="214">
        <v>187</v>
      </c>
      <c r="P49" s="214">
        <v>200</v>
      </c>
      <c r="Q49" s="214">
        <v>169</v>
      </c>
      <c r="R49" s="214">
        <v>220</v>
      </c>
      <c r="S49" s="214">
        <v>214</v>
      </c>
      <c r="T49" s="214">
        <v>213</v>
      </c>
      <c r="U49" s="214">
        <v>197</v>
      </c>
      <c r="V49" s="42"/>
      <c r="W49" s="215"/>
    </row>
    <row r="50" spans="2:23" ht="10.5" customHeight="1">
      <c r="B50" s="30"/>
      <c r="C50" s="14"/>
      <c r="D50" s="14"/>
      <c r="E50" s="14"/>
      <c r="F50" s="14"/>
      <c r="G50" s="420" t="s">
        <v>18</v>
      </c>
      <c r="H50" s="420"/>
      <c r="I50" s="420"/>
      <c r="J50" s="420"/>
      <c r="K50" s="15"/>
      <c r="L50" s="256">
        <v>1060</v>
      </c>
      <c r="M50" s="194">
        <v>1062</v>
      </c>
      <c r="N50" s="194">
        <v>47</v>
      </c>
      <c r="O50" s="194">
        <v>44</v>
      </c>
      <c r="P50" s="194">
        <v>40</v>
      </c>
      <c r="Q50" s="194">
        <v>31</v>
      </c>
      <c r="R50" s="194">
        <v>51</v>
      </c>
      <c r="S50" s="194">
        <v>44</v>
      </c>
      <c r="T50" s="194">
        <v>41</v>
      </c>
      <c r="U50" s="194">
        <v>42</v>
      </c>
      <c r="V50" s="171"/>
      <c r="W50" s="43"/>
    </row>
    <row r="51" spans="2:23" ht="10.5" customHeight="1">
      <c r="B51" s="30"/>
      <c r="C51" s="14"/>
      <c r="D51" s="14"/>
      <c r="E51" s="14"/>
      <c r="F51" s="14"/>
      <c r="G51" s="420" t="s">
        <v>19</v>
      </c>
      <c r="H51" s="420"/>
      <c r="I51" s="420"/>
      <c r="J51" s="420"/>
      <c r="K51" s="15"/>
      <c r="L51" s="256">
        <v>1447</v>
      </c>
      <c r="M51" s="194">
        <v>1520</v>
      </c>
      <c r="N51" s="194">
        <v>64</v>
      </c>
      <c r="O51" s="194">
        <v>81</v>
      </c>
      <c r="P51" s="194">
        <v>88</v>
      </c>
      <c r="Q51" s="194">
        <v>75</v>
      </c>
      <c r="R51" s="194">
        <v>85</v>
      </c>
      <c r="S51" s="194">
        <v>78</v>
      </c>
      <c r="T51" s="194">
        <v>78</v>
      </c>
      <c r="U51" s="194">
        <v>68</v>
      </c>
      <c r="V51" s="171"/>
      <c r="W51" s="43"/>
    </row>
    <row r="52" spans="2:23" ht="10.5" customHeight="1">
      <c r="B52" s="30"/>
      <c r="C52" s="14"/>
      <c r="D52" s="14"/>
      <c r="E52" s="14"/>
      <c r="F52" s="14"/>
      <c r="G52" s="420" t="s">
        <v>23</v>
      </c>
      <c r="H52" s="420"/>
      <c r="I52" s="420"/>
      <c r="J52" s="420"/>
      <c r="K52" s="15"/>
      <c r="L52" s="256">
        <v>1944</v>
      </c>
      <c r="M52" s="194">
        <v>1951</v>
      </c>
      <c r="N52" s="194">
        <v>95</v>
      </c>
      <c r="O52" s="194">
        <v>62</v>
      </c>
      <c r="P52" s="194">
        <v>72</v>
      </c>
      <c r="Q52" s="194">
        <v>63</v>
      </c>
      <c r="R52" s="194">
        <v>84</v>
      </c>
      <c r="S52" s="194">
        <v>92</v>
      </c>
      <c r="T52" s="194">
        <v>94</v>
      </c>
      <c r="U52" s="194">
        <v>87</v>
      </c>
      <c r="V52" s="171"/>
      <c r="W52" s="43"/>
    </row>
    <row r="53" spans="2:23" ht="5.25" customHeight="1">
      <c r="B53" s="30"/>
      <c r="C53" s="30"/>
      <c r="D53" s="30"/>
      <c r="E53" s="30"/>
      <c r="F53" s="30"/>
      <c r="G53" s="30"/>
      <c r="H53" s="30"/>
      <c r="I53" s="30"/>
      <c r="J53" s="30"/>
      <c r="K53" s="151"/>
      <c r="L53" s="256"/>
      <c r="M53" s="194"/>
      <c r="N53" s="214"/>
      <c r="O53" s="214"/>
      <c r="P53" s="214"/>
      <c r="Q53" s="214"/>
      <c r="R53" s="214"/>
      <c r="S53" s="214"/>
      <c r="T53" s="214"/>
      <c r="U53" s="214"/>
      <c r="V53" s="171"/>
      <c r="W53" s="43"/>
    </row>
    <row r="54" spans="2:23" s="41" customFormat="1" ht="10.5" customHeight="1">
      <c r="B54" s="29"/>
      <c r="C54" s="419" t="s">
        <v>32</v>
      </c>
      <c r="D54" s="419"/>
      <c r="E54" s="419"/>
      <c r="F54" s="419"/>
      <c r="G54" s="419"/>
      <c r="H54" s="419"/>
      <c r="I54" s="419"/>
      <c r="J54" s="419"/>
      <c r="K54" s="13"/>
      <c r="L54" s="255">
        <v>4606</v>
      </c>
      <c r="M54" s="214">
        <v>4668</v>
      </c>
      <c r="N54" s="214">
        <v>227</v>
      </c>
      <c r="O54" s="214">
        <v>209</v>
      </c>
      <c r="P54" s="214">
        <v>258</v>
      </c>
      <c r="Q54" s="214">
        <v>204</v>
      </c>
      <c r="R54" s="214">
        <v>215</v>
      </c>
      <c r="S54" s="214">
        <v>221</v>
      </c>
      <c r="T54" s="214">
        <v>192</v>
      </c>
      <c r="U54" s="214">
        <v>216</v>
      </c>
      <c r="V54" s="42"/>
      <c r="W54" s="215"/>
    </row>
    <row r="55" spans="2:23" ht="10.5" customHeight="1">
      <c r="B55" s="30"/>
      <c r="C55" s="14"/>
      <c r="D55" s="14"/>
      <c r="E55" s="14"/>
      <c r="F55" s="14"/>
      <c r="G55" s="420" t="s">
        <v>18</v>
      </c>
      <c r="H55" s="420"/>
      <c r="I55" s="420"/>
      <c r="J55" s="420"/>
      <c r="K55" s="15"/>
      <c r="L55" s="256">
        <v>1875</v>
      </c>
      <c r="M55" s="194">
        <v>1816</v>
      </c>
      <c r="N55" s="194">
        <v>102</v>
      </c>
      <c r="O55" s="194">
        <v>90</v>
      </c>
      <c r="P55" s="194">
        <v>105</v>
      </c>
      <c r="Q55" s="194">
        <v>81</v>
      </c>
      <c r="R55" s="194">
        <v>85</v>
      </c>
      <c r="S55" s="194">
        <v>86</v>
      </c>
      <c r="T55" s="194">
        <v>75</v>
      </c>
      <c r="U55" s="194">
        <v>81</v>
      </c>
      <c r="V55" s="171"/>
      <c r="W55" s="43"/>
    </row>
    <row r="56" spans="2:23" ht="10.5" customHeight="1">
      <c r="B56" s="30"/>
      <c r="C56" s="14"/>
      <c r="D56" s="14"/>
      <c r="E56" s="14"/>
      <c r="F56" s="14"/>
      <c r="G56" s="420" t="s">
        <v>19</v>
      </c>
      <c r="H56" s="420"/>
      <c r="I56" s="420"/>
      <c r="J56" s="420"/>
      <c r="K56" s="15"/>
      <c r="L56" s="256">
        <v>1617</v>
      </c>
      <c r="M56" s="194">
        <v>1652</v>
      </c>
      <c r="N56" s="194">
        <v>83</v>
      </c>
      <c r="O56" s="194">
        <v>85</v>
      </c>
      <c r="P56" s="194">
        <v>93</v>
      </c>
      <c r="Q56" s="194">
        <v>73</v>
      </c>
      <c r="R56" s="194">
        <v>80</v>
      </c>
      <c r="S56" s="194">
        <v>78</v>
      </c>
      <c r="T56" s="194">
        <v>63</v>
      </c>
      <c r="U56" s="194">
        <v>83</v>
      </c>
      <c r="V56" s="171"/>
      <c r="W56" s="43"/>
    </row>
    <row r="57" spans="2:23" ht="10.5" customHeight="1">
      <c r="B57" s="30"/>
      <c r="C57" s="14"/>
      <c r="D57" s="14"/>
      <c r="E57" s="14"/>
      <c r="F57" s="14"/>
      <c r="G57" s="420" t="s">
        <v>23</v>
      </c>
      <c r="H57" s="420"/>
      <c r="I57" s="420"/>
      <c r="J57" s="420"/>
      <c r="K57" s="15"/>
      <c r="L57" s="256">
        <v>1114</v>
      </c>
      <c r="M57" s="194">
        <v>1200</v>
      </c>
      <c r="N57" s="194">
        <v>42</v>
      </c>
      <c r="O57" s="194">
        <v>34</v>
      </c>
      <c r="P57" s="194">
        <v>60</v>
      </c>
      <c r="Q57" s="194">
        <v>50</v>
      </c>
      <c r="R57" s="194">
        <v>50</v>
      </c>
      <c r="S57" s="194">
        <v>57</v>
      </c>
      <c r="T57" s="194">
        <v>54</v>
      </c>
      <c r="U57" s="194">
        <v>52</v>
      </c>
      <c r="V57" s="171"/>
      <c r="W57" s="43"/>
    </row>
    <row r="58" spans="11:23" s="30" customFormat="1" ht="5.25" customHeight="1">
      <c r="K58" s="151"/>
      <c r="L58" s="256"/>
      <c r="M58" s="194"/>
      <c r="N58" s="214"/>
      <c r="O58" s="214"/>
      <c r="P58" s="214"/>
      <c r="Q58" s="214"/>
      <c r="R58" s="214"/>
      <c r="S58" s="214"/>
      <c r="T58" s="214"/>
      <c r="U58" s="214"/>
      <c r="V58" s="45"/>
      <c r="W58" s="45"/>
    </row>
    <row r="59" spans="3:23" s="29" customFormat="1" ht="10.5" customHeight="1">
      <c r="C59" s="419" t="s">
        <v>33</v>
      </c>
      <c r="D59" s="419"/>
      <c r="E59" s="419"/>
      <c r="F59" s="419"/>
      <c r="G59" s="419"/>
      <c r="H59" s="419"/>
      <c r="I59" s="419"/>
      <c r="J59" s="419"/>
      <c r="K59" s="13"/>
      <c r="L59" s="255">
        <v>4978</v>
      </c>
      <c r="M59" s="214">
        <v>5293</v>
      </c>
      <c r="N59" s="214">
        <v>230</v>
      </c>
      <c r="O59" s="214">
        <v>219</v>
      </c>
      <c r="P59" s="214">
        <v>201</v>
      </c>
      <c r="Q59" s="214">
        <v>166</v>
      </c>
      <c r="R59" s="214">
        <v>162</v>
      </c>
      <c r="S59" s="214">
        <v>167</v>
      </c>
      <c r="T59" s="214">
        <v>136</v>
      </c>
      <c r="U59" s="214">
        <v>164</v>
      </c>
      <c r="V59" s="42"/>
      <c r="W59" s="213"/>
    </row>
    <row r="60" spans="2:23" ht="10.5" customHeight="1">
      <c r="B60" s="30"/>
      <c r="C60" s="14"/>
      <c r="D60" s="14"/>
      <c r="E60" s="14"/>
      <c r="F60" s="14"/>
      <c r="G60" s="420" t="s">
        <v>18</v>
      </c>
      <c r="H60" s="420"/>
      <c r="I60" s="420"/>
      <c r="J60" s="420"/>
      <c r="K60" s="15"/>
      <c r="L60" s="256">
        <v>1631</v>
      </c>
      <c r="M60" s="194">
        <v>1695</v>
      </c>
      <c r="N60" s="194">
        <v>78</v>
      </c>
      <c r="O60" s="194">
        <v>76</v>
      </c>
      <c r="P60" s="194">
        <v>60</v>
      </c>
      <c r="Q60" s="194">
        <v>52</v>
      </c>
      <c r="R60" s="194">
        <v>58</v>
      </c>
      <c r="S60" s="194">
        <v>74</v>
      </c>
      <c r="T60" s="194">
        <v>40</v>
      </c>
      <c r="U60" s="194">
        <v>61</v>
      </c>
      <c r="V60" s="171"/>
      <c r="W60" s="43"/>
    </row>
    <row r="61" spans="2:23" ht="10.5" customHeight="1">
      <c r="B61" s="30"/>
      <c r="C61" s="14"/>
      <c r="D61" s="14"/>
      <c r="E61" s="14"/>
      <c r="F61" s="14"/>
      <c r="G61" s="420" t="s">
        <v>19</v>
      </c>
      <c r="H61" s="420"/>
      <c r="I61" s="420"/>
      <c r="J61" s="420"/>
      <c r="K61" s="15"/>
      <c r="L61" s="256">
        <v>1290</v>
      </c>
      <c r="M61" s="194">
        <v>1229</v>
      </c>
      <c r="N61" s="194">
        <v>68</v>
      </c>
      <c r="O61" s="194">
        <v>56</v>
      </c>
      <c r="P61" s="194">
        <v>67</v>
      </c>
      <c r="Q61" s="194">
        <v>42</v>
      </c>
      <c r="R61" s="194">
        <v>38</v>
      </c>
      <c r="S61" s="194">
        <v>35</v>
      </c>
      <c r="T61" s="194">
        <v>40</v>
      </c>
      <c r="U61" s="194">
        <v>42</v>
      </c>
      <c r="V61" s="171"/>
      <c r="W61" s="43"/>
    </row>
    <row r="62" spans="2:23" ht="10.5" customHeight="1">
      <c r="B62" s="30"/>
      <c r="C62" s="14"/>
      <c r="D62" s="14"/>
      <c r="E62" s="14"/>
      <c r="F62" s="14"/>
      <c r="G62" s="420" t="s">
        <v>23</v>
      </c>
      <c r="H62" s="420"/>
      <c r="I62" s="420"/>
      <c r="J62" s="420"/>
      <c r="K62" s="15"/>
      <c r="L62" s="256">
        <v>897</v>
      </c>
      <c r="M62" s="194">
        <v>1012</v>
      </c>
      <c r="N62" s="194">
        <v>29</v>
      </c>
      <c r="O62" s="194">
        <v>34</v>
      </c>
      <c r="P62" s="194">
        <v>21</v>
      </c>
      <c r="Q62" s="194">
        <v>24</v>
      </c>
      <c r="R62" s="194">
        <v>23</v>
      </c>
      <c r="S62" s="194">
        <v>21</v>
      </c>
      <c r="T62" s="194">
        <v>30</v>
      </c>
      <c r="U62" s="194">
        <v>31</v>
      </c>
      <c r="V62" s="171"/>
      <c r="W62" s="43"/>
    </row>
    <row r="63" spans="2:23" ht="10.5" customHeight="1">
      <c r="B63" s="30"/>
      <c r="C63" s="14"/>
      <c r="D63" s="14"/>
      <c r="E63" s="14"/>
      <c r="F63" s="14"/>
      <c r="G63" s="420" t="s">
        <v>26</v>
      </c>
      <c r="H63" s="420"/>
      <c r="I63" s="420"/>
      <c r="J63" s="420"/>
      <c r="K63" s="15"/>
      <c r="L63" s="256">
        <v>1160</v>
      </c>
      <c r="M63" s="194">
        <v>1357</v>
      </c>
      <c r="N63" s="194">
        <v>55</v>
      </c>
      <c r="O63" s="194">
        <v>53</v>
      </c>
      <c r="P63" s="194">
        <v>53</v>
      </c>
      <c r="Q63" s="194">
        <v>48</v>
      </c>
      <c r="R63" s="194">
        <v>43</v>
      </c>
      <c r="S63" s="194">
        <v>37</v>
      </c>
      <c r="T63" s="194">
        <v>26</v>
      </c>
      <c r="U63" s="194">
        <v>30</v>
      </c>
      <c r="V63" s="171"/>
      <c r="W63" s="43"/>
    </row>
    <row r="64" spans="2:23" ht="5.25" customHeight="1">
      <c r="B64" s="30"/>
      <c r="C64" s="14"/>
      <c r="D64" s="14"/>
      <c r="E64" s="14"/>
      <c r="F64" s="14"/>
      <c r="G64" s="14"/>
      <c r="H64" s="14"/>
      <c r="I64" s="14"/>
      <c r="J64" s="14"/>
      <c r="K64" s="15"/>
      <c r="L64" s="256"/>
      <c r="M64" s="194"/>
      <c r="N64" s="214"/>
      <c r="O64" s="214"/>
      <c r="P64" s="214"/>
      <c r="Q64" s="214"/>
      <c r="R64" s="214"/>
      <c r="S64" s="214"/>
      <c r="T64" s="214"/>
      <c r="U64" s="214"/>
      <c r="V64" s="171"/>
      <c r="W64" s="43"/>
    </row>
    <row r="65" spans="2:23" s="41" customFormat="1" ht="10.5" customHeight="1">
      <c r="B65" s="29"/>
      <c r="C65" s="419" t="s">
        <v>34</v>
      </c>
      <c r="D65" s="419"/>
      <c r="E65" s="419"/>
      <c r="F65" s="419"/>
      <c r="G65" s="419"/>
      <c r="H65" s="419"/>
      <c r="I65" s="419"/>
      <c r="J65" s="419"/>
      <c r="K65" s="13"/>
      <c r="L65" s="255">
        <v>11842</v>
      </c>
      <c r="M65" s="214">
        <v>12142</v>
      </c>
      <c r="N65" s="214">
        <v>400</v>
      </c>
      <c r="O65" s="214">
        <v>384</v>
      </c>
      <c r="P65" s="214">
        <v>403</v>
      </c>
      <c r="Q65" s="214">
        <v>372</v>
      </c>
      <c r="R65" s="214">
        <v>448</v>
      </c>
      <c r="S65" s="214">
        <v>427</v>
      </c>
      <c r="T65" s="214">
        <v>469</v>
      </c>
      <c r="U65" s="214">
        <v>410</v>
      </c>
      <c r="V65" s="42"/>
      <c r="W65" s="215"/>
    </row>
    <row r="66" spans="2:23" ht="10.5" customHeight="1">
      <c r="B66" s="30"/>
      <c r="C66" s="14"/>
      <c r="D66" s="14"/>
      <c r="E66" s="14"/>
      <c r="F66" s="14"/>
      <c r="G66" s="420" t="s">
        <v>18</v>
      </c>
      <c r="H66" s="420"/>
      <c r="I66" s="420"/>
      <c r="J66" s="420"/>
      <c r="K66" s="15"/>
      <c r="L66" s="256">
        <v>2281</v>
      </c>
      <c r="M66" s="194">
        <v>2369</v>
      </c>
      <c r="N66" s="194">
        <v>61</v>
      </c>
      <c r="O66" s="194">
        <v>77</v>
      </c>
      <c r="P66" s="194">
        <v>73</v>
      </c>
      <c r="Q66" s="194">
        <v>57</v>
      </c>
      <c r="R66" s="194">
        <v>75</v>
      </c>
      <c r="S66" s="194">
        <v>66</v>
      </c>
      <c r="T66" s="194">
        <v>80</v>
      </c>
      <c r="U66" s="194">
        <v>60</v>
      </c>
      <c r="V66" s="171"/>
      <c r="W66" s="43"/>
    </row>
    <row r="67" spans="2:23" ht="10.5" customHeight="1">
      <c r="B67" s="30"/>
      <c r="C67" s="14"/>
      <c r="D67" s="14"/>
      <c r="E67" s="14"/>
      <c r="F67" s="14"/>
      <c r="G67" s="420" t="s">
        <v>19</v>
      </c>
      <c r="H67" s="420"/>
      <c r="I67" s="420"/>
      <c r="J67" s="420"/>
      <c r="K67" s="15"/>
      <c r="L67" s="256">
        <v>2142</v>
      </c>
      <c r="M67" s="194">
        <v>2185</v>
      </c>
      <c r="N67" s="194">
        <v>80</v>
      </c>
      <c r="O67" s="194">
        <v>74</v>
      </c>
      <c r="P67" s="194">
        <v>75</v>
      </c>
      <c r="Q67" s="194">
        <v>72</v>
      </c>
      <c r="R67" s="194">
        <v>80</v>
      </c>
      <c r="S67" s="194">
        <v>66</v>
      </c>
      <c r="T67" s="194">
        <v>81</v>
      </c>
      <c r="U67" s="194">
        <v>68</v>
      </c>
      <c r="V67" s="171"/>
      <c r="W67" s="43"/>
    </row>
    <row r="68" spans="2:23" ht="10.5" customHeight="1">
      <c r="B68" s="30"/>
      <c r="C68" s="14"/>
      <c r="D68" s="14"/>
      <c r="E68" s="14"/>
      <c r="F68" s="14"/>
      <c r="G68" s="420" t="s">
        <v>23</v>
      </c>
      <c r="H68" s="420"/>
      <c r="I68" s="420"/>
      <c r="J68" s="420"/>
      <c r="K68" s="15"/>
      <c r="L68" s="256">
        <v>2346</v>
      </c>
      <c r="M68" s="194">
        <v>2400</v>
      </c>
      <c r="N68" s="194">
        <v>76</v>
      </c>
      <c r="O68" s="194">
        <v>85</v>
      </c>
      <c r="P68" s="194">
        <v>96</v>
      </c>
      <c r="Q68" s="194">
        <v>79</v>
      </c>
      <c r="R68" s="194">
        <v>121</v>
      </c>
      <c r="S68" s="194">
        <v>108</v>
      </c>
      <c r="T68" s="194">
        <v>108</v>
      </c>
      <c r="U68" s="194">
        <v>86</v>
      </c>
      <c r="V68" s="171"/>
      <c r="W68" s="43"/>
    </row>
    <row r="69" spans="2:23" ht="10.5" customHeight="1">
      <c r="B69" s="30"/>
      <c r="C69" s="14"/>
      <c r="D69" s="14"/>
      <c r="E69" s="14"/>
      <c r="F69" s="14"/>
      <c r="G69" s="420" t="s">
        <v>26</v>
      </c>
      <c r="H69" s="420"/>
      <c r="I69" s="420"/>
      <c r="J69" s="420"/>
      <c r="K69" s="15"/>
      <c r="L69" s="256">
        <v>1496</v>
      </c>
      <c r="M69" s="194">
        <v>1625</v>
      </c>
      <c r="N69" s="194">
        <v>48</v>
      </c>
      <c r="O69" s="194">
        <v>39</v>
      </c>
      <c r="P69" s="194">
        <v>43</v>
      </c>
      <c r="Q69" s="194">
        <v>37</v>
      </c>
      <c r="R69" s="194">
        <v>46</v>
      </c>
      <c r="S69" s="194">
        <v>42</v>
      </c>
      <c r="T69" s="194">
        <v>42</v>
      </c>
      <c r="U69" s="194">
        <v>56</v>
      </c>
      <c r="V69" s="171"/>
      <c r="W69" s="43"/>
    </row>
    <row r="70" spans="2:23" ht="10.5" customHeight="1">
      <c r="B70" s="30"/>
      <c r="C70" s="14"/>
      <c r="D70" s="14"/>
      <c r="E70" s="14"/>
      <c r="F70" s="14"/>
      <c r="G70" s="420" t="s">
        <v>29</v>
      </c>
      <c r="H70" s="420"/>
      <c r="I70" s="420"/>
      <c r="J70" s="420"/>
      <c r="K70" s="15"/>
      <c r="L70" s="256">
        <v>1905</v>
      </c>
      <c r="M70" s="194">
        <v>1802</v>
      </c>
      <c r="N70" s="194">
        <v>78</v>
      </c>
      <c r="O70" s="194">
        <v>69</v>
      </c>
      <c r="P70" s="194">
        <v>69</v>
      </c>
      <c r="Q70" s="194">
        <v>59</v>
      </c>
      <c r="R70" s="194">
        <v>48</v>
      </c>
      <c r="S70" s="194">
        <v>62</v>
      </c>
      <c r="T70" s="194">
        <v>65</v>
      </c>
      <c r="U70" s="194">
        <v>65</v>
      </c>
      <c r="V70" s="171"/>
      <c r="W70" s="43"/>
    </row>
    <row r="71" spans="2:23" ht="10.5" customHeight="1">
      <c r="B71" s="30"/>
      <c r="C71" s="14"/>
      <c r="D71" s="14"/>
      <c r="E71" s="14"/>
      <c r="F71" s="14"/>
      <c r="G71" s="420" t="s">
        <v>30</v>
      </c>
      <c r="H71" s="420"/>
      <c r="I71" s="420"/>
      <c r="J71" s="420"/>
      <c r="K71" s="15"/>
      <c r="L71" s="256">
        <v>1672</v>
      </c>
      <c r="M71" s="194">
        <v>1761</v>
      </c>
      <c r="N71" s="194">
        <v>57</v>
      </c>
      <c r="O71" s="194">
        <v>40</v>
      </c>
      <c r="P71" s="194">
        <v>47</v>
      </c>
      <c r="Q71" s="194">
        <v>68</v>
      </c>
      <c r="R71" s="194">
        <v>78</v>
      </c>
      <c r="S71" s="194">
        <v>83</v>
      </c>
      <c r="T71" s="194">
        <v>93</v>
      </c>
      <c r="U71" s="194">
        <v>75</v>
      </c>
      <c r="V71" s="171"/>
      <c r="W71" s="43"/>
    </row>
    <row r="72" spans="2:23" ht="5.2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56"/>
      <c r="M72" s="194"/>
      <c r="N72" s="214"/>
      <c r="O72" s="214"/>
      <c r="P72" s="214"/>
      <c r="Q72" s="214"/>
      <c r="R72" s="214"/>
      <c r="S72" s="214"/>
      <c r="T72" s="214"/>
      <c r="U72" s="214"/>
      <c r="V72" s="171"/>
      <c r="W72" s="43"/>
    </row>
    <row r="73" spans="2:23" s="41" customFormat="1" ht="10.5" customHeight="1">
      <c r="B73" s="29"/>
      <c r="C73" s="419" t="s">
        <v>35</v>
      </c>
      <c r="D73" s="419"/>
      <c r="E73" s="419"/>
      <c r="F73" s="419"/>
      <c r="G73" s="419"/>
      <c r="H73" s="419"/>
      <c r="I73" s="419"/>
      <c r="J73" s="419"/>
      <c r="K73" s="13"/>
      <c r="L73" s="255">
        <v>7060</v>
      </c>
      <c r="M73" s="214">
        <v>7165</v>
      </c>
      <c r="N73" s="214">
        <v>267</v>
      </c>
      <c r="O73" s="214">
        <v>260</v>
      </c>
      <c r="P73" s="214">
        <v>200</v>
      </c>
      <c r="Q73" s="214">
        <v>211</v>
      </c>
      <c r="R73" s="214">
        <v>188</v>
      </c>
      <c r="S73" s="214">
        <v>182</v>
      </c>
      <c r="T73" s="214">
        <v>229</v>
      </c>
      <c r="U73" s="214">
        <v>209</v>
      </c>
      <c r="V73" s="42"/>
      <c r="W73" s="215"/>
    </row>
    <row r="74" spans="2:23" ht="10.5" customHeight="1">
      <c r="B74" s="30"/>
      <c r="C74" s="14"/>
      <c r="D74" s="14"/>
      <c r="E74" s="14"/>
      <c r="F74" s="14"/>
      <c r="G74" s="420" t="s">
        <v>18</v>
      </c>
      <c r="H74" s="420"/>
      <c r="I74" s="420"/>
      <c r="J74" s="420"/>
      <c r="K74" s="15"/>
      <c r="L74" s="256">
        <v>1912</v>
      </c>
      <c r="M74" s="194">
        <v>1875</v>
      </c>
      <c r="N74" s="194">
        <v>48</v>
      </c>
      <c r="O74" s="194">
        <v>58</v>
      </c>
      <c r="P74" s="194">
        <v>53</v>
      </c>
      <c r="Q74" s="194">
        <v>63</v>
      </c>
      <c r="R74" s="194">
        <v>44</v>
      </c>
      <c r="S74" s="194">
        <v>38</v>
      </c>
      <c r="T74" s="194">
        <v>45</v>
      </c>
      <c r="U74" s="194">
        <v>54</v>
      </c>
      <c r="V74" s="171"/>
      <c r="W74" s="43"/>
    </row>
    <row r="75" spans="2:23" ht="10.5" customHeight="1">
      <c r="B75" s="30"/>
      <c r="C75" s="14"/>
      <c r="D75" s="14"/>
      <c r="E75" s="14"/>
      <c r="F75" s="14"/>
      <c r="G75" s="420" t="s">
        <v>19</v>
      </c>
      <c r="H75" s="420"/>
      <c r="I75" s="420"/>
      <c r="J75" s="420"/>
      <c r="K75" s="15"/>
      <c r="L75" s="256">
        <v>1528</v>
      </c>
      <c r="M75" s="194">
        <v>1559</v>
      </c>
      <c r="N75" s="194">
        <v>38</v>
      </c>
      <c r="O75" s="194">
        <v>34</v>
      </c>
      <c r="P75" s="194">
        <v>37</v>
      </c>
      <c r="Q75" s="194">
        <v>46</v>
      </c>
      <c r="R75" s="194">
        <v>51</v>
      </c>
      <c r="S75" s="194">
        <v>45</v>
      </c>
      <c r="T75" s="194">
        <v>74</v>
      </c>
      <c r="U75" s="194">
        <v>58</v>
      </c>
      <c r="V75" s="171"/>
      <c r="W75" s="43"/>
    </row>
    <row r="76" spans="2:23" ht="10.5" customHeight="1">
      <c r="B76" s="30"/>
      <c r="C76" s="14"/>
      <c r="D76" s="14"/>
      <c r="E76" s="14"/>
      <c r="F76" s="14"/>
      <c r="G76" s="420" t="s">
        <v>23</v>
      </c>
      <c r="H76" s="420"/>
      <c r="I76" s="420"/>
      <c r="J76" s="420"/>
      <c r="K76" s="15"/>
      <c r="L76" s="256">
        <v>1822</v>
      </c>
      <c r="M76" s="194">
        <v>1831</v>
      </c>
      <c r="N76" s="194">
        <v>97</v>
      </c>
      <c r="O76" s="194">
        <v>89</v>
      </c>
      <c r="P76" s="194">
        <v>38</v>
      </c>
      <c r="Q76" s="194">
        <v>40</v>
      </c>
      <c r="R76" s="194">
        <v>33</v>
      </c>
      <c r="S76" s="194">
        <v>36</v>
      </c>
      <c r="T76" s="194">
        <v>49</v>
      </c>
      <c r="U76" s="194">
        <v>37</v>
      </c>
      <c r="V76" s="171"/>
      <c r="W76" s="43"/>
    </row>
    <row r="77" spans="2:23" ht="10.5" customHeight="1">
      <c r="B77" s="30"/>
      <c r="C77" s="14"/>
      <c r="D77" s="14"/>
      <c r="E77" s="14"/>
      <c r="F77" s="14"/>
      <c r="G77" s="420" t="s">
        <v>26</v>
      </c>
      <c r="H77" s="420"/>
      <c r="I77" s="420"/>
      <c r="J77" s="420"/>
      <c r="K77" s="15"/>
      <c r="L77" s="256">
        <v>1798</v>
      </c>
      <c r="M77" s="194">
        <v>1900</v>
      </c>
      <c r="N77" s="194">
        <v>84</v>
      </c>
      <c r="O77" s="194">
        <v>79</v>
      </c>
      <c r="P77" s="194">
        <v>72</v>
      </c>
      <c r="Q77" s="194">
        <v>62</v>
      </c>
      <c r="R77" s="194">
        <v>60</v>
      </c>
      <c r="S77" s="194">
        <v>63</v>
      </c>
      <c r="T77" s="194">
        <v>61</v>
      </c>
      <c r="U77" s="194">
        <v>60</v>
      </c>
      <c r="V77" s="171"/>
      <c r="W77" s="43"/>
    </row>
    <row r="78" spans="2:23" ht="5.25" customHeight="1">
      <c r="B78" s="30"/>
      <c r="C78" s="14"/>
      <c r="D78" s="14"/>
      <c r="E78" s="14"/>
      <c r="F78" s="14"/>
      <c r="G78" s="14"/>
      <c r="H78" s="14"/>
      <c r="I78" s="14"/>
      <c r="J78" s="14"/>
      <c r="K78" s="15"/>
      <c r="L78" s="256"/>
      <c r="M78" s="194"/>
      <c r="N78" s="214"/>
      <c r="O78" s="214"/>
      <c r="P78" s="214"/>
      <c r="Q78" s="214"/>
      <c r="R78" s="214"/>
      <c r="S78" s="214"/>
      <c r="T78" s="214"/>
      <c r="U78" s="214"/>
      <c r="V78" s="171"/>
      <c r="W78" s="43"/>
    </row>
    <row r="79" spans="2:23" s="41" customFormat="1" ht="10.5" customHeight="1">
      <c r="B79" s="29"/>
      <c r="C79" s="419" t="s">
        <v>36</v>
      </c>
      <c r="D79" s="419"/>
      <c r="E79" s="419"/>
      <c r="F79" s="419"/>
      <c r="G79" s="419"/>
      <c r="H79" s="419"/>
      <c r="I79" s="419"/>
      <c r="J79" s="419"/>
      <c r="K79" s="13"/>
      <c r="L79" s="255">
        <v>5004</v>
      </c>
      <c r="M79" s="214">
        <v>5220</v>
      </c>
      <c r="N79" s="214">
        <v>229</v>
      </c>
      <c r="O79" s="214">
        <v>224</v>
      </c>
      <c r="P79" s="214">
        <v>227</v>
      </c>
      <c r="Q79" s="214">
        <v>218</v>
      </c>
      <c r="R79" s="214">
        <v>203</v>
      </c>
      <c r="S79" s="214">
        <v>200</v>
      </c>
      <c r="T79" s="214">
        <v>207</v>
      </c>
      <c r="U79" s="214">
        <v>179</v>
      </c>
      <c r="V79" s="42"/>
      <c r="W79" s="215"/>
    </row>
    <row r="80" spans="2:23" ht="10.5" customHeight="1">
      <c r="B80" s="30"/>
      <c r="C80" s="14"/>
      <c r="D80" s="14"/>
      <c r="E80" s="14"/>
      <c r="F80" s="14"/>
      <c r="G80" s="420" t="s">
        <v>18</v>
      </c>
      <c r="H80" s="420"/>
      <c r="I80" s="420"/>
      <c r="J80" s="420"/>
      <c r="K80" s="15"/>
      <c r="L80" s="256">
        <v>757</v>
      </c>
      <c r="M80" s="194">
        <v>792</v>
      </c>
      <c r="N80" s="194">
        <v>30</v>
      </c>
      <c r="O80" s="194">
        <v>34</v>
      </c>
      <c r="P80" s="194">
        <v>17</v>
      </c>
      <c r="Q80" s="194">
        <v>14</v>
      </c>
      <c r="R80" s="194">
        <v>17</v>
      </c>
      <c r="S80" s="194">
        <v>19</v>
      </c>
      <c r="T80" s="194">
        <v>20</v>
      </c>
      <c r="U80" s="194">
        <v>26</v>
      </c>
      <c r="V80" s="171"/>
      <c r="W80" s="43"/>
    </row>
    <row r="81" spans="2:23" ht="10.5" customHeight="1">
      <c r="B81" s="30"/>
      <c r="C81" s="14"/>
      <c r="D81" s="14"/>
      <c r="E81" s="14"/>
      <c r="F81" s="14"/>
      <c r="G81" s="420" t="s">
        <v>19</v>
      </c>
      <c r="H81" s="420"/>
      <c r="I81" s="420"/>
      <c r="J81" s="420"/>
      <c r="K81" s="15"/>
      <c r="L81" s="256">
        <v>1187</v>
      </c>
      <c r="M81" s="194">
        <v>1180</v>
      </c>
      <c r="N81" s="194">
        <v>65</v>
      </c>
      <c r="O81" s="194">
        <v>69</v>
      </c>
      <c r="P81" s="194">
        <v>68</v>
      </c>
      <c r="Q81" s="194">
        <v>58</v>
      </c>
      <c r="R81" s="194">
        <v>62</v>
      </c>
      <c r="S81" s="194">
        <v>43</v>
      </c>
      <c r="T81" s="194">
        <v>43</v>
      </c>
      <c r="U81" s="194">
        <v>36</v>
      </c>
      <c r="V81" s="171"/>
      <c r="W81" s="43"/>
    </row>
    <row r="82" spans="2:23" ht="10.5" customHeight="1">
      <c r="B82" s="30"/>
      <c r="C82" s="14"/>
      <c r="D82" s="14"/>
      <c r="E82" s="14"/>
      <c r="F82" s="14"/>
      <c r="G82" s="420" t="s">
        <v>23</v>
      </c>
      <c r="H82" s="420"/>
      <c r="I82" s="420"/>
      <c r="J82" s="420"/>
      <c r="K82" s="15"/>
      <c r="L82" s="256">
        <v>1162</v>
      </c>
      <c r="M82" s="194">
        <v>1258</v>
      </c>
      <c r="N82" s="194">
        <v>39</v>
      </c>
      <c r="O82" s="194">
        <v>37</v>
      </c>
      <c r="P82" s="194">
        <v>60</v>
      </c>
      <c r="Q82" s="194">
        <v>40</v>
      </c>
      <c r="R82" s="194">
        <v>33</v>
      </c>
      <c r="S82" s="194">
        <v>49</v>
      </c>
      <c r="T82" s="194">
        <v>61</v>
      </c>
      <c r="U82" s="194">
        <v>41</v>
      </c>
      <c r="V82" s="171"/>
      <c r="W82" s="43"/>
    </row>
    <row r="83" spans="2:23" ht="10.5" customHeight="1">
      <c r="B83" s="30"/>
      <c r="C83" s="14"/>
      <c r="D83" s="14"/>
      <c r="E83" s="14"/>
      <c r="F83" s="14"/>
      <c r="G83" s="420" t="s">
        <v>26</v>
      </c>
      <c r="H83" s="420"/>
      <c r="I83" s="420"/>
      <c r="J83" s="420"/>
      <c r="K83" s="15"/>
      <c r="L83" s="256">
        <v>1898</v>
      </c>
      <c r="M83" s="194">
        <v>1990</v>
      </c>
      <c r="N83" s="194">
        <v>95</v>
      </c>
      <c r="O83" s="194">
        <v>84</v>
      </c>
      <c r="P83" s="194">
        <v>82</v>
      </c>
      <c r="Q83" s="194">
        <v>106</v>
      </c>
      <c r="R83" s="194">
        <v>91</v>
      </c>
      <c r="S83" s="194">
        <v>89</v>
      </c>
      <c r="T83" s="194">
        <v>83</v>
      </c>
      <c r="U83" s="194">
        <v>76</v>
      </c>
      <c r="V83" s="171"/>
      <c r="W83" s="43"/>
    </row>
    <row r="84" spans="2:22" ht="10.5" customHeight="1">
      <c r="B84" s="113"/>
      <c r="C84" s="135"/>
      <c r="D84" s="135"/>
      <c r="E84" s="135"/>
      <c r="F84" s="115"/>
      <c r="G84" s="113"/>
      <c r="H84" s="113"/>
      <c r="I84" s="113"/>
      <c r="J84" s="113"/>
      <c r="K84" s="150"/>
      <c r="L84" s="272"/>
      <c r="M84" s="273"/>
      <c r="N84" s="273"/>
      <c r="O84" s="273"/>
      <c r="P84" s="273"/>
      <c r="Q84" s="273"/>
      <c r="R84" s="273"/>
      <c r="S84" s="273"/>
      <c r="T84" s="273"/>
      <c r="U84" s="273"/>
      <c r="V84" s="183"/>
    </row>
    <row r="85" spans="12:22" ht="10.5" customHeight="1"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</row>
  </sheetData>
  <sheetProtection/>
  <mergeCells count="69">
    <mergeCell ref="G67:J67"/>
    <mergeCell ref="G66:J66"/>
    <mergeCell ref="C65:J65"/>
    <mergeCell ref="G63:J63"/>
    <mergeCell ref="C26:J26"/>
    <mergeCell ref="G33:J33"/>
    <mergeCell ref="G32:J32"/>
    <mergeCell ref="C30:J30"/>
    <mergeCell ref="G28:J28"/>
    <mergeCell ref="G24:J24"/>
    <mergeCell ref="G23:J23"/>
    <mergeCell ref="C21:J21"/>
    <mergeCell ref="C19:J19"/>
    <mergeCell ref="G22:J22"/>
    <mergeCell ref="C9:J9"/>
    <mergeCell ref="G13:J13"/>
    <mergeCell ref="G16:J16"/>
    <mergeCell ref="C15:J15"/>
    <mergeCell ref="C11:J11"/>
    <mergeCell ref="G12:J12"/>
    <mergeCell ref="G17:J17"/>
    <mergeCell ref="G42:J42"/>
    <mergeCell ref="G38:J38"/>
    <mergeCell ref="C36:J36"/>
    <mergeCell ref="G34:J34"/>
    <mergeCell ref="G31:J31"/>
    <mergeCell ref="G27:J27"/>
    <mergeCell ref="C41:J41"/>
    <mergeCell ref="G39:J39"/>
    <mergeCell ref="G37:J37"/>
    <mergeCell ref="G50:J50"/>
    <mergeCell ref="G47:J47"/>
    <mergeCell ref="C49:J49"/>
    <mergeCell ref="G45:J45"/>
    <mergeCell ref="G46:J46"/>
    <mergeCell ref="G43:J43"/>
    <mergeCell ref="G44:J44"/>
    <mergeCell ref="G51:J51"/>
    <mergeCell ref="G62:J62"/>
    <mergeCell ref="G61:J61"/>
    <mergeCell ref="G60:J60"/>
    <mergeCell ref="G57:J57"/>
    <mergeCell ref="G55:J55"/>
    <mergeCell ref="G56:J56"/>
    <mergeCell ref="C59:J59"/>
    <mergeCell ref="C54:J54"/>
    <mergeCell ref="G52:J52"/>
    <mergeCell ref="G68:J68"/>
    <mergeCell ref="G83:J83"/>
    <mergeCell ref="G82:J82"/>
    <mergeCell ref="G81:J81"/>
    <mergeCell ref="G80:J80"/>
    <mergeCell ref="C79:J79"/>
    <mergeCell ref="G77:J77"/>
    <mergeCell ref="C73:J73"/>
    <mergeCell ref="G71:J71"/>
    <mergeCell ref="G69:J69"/>
    <mergeCell ref="G70:J70"/>
    <mergeCell ref="G74:J74"/>
    <mergeCell ref="G76:J76"/>
    <mergeCell ref="G75:J75"/>
    <mergeCell ref="B3:U3"/>
    <mergeCell ref="B4:U4"/>
    <mergeCell ref="N6:O6"/>
    <mergeCell ref="P6:Q6"/>
    <mergeCell ref="R6:S6"/>
    <mergeCell ref="T6:U6"/>
    <mergeCell ref="B6:K7"/>
    <mergeCell ref="L6:M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5"/>
  <sheetViews>
    <sheetView zoomScaleSheetLayoutView="80" zoomScalePageLayoutView="0" workbookViewId="0" topLeftCell="A1">
      <selection activeCell="X5" sqref="X5"/>
    </sheetView>
  </sheetViews>
  <sheetFormatPr defaultColWidth="9.00390625" defaultRowHeight="13.5"/>
  <cols>
    <col min="1" max="1" width="1.25" style="34" customWidth="1"/>
    <col min="2" max="13" width="6.875" style="34" customWidth="1"/>
    <col min="14" max="24" width="1.625" style="34" customWidth="1"/>
    <col min="25" max="16384" width="9.00390625" style="34" customWidth="1"/>
  </cols>
  <sheetData>
    <row r="1" spans="1:24" ht="10.5" customHeight="1">
      <c r="A1" s="199"/>
      <c r="L1" s="103"/>
      <c r="M1" s="103"/>
      <c r="V1" s="141"/>
      <c r="X1" s="66" t="s">
        <v>368</v>
      </c>
    </row>
    <row r="2" ht="10.5" customHeight="1"/>
    <row r="3" spans="2:23" s="221" customFormat="1" ht="18" customHeight="1"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2:23" ht="12.75" customHeight="1">
      <c r="B4" s="492" t="s">
        <v>341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</row>
    <row r="5" spans="2:23" ht="12.75" customHeight="1">
      <c r="B5" s="45"/>
      <c r="C5" s="30"/>
      <c r="D5" s="45"/>
      <c r="E5" s="30"/>
      <c r="F5" s="45"/>
      <c r="G5" s="30"/>
      <c r="H5" s="45"/>
      <c r="I5" s="30"/>
      <c r="J5" s="45"/>
      <c r="K5" s="30"/>
      <c r="L5" s="45"/>
      <c r="N5" s="268"/>
      <c r="O5" s="268"/>
      <c r="P5" s="268"/>
      <c r="Q5" s="268"/>
      <c r="R5" s="268"/>
      <c r="S5" s="268"/>
      <c r="T5" s="268"/>
      <c r="U5" s="268"/>
      <c r="V5" s="268"/>
      <c r="W5" s="288" t="s">
        <v>589</v>
      </c>
    </row>
    <row r="6" spans="2:24" ht="15.75" customHeight="1">
      <c r="B6" s="412" t="s">
        <v>10</v>
      </c>
      <c r="C6" s="424"/>
      <c r="D6" s="424" t="s">
        <v>11</v>
      </c>
      <c r="E6" s="424"/>
      <c r="F6" s="424" t="s">
        <v>12</v>
      </c>
      <c r="G6" s="424"/>
      <c r="H6" s="424" t="s">
        <v>13</v>
      </c>
      <c r="I6" s="424"/>
      <c r="J6" s="424" t="s">
        <v>14</v>
      </c>
      <c r="K6" s="424"/>
      <c r="L6" s="424" t="s">
        <v>15</v>
      </c>
      <c r="M6" s="411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30"/>
    </row>
    <row r="7" spans="2:24" ht="15.75" customHeight="1">
      <c r="B7" s="250" t="s">
        <v>89</v>
      </c>
      <c r="C7" s="251" t="s">
        <v>90</v>
      </c>
      <c r="D7" s="251" t="s">
        <v>89</v>
      </c>
      <c r="E7" s="251" t="s">
        <v>90</v>
      </c>
      <c r="F7" s="251" t="s">
        <v>89</v>
      </c>
      <c r="G7" s="251" t="s">
        <v>90</v>
      </c>
      <c r="H7" s="251" t="s">
        <v>89</v>
      </c>
      <c r="I7" s="251" t="s">
        <v>90</v>
      </c>
      <c r="J7" s="251" t="s">
        <v>89</v>
      </c>
      <c r="K7" s="251" t="s">
        <v>90</v>
      </c>
      <c r="L7" s="251" t="s">
        <v>89</v>
      </c>
      <c r="M7" s="252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30"/>
    </row>
    <row r="8" spans="14:24" ht="10.5" customHeight="1">
      <c r="N8" s="128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2:24" s="41" customFormat="1" ht="10.5" customHeight="1">
      <c r="B9" s="214">
        <v>20313</v>
      </c>
      <c r="C9" s="214">
        <v>20117</v>
      </c>
      <c r="D9" s="214">
        <v>26597</v>
      </c>
      <c r="E9" s="214">
        <v>25390</v>
      </c>
      <c r="F9" s="214">
        <v>28835</v>
      </c>
      <c r="G9" s="214">
        <v>27274</v>
      </c>
      <c r="H9" s="214">
        <v>31678</v>
      </c>
      <c r="I9" s="214">
        <v>30478</v>
      </c>
      <c r="J9" s="214">
        <v>29919</v>
      </c>
      <c r="K9" s="214">
        <v>27690</v>
      </c>
      <c r="L9" s="214">
        <v>24999</v>
      </c>
      <c r="M9" s="214">
        <v>23451</v>
      </c>
      <c r="N9" s="260"/>
      <c r="O9" s="419" t="s">
        <v>16</v>
      </c>
      <c r="P9" s="419"/>
      <c r="Q9" s="419"/>
      <c r="R9" s="419"/>
      <c r="S9" s="419"/>
      <c r="T9" s="419"/>
      <c r="U9" s="419"/>
      <c r="V9" s="419"/>
      <c r="W9" s="12"/>
      <c r="X9" s="29"/>
    </row>
    <row r="10" spans="2:24" ht="5.25" customHeight="1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69"/>
      <c r="N10" s="128"/>
      <c r="O10" s="14"/>
      <c r="P10" s="14"/>
      <c r="Q10" s="14"/>
      <c r="R10" s="14"/>
      <c r="S10" s="14"/>
      <c r="T10" s="14"/>
      <c r="U10" s="14"/>
      <c r="V10" s="14"/>
      <c r="W10" s="14"/>
      <c r="X10" s="30"/>
    </row>
    <row r="11" spans="2:24" s="41" customFormat="1" ht="10.5" customHeight="1">
      <c r="B11" s="214">
        <v>238</v>
      </c>
      <c r="C11" s="214">
        <v>224</v>
      </c>
      <c r="D11" s="214">
        <v>424</v>
      </c>
      <c r="E11" s="214">
        <v>371</v>
      </c>
      <c r="F11" s="214">
        <v>385</v>
      </c>
      <c r="G11" s="214">
        <v>284</v>
      </c>
      <c r="H11" s="214">
        <v>339</v>
      </c>
      <c r="I11" s="214">
        <v>274</v>
      </c>
      <c r="J11" s="214">
        <v>313</v>
      </c>
      <c r="K11" s="214">
        <v>241</v>
      </c>
      <c r="L11" s="214">
        <v>250</v>
      </c>
      <c r="M11" s="214">
        <v>238</v>
      </c>
      <c r="N11" s="260"/>
      <c r="O11" s="419" t="s">
        <v>17</v>
      </c>
      <c r="P11" s="419"/>
      <c r="Q11" s="419"/>
      <c r="R11" s="419"/>
      <c r="S11" s="419"/>
      <c r="T11" s="419"/>
      <c r="U11" s="419"/>
      <c r="V11" s="419"/>
      <c r="W11" s="12"/>
      <c r="X11" s="29"/>
    </row>
    <row r="12" spans="2:24" ht="10.5" customHeight="1">
      <c r="B12" s="194">
        <v>151</v>
      </c>
      <c r="C12" s="194">
        <v>148</v>
      </c>
      <c r="D12" s="194">
        <v>288</v>
      </c>
      <c r="E12" s="194">
        <v>250</v>
      </c>
      <c r="F12" s="194">
        <v>265</v>
      </c>
      <c r="G12" s="194">
        <v>203</v>
      </c>
      <c r="H12" s="194">
        <v>257</v>
      </c>
      <c r="I12" s="194">
        <v>197</v>
      </c>
      <c r="J12" s="194">
        <v>227</v>
      </c>
      <c r="K12" s="194">
        <v>166</v>
      </c>
      <c r="L12" s="194">
        <v>174</v>
      </c>
      <c r="M12" s="194">
        <v>153</v>
      </c>
      <c r="N12" s="128"/>
      <c r="O12" s="14"/>
      <c r="P12" s="14"/>
      <c r="Q12" s="14"/>
      <c r="R12" s="14"/>
      <c r="S12" s="420" t="s">
        <v>18</v>
      </c>
      <c r="T12" s="420"/>
      <c r="U12" s="420"/>
      <c r="V12" s="420"/>
      <c r="W12" s="14"/>
      <c r="X12" s="30"/>
    </row>
    <row r="13" spans="2:24" ht="10.5" customHeight="1">
      <c r="B13" s="194">
        <v>87</v>
      </c>
      <c r="C13" s="194">
        <v>76</v>
      </c>
      <c r="D13" s="194">
        <v>136</v>
      </c>
      <c r="E13" s="194">
        <v>121</v>
      </c>
      <c r="F13" s="194">
        <v>120</v>
      </c>
      <c r="G13" s="194">
        <v>81</v>
      </c>
      <c r="H13" s="194">
        <v>82</v>
      </c>
      <c r="I13" s="194">
        <v>77</v>
      </c>
      <c r="J13" s="194">
        <v>86</v>
      </c>
      <c r="K13" s="194">
        <v>75</v>
      </c>
      <c r="L13" s="194">
        <v>76</v>
      </c>
      <c r="M13" s="194">
        <v>85</v>
      </c>
      <c r="N13" s="128"/>
      <c r="O13" s="14"/>
      <c r="P13" s="14"/>
      <c r="Q13" s="14"/>
      <c r="R13" s="14"/>
      <c r="S13" s="420" t="s">
        <v>19</v>
      </c>
      <c r="T13" s="420"/>
      <c r="U13" s="420"/>
      <c r="V13" s="420"/>
      <c r="W13" s="14"/>
      <c r="X13" s="30"/>
    </row>
    <row r="14" spans="2:24" ht="5.25" customHeight="1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128"/>
      <c r="O14" s="14"/>
      <c r="P14" s="14"/>
      <c r="Q14" s="14"/>
      <c r="R14" s="14"/>
      <c r="S14" s="14"/>
      <c r="T14" s="14"/>
      <c r="U14" s="14"/>
      <c r="V14" s="14"/>
      <c r="W14" s="14"/>
      <c r="X14" s="30"/>
    </row>
    <row r="15" spans="2:24" s="41" customFormat="1" ht="10.5" customHeight="1">
      <c r="B15" s="214">
        <v>279</v>
      </c>
      <c r="C15" s="214">
        <v>281</v>
      </c>
      <c r="D15" s="214">
        <v>405</v>
      </c>
      <c r="E15" s="214">
        <v>457</v>
      </c>
      <c r="F15" s="214">
        <v>396</v>
      </c>
      <c r="G15" s="214">
        <v>411</v>
      </c>
      <c r="H15" s="214">
        <v>381</v>
      </c>
      <c r="I15" s="214">
        <v>367</v>
      </c>
      <c r="J15" s="214">
        <v>299</v>
      </c>
      <c r="K15" s="214">
        <v>301</v>
      </c>
      <c r="L15" s="214">
        <v>263</v>
      </c>
      <c r="M15" s="214">
        <v>250</v>
      </c>
      <c r="N15" s="260"/>
      <c r="O15" s="419" t="s">
        <v>20</v>
      </c>
      <c r="P15" s="419"/>
      <c r="Q15" s="419"/>
      <c r="R15" s="419"/>
      <c r="S15" s="419"/>
      <c r="T15" s="419"/>
      <c r="U15" s="419"/>
      <c r="V15" s="419"/>
      <c r="W15" s="12"/>
      <c r="X15" s="29"/>
    </row>
    <row r="16" spans="2:24" ht="10.5" customHeight="1">
      <c r="B16" s="194">
        <v>161</v>
      </c>
      <c r="C16" s="194">
        <v>158</v>
      </c>
      <c r="D16" s="194">
        <v>231</v>
      </c>
      <c r="E16" s="194">
        <v>258</v>
      </c>
      <c r="F16" s="194">
        <v>222</v>
      </c>
      <c r="G16" s="194">
        <v>223</v>
      </c>
      <c r="H16" s="194">
        <v>225</v>
      </c>
      <c r="I16" s="194">
        <v>184</v>
      </c>
      <c r="J16" s="194">
        <v>184</v>
      </c>
      <c r="K16" s="194">
        <v>160</v>
      </c>
      <c r="L16" s="194">
        <v>161</v>
      </c>
      <c r="M16" s="194">
        <v>145</v>
      </c>
      <c r="N16" s="128"/>
      <c r="O16" s="14"/>
      <c r="P16" s="14"/>
      <c r="Q16" s="14"/>
      <c r="R16" s="14"/>
      <c r="S16" s="420" t="s">
        <v>18</v>
      </c>
      <c r="T16" s="420"/>
      <c r="U16" s="420"/>
      <c r="V16" s="420"/>
      <c r="W16" s="14"/>
      <c r="X16" s="30"/>
    </row>
    <row r="17" spans="2:24" ht="10.5" customHeight="1">
      <c r="B17" s="194">
        <v>118</v>
      </c>
      <c r="C17" s="194">
        <v>123</v>
      </c>
      <c r="D17" s="194">
        <v>174</v>
      </c>
      <c r="E17" s="194">
        <v>199</v>
      </c>
      <c r="F17" s="194">
        <v>174</v>
      </c>
      <c r="G17" s="194">
        <v>188</v>
      </c>
      <c r="H17" s="194">
        <v>156</v>
      </c>
      <c r="I17" s="194">
        <v>183</v>
      </c>
      <c r="J17" s="194">
        <v>115</v>
      </c>
      <c r="K17" s="194">
        <v>141</v>
      </c>
      <c r="L17" s="194">
        <v>102</v>
      </c>
      <c r="M17" s="194">
        <v>105</v>
      </c>
      <c r="N17" s="128"/>
      <c r="O17" s="14"/>
      <c r="P17" s="14"/>
      <c r="Q17" s="14"/>
      <c r="R17" s="14"/>
      <c r="S17" s="420" t="s">
        <v>19</v>
      </c>
      <c r="T17" s="420"/>
      <c r="U17" s="420"/>
      <c r="V17" s="420"/>
      <c r="W17" s="14"/>
      <c r="X17" s="30"/>
    </row>
    <row r="18" spans="2:24" ht="5.25" customHeight="1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30"/>
    </row>
    <row r="19" spans="2:24" s="41" customFormat="1" ht="10.5" customHeight="1">
      <c r="B19" s="214">
        <v>97</v>
      </c>
      <c r="C19" s="214">
        <v>101</v>
      </c>
      <c r="D19" s="214">
        <v>159</v>
      </c>
      <c r="E19" s="214">
        <v>205</v>
      </c>
      <c r="F19" s="214">
        <v>204</v>
      </c>
      <c r="G19" s="214">
        <v>177</v>
      </c>
      <c r="H19" s="214">
        <v>218</v>
      </c>
      <c r="I19" s="214">
        <v>213</v>
      </c>
      <c r="J19" s="214">
        <v>175</v>
      </c>
      <c r="K19" s="214">
        <v>144</v>
      </c>
      <c r="L19" s="214">
        <v>121</v>
      </c>
      <c r="M19" s="214">
        <v>110</v>
      </c>
      <c r="N19" s="260"/>
      <c r="O19" s="419" t="s">
        <v>21</v>
      </c>
      <c r="P19" s="419"/>
      <c r="Q19" s="419"/>
      <c r="R19" s="419"/>
      <c r="S19" s="419"/>
      <c r="T19" s="419"/>
      <c r="U19" s="419"/>
      <c r="V19" s="419"/>
      <c r="W19" s="12"/>
      <c r="X19" s="29"/>
    </row>
    <row r="20" spans="2:24" ht="5.25" customHeight="1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128"/>
      <c r="O20" s="14"/>
      <c r="P20" s="14"/>
      <c r="Q20" s="14"/>
      <c r="R20" s="14"/>
      <c r="S20" s="14"/>
      <c r="T20" s="14"/>
      <c r="U20" s="14"/>
      <c r="V20" s="14"/>
      <c r="W20" s="14"/>
      <c r="X20" s="30"/>
    </row>
    <row r="21" spans="2:24" s="41" customFormat="1" ht="10.5" customHeight="1">
      <c r="B21" s="214">
        <v>202</v>
      </c>
      <c r="C21" s="214">
        <v>206</v>
      </c>
      <c r="D21" s="214">
        <v>301</v>
      </c>
      <c r="E21" s="214">
        <v>282</v>
      </c>
      <c r="F21" s="214">
        <v>265</v>
      </c>
      <c r="G21" s="214">
        <v>265</v>
      </c>
      <c r="H21" s="214">
        <v>298</v>
      </c>
      <c r="I21" s="214">
        <v>274</v>
      </c>
      <c r="J21" s="214">
        <v>282</v>
      </c>
      <c r="K21" s="214">
        <v>237</v>
      </c>
      <c r="L21" s="214">
        <v>245</v>
      </c>
      <c r="M21" s="214">
        <v>205</v>
      </c>
      <c r="N21" s="260"/>
      <c r="O21" s="419" t="s">
        <v>22</v>
      </c>
      <c r="P21" s="419"/>
      <c r="Q21" s="419"/>
      <c r="R21" s="419"/>
      <c r="S21" s="419"/>
      <c r="T21" s="419"/>
      <c r="U21" s="419"/>
      <c r="V21" s="419"/>
      <c r="W21" s="12"/>
      <c r="X21" s="29"/>
    </row>
    <row r="22" spans="2:24" ht="10.5" customHeight="1">
      <c r="B22" s="194">
        <v>36</v>
      </c>
      <c r="C22" s="194">
        <v>44</v>
      </c>
      <c r="D22" s="194">
        <v>85</v>
      </c>
      <c r="E22" s="194">
        <v>80</v>
      </c>
      <c r="F22" s="194">
        <v>68</v>
      </c>
      <c r="G22" s="194">
        <v>57</v>
      </c>
      <c r="H22" s="194">
        <v>66</v>
      </c>
      <c r="I22" s="194">
        <v>44</v>
      </c>
      <c r="J22" s="194">
        <v>43</v>
      </c>
      <c r="K22" s="194">
        <v>42</v>
      </c>
      <c r="L22" s="194">
        <v>42</v>
      </c>
      <c r="M22" s="194">
        <v>36</v>
      </c>
      <c r="N22" s="128"/>
      <c r="O22" s="14"/>
      <c r="P22" s="14"/>
      <c r="Q22" s="14"/>
      <c r="R22" s="14"/>
      <c r="S22" s="420" t="s">
        <v>18</v>
      </c>
      <c r="T22" s="420"/>
      <c r="U22" s="420"/>
      <c r="V22" s="420"/>
      <c r="W22" s="14"/>
      <c r="X22" s="30"/>
    </row>
    <row r="23" spans="2:24" ht="10.5" customHeight="1">
      <c r="B23" s="194">
        <v>116</v>
      </c>
      <c r="C23" s="194">
        <v>112</v>
      </c>
      <c r="D23" s="194">
        <v>146</v>
      </c>
      <c r="E23" s="194">
        <v>121</v>
      </c>
      <c r="F23" s="194">
        <v>117</v>
      </c>
      <c r="G23" s="194">
        <v>127</v>
      </c>
      <c r="H23" s="194">
        <v>130</v>
      </c>
      <c r="I23" s="194">
        <v>137</v>
      </c>
      <c r="J23" s="194">
        <v>142</v>
      </c>
      <c r="K23" s="194">
        <v>118</v>
      </c>
      <c r="L23" s="194">
        <v>125</v>
      </c>
      <c r="M23" s="194">
        <v>100</v>
      </c>
      <c r="N23" s="128"/>
      <c r="O23" s="14"/>
      <c r="P23" s="14"/>
      <c r="Q23" s="14"/>
      <c r="R23" s="14"/>
      <c r="S23" s="420" t="s">
        <v>19</v>
      </c>
      <c r="T23" s="420"/>
      <c r="U23" s="420"/>
      <c r="V23" s="420"/>
      <c r="W23" s="14"/>
      <c r="X23" s="30"/>
    </row>
    <row r="24" spans="2:24" ht="10.5" customHeight="1">
      <c r="B24" s="194">
        <v>50</v>
      </c>
      <c r="C24" s="194">
        <v>50</v>
      </c>
      <c r="D24" s="194">
        <v>70</v>
      </c>
      <c r="E24" s="194">
        <v>81</v>
      </c>
      <c r="F24" s="194">
        <v>80</v>
      </c>
      <c r="G24" s="194">
        <v>81</v>
      </c>
      <c r="H24" s="194">
        <v>102</v>
      </c>
      <c r="I24" s="194">
        <v>93</v>
      </c>
      <c r="J24" s="194">
        <v>97</v>
      </c>
      <c r="K24" s="194">
        <v>77</v>
      </c>
      <c r="L24" s="194">
        <v>78</v>
      </c>
      <c r="M24" s="194">
        <v>69</v>
      </c>
      <c r="N24" s="128"/>
      <c r="O24" s="14"/>
      <c r="P24" s="14"/>
      <c r="Q24" s="14"/>
      <c r="R24" s="14"/>
      <c r="S24" s="420" t="s">
        <v>23</v>
      </c>
      <c r="T24" s="420"/>
      <c r="U24" s="420"/>
      <c r="V24" s="420"/>
      <c r="W24" s="14"/>
      <c r="X24" s="30"/>
    </row>
    <row r="25" spans="2:24" ht="5.25" customHeight="1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30"/>
    </row>
    <row r="26" spans="2:24" s="41" customFormat="1" ht="10.5" customHeight="1">
      <c r="B26" s="214">
        <v>191</v>
      </c>
      <c r="C26" s="214">
        <v>205</v>
      </c>
      <c r="D26" s="214">
        <v>354</v>
      </c>
      <c r="E26" s="214">
        <v>379</v>
      </c>
      <c r="F26" s="214">
        <v>352</v>
      </c>
      <c r="G26" s="214">
        <v>351</v>
      </c>
      <c r="H26" s="214">
        <v>306</v>
      </c>
      <c r="I26" s="214">
        <v>303</v>
      </c>
      <c r="J26" s="214">
        <v>241</v>
      </c>
      <c r="K26" s="214">
        <v>215</v>
      </c>
      <c r="L26" s="214">
        <v>184</v>
      </c>
      <c r="M26" s="214">
        <v>165</v>
      </c>
      <c r="N26" s="260"/>
      <c r="O26" s="419" t="s">
        <v>24</v>
      </c>
      <c r="P26" s="419"/>
      <c r="Q26" s="419"/>
      <c r="R26" s="419"/>
      <c r="S26" s="419"/>
      <c r="T26" s="419"/>
      <c r="U26" s="419"/>
      <c r="V26" s="419"/>
      <c r="W26" s="12"/>
      <c r="X26" s="29"/>
    </row>
    <row r="27" spans="2:24" ht="10.5" customHeight="1">
      <c r="B27" s="194">
        <v>65</v>
      </c>
      <c r="C27" s="194">
        <v>57</v>
      </c>
      <c r="D27" s="194">
        <v>121</v>
      </c>
      <c r="E27" s="194">
        <v>107</v>
      </c>
      <c r="F27" s="194">
        <v>127</v>
      </c>
      <c r="G27" s="194">
        <v>121</v>
      </c>
      <c r="H27" s="194">
        <v>115</v>
      </c>
      <c r="I27" s="194">
        <v>109</v>
      </c>
      <c r="J27" s="194">
        <v>93</v>
      </c>
      <c r="K27" s="194">
        <v>60</v>
      </c>
      <c r="L27" s="194">
        <v>65</v>
      </c>
      <c r="M27" s="194">
        <v>54</v>
      </c>
      <c r="N27" s="128"/>
      <c r="O27" s="14"/>
      <c r="P27" s="14"/>
      <c r="Q27" s="14"/>
      <c r="R27" s="14"/>
      <c r="S27" s="420" t="s">
        <v>18</v>
      </c>
      <c r="T27" s="420"/>
      <c r="U27" s="420"/>
      <c r="V27" s="420"/>
      <c r="W27" s="14"/>
      <c r="X27" s="30"/>
    </row>
    <row r="28" spans="2:24" ht="10.5" customHeight="1">
      <c r="B28" s="194">
        <v>126</v>
      </c>
      <c r="C28" s="194">
        <v>148</v>
      </c>
      <c r="D28" s="194">
        <v>233</v>
      </c>
      <c r="E28" s="194">
        <v>272</v>
      </c>
      <c r="F28" s="194">
        <v>225</v>
      </c>
      <c r="G28" s="194">
        <v>230</v>
      </c>
      <c r="H28" s="194">
        <v>191</v>
      </c>
      <c r="I28" s="194">
        <v>194</v>
      </c>
      <c r="J28" s="194">
        <v>148</v>
      </c>
      <c r="K28" s="194">
        <v>155</v>
      </c>
      <c r="L28" s="194">
        <v>119</v>
      </c>
      <c r="M28" s="194">
        <v>111</v>
      </c>
      <c r="N28" s="128"/>
      <c r="O28" s="14"/>
      <c r="P28" s="14"/>
      <c r="Q28" s="14"/>
      <c r="R28" s="14"/>
      <c r="S28" s="420" t="s">
        <v>19</v>
      </c>
      <c r="T28" s="420"/>
      <c r="U28" s="420"/>
      <c r="V28" s="420"/>
      <c r="W28" s="14"/>
      <c r="X28" s="30"/>
    </row>
    <row r="29" spans="2:24" ht="5.25" customHeight="1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28"/>
      <c r="O29" s="14"/>
      <c r="P29" s="14"/>
      <c r="Q29" s="14"/>
      <c r="R29" s="14"/>
      <c r="S29" s="14"/>
      <c r="T29" s="14"/>
      <c r="U29" s="14"/>
      <c r="V29" s="14"/>
      <c r="W29" s="14"/>
      <c r="X29" s="30"/>
    </row>
    <row r="30" spans="2:24" s="41" customFormat="1" ht="10.5" customHeight="1">
      <c r="B30" s="214">
        <v>294</v>
      </c>
      <c r="C30" s="214">
        <v>309</v>
      </c>
      <c r="D30" s="214">
        <v>492</v>
      </c>
      <c r="E30" s="214">
        <v>400</v>
      </c>
      <c r="F30" s="214">
        <v>453</v>
      </c>
      <c r="G30" s="214">
        <v>372</v>
      </c>
      <c r="H30" s="214">
        <v>502</v>
      </c>
      <c r="I30" s="214">
        <v>434</v>
      </c>
      <c r="J30" s="214">
        <v>390</v>
      </c>
      <c r="K30" s="214">
        <v>316</v>
      </c>
      <c r="L30" s="214">
        <v>296</v>
      </c>
      <c r="M30" s="214">
        <v>312</v>
      </c>
      <c r="N30" s="260"/>
      <c r="O30" s="419" t="s">
        <v>25</v>
      </c>
      <c r="P30" s="419"/>
      <c r="Q30" s="419"/>
      <c r="R30" s="419"/>
      <c r="S30" s="419"/>
      <c r="T30" s="419"/>
      <c r="U30" s="419"/>
      <c r="V30" s="419"/>
      <c r="W30" s="12"/>
      <c r="X30" s="29"/>
    </row>
    <row r="31" spans="2:24" ht="10.5" customHeight="1">
      <c r="B31" s="194">
        <v>91</v>
      </c>
      <c r="C31" s="194">
        <v>61</v>
      </c>
      <c r="D31" s="194">
        <v>123</v>
      </c>
      <c r="E31" s="194">
        <v>82</v>
      </c>
      <c r="F31" s="194">
        <v>96</v>
      </c>
      <c r="G31" s="194">
        <v>64</v>
      </c>
      <c r="H31" s="194">
        <v>114</v>
      </c>
      <c r="I31" s="194">
        <v>99</v>
      </c>
      <c r="J31" s="194">
        <v>93</v>
      </c>
      <c r="K31" s="194">
        <v>67</v>
      </c>
      <c r="L31" s="194">
        <v>68</v>
      </c>
      <c r="M31" s="194">
        <v>85</v>
      </c>
      <c r="N31" s="128"/>
      <c r="O31" s="14"/>
      <c r="P31" s="14"/>
      <c r="Q31" s="14"/>
      <c r="R31" s="14"/>
      <c r="S31" s="420" t="s">
        <v>18</v>
      </c>
      <c r="T31" s="420"/>
      <c r="U31" s="420"/>
      <c r="V31" s="420"/>
      <c r="W31" s="14"/>
      <c r="X31" s="30"/>
    </row>
    <row r="32" spans="2:24" ht="10.5" customHeight="1">
      <c r="B32" s="194">
        <v>100</v>
      </c>
      <c r="C32" s="194">
        <v>111</v>
      </c>
      <c r="D32" s="194">
        <v>153</v>
      </c>
      <c r="E32" s="194">
        <v>130</v>
      </c>
      <c r="F32" s="194">
        <v>149</v>
      </c>
      <c r="G32" s="194">
        <v>135</v>
      </c>
      <c r="H32" s="194">
        <v>169</v>
      </c>
      <c r="I32" s="194">
        <v>128</v>
      </c>
      <c r="J32" s="194">
        <v>146</v>
      </c>
      <c r="K32" s="194">
        <v>113</v>
      </c>
      <c r="L32" s="194">
        <v>104</v>
      </c>
      <c r="M32" s="194">
        <v>93</v>
      </c>
      <c r="N32" s="128"/>
      <c r="O32" s="14"/>
      <c r="P32" s="14"/>
      <c r="Q32" s="14"/>
      <c r="R32" s="14"/>
      <c r="S32" s="420" t="s">
        <v>19</v>
      </c>
      <c r="T32" s="420"/>
      <c r="U32" s="420"/>
      <c r="V32" s="420"/>
      <c r="W32" s="14"/>
      <c r="X32" s="30"/>
    </row>
    <row r="33" spans="2:24" ht="10.5" customHeight="1">
      <c r="B33" s="194">
        <v>72</v>
      </c>
      <c r="C33" s="194">
        <v>102</v>
      </c>
      <c r="D33" s="194">
        <v>162</v>
      </c>
      <c r="E33" s="194">
        <v>135</v>
      </c>
      <c r="F33" s="194">
        <v>151</v>
      </c>
      <c r="G33" s="194">
        <v>116</v>
      </c>
      <c r="H33" s="194">
        <v>108</v>
      </c>
      <c r="I33" s="194">
        <v>115</v>
      </c>
      <c r="J33" s="194">
        <v>94</v>
      </c>
      <c r="K33" s="194">
        <v>74</v>
      </c>
      <c r="L33" s="194">
        <v>77</v>
      </c>
      <c r="M33" s="194">
        <v>90</v>
      </c>
      <c r="N33" s="128"/>
      <c r="O33" s="14"/>
      <c r="P33" s="14"/>
      <c r="Q33" s="14"/>
      <c r="R33" s="14"/>
      <c r="S33" s="420" t="s">
        <v>23</v>
      </c>
      <c r="T33" s="420"/>
      <c r="U33" s="420"/>
      <c r="V33" s="420"/>
      <c r="W33" s="14"/>
      <c r="X33" s="30"/>
    </row>
    <row r="34" spans="2:24" ht="10.5" customHeight="1">
      <c r="B34" s="194">
        <v>31</v>
      </c>
      <c r="C34" s="194">
        <v>35</v>
      </c>
      <c r="D34" s="194">
        <v>54</v>
      </c>
      <c r="E34" s="194">
        <v>53</v>
      </c>
      <c r="F34" s="194">
        <v>57</v>
      </c>
      <c r="G34" s="194">
        <v>57</v>
      </c>
      <c r="H34" s="194">
        <v>111</v>
      </c>
      <c r="I34" s="194">
        <v>92</v>
      </c>
      <c r="J34" s="194">
        <v>57</v>
      </c>
      <c r="K34" s="194">
        <v>62</v>
      </c>
      <c r="L34" s="194">
        <v>47</v>
      </c>
      <c r="M34" s="194">
        <v>44</v>
      </c>
      <c r="N34" s="128"/>
      <c r="O34" s="14"/>
      <c r="P34" s="14"/>
      <c r="Q34" s="14"/>
      <c r="R34" s="14"/>
      <c r="S34" s="420" t="s">
        <v>26</v>
      </c>
      <c r="T34" s="420"/>
      <c r="U34" s="420"/>
      <c r="V34" s="420"/>
      <c r="W34" s="14"/>
      <c r="X34" s="30"/>
    </row>
    <row r="35" spans="2:24" ht="5.25" customHeight="1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128"/>
      <c r="O35" s="14"/>
      <c r="P35" s="14"/>
      <c r="Q35" s="14"/>
      <c r="R35" s="14"/>
      <c r="S35" s="14"/>
      <c r="T35" s="14"/>
      <c r="U35" s="14"/>
      <c r="V35" s="14"/>
      <c r="W35" s="14"/>
      <c r="X35" s="30"/>
    </row>
    <row r="36" spans="2:24" s="41" customFormat="1" ht="10.5" customHeight="1">
      <c r="B36" s="214">
        <v>221</v>
      </c>
      <c r="C36" s="214">
        <v>198</v>
      </c>
      <c r="D36" s="214">
        <v>286</v>
      </c>
      <c r="E36" s="214">
        <v>256</v>
      </c>
      <c r="F36" s="214">
        <v>333</v>
      </c>
      <c r="G36" s="214">
        <v>324</v>
      </c>
      <c r="H36" s="214">
        <v>347</v>
      </c>
      <c r="I36" s="214">
        <v>346</v>
      </c>
      <c r="J36" s="214">
        <v>350</v>
      </c>
      <c r="K36" s="214">
        <v>293</v>
      </c>
      <c r="L36" s="214">
        <v>272</v>
      </c>
      <c r="M36" s="214">
        <v>226</v>
      </c>
      <c r="N36" s="260"/>
      <c r="O36" s="419" t="s">
        <v>27</v>
      </c>
      <c r="P36" s="419"/>
      <c r="Q36" s="419"/>
      <c r="R36" s="419"/>
      <c r="S36" s="419"/>
      <c r="T36" s="419"/>
      <c r="U36" s="419"/>
      <c r="V36" s="419"/>
      <c r="W36" s="12"/>
      <c r="X36" s="29"/>
    </row>
    <row r="37" spans="2:24" ht="10.5" customHeight="1">
      <c r="B37" s="194">
        <v>73</v>
      </c>
      <c r="C37" s="194">
        <v>51</v>
      </c>
      <c r="D37" s="194">
        <v>99</v>
      </c>
      <c r="E37" s="194">
        <v>94</v>
      </c>
      <c r="F37" s="194">
        <v>95</v>
      </c>
      <c r="G37" s="194">
        <v>104</v>
      </c>
      <c r="H37" s="194">
        <v>102</v>
      </c>
      <c r="I37" s="194">
        <v>94</v>
      </c>
      <c r="J37" s="194">
        <v>105</v>
      </c>
      <c r="K37" s="194">
        <v>92</v>
      </c>
      <c r="L37" s="194">
        <v>80</v>
      </c>
      <c r="M37" s="194">
        <v>62</v>
      </c>
      <c r="N37" s="128"/>
      <c r="O37" s="14"/>
      <c r="P37" s="14"/>
      <c r="Q37" s="14"/>
      <c r="R37" s="14"/>
      <c r="S37" s="420" t="s">
        <v>18</v>
      </c>
      <c r="T37" s="420"/>
      <c r="U37" s="420"/>
      <c r="V37" s="420"/>
      <c r="W37" s="14"/>
      <c r="X37" s="30"/>
    </row>
    <row r="38" spans="2:24" ht="10.5" customHeight="1">
      <c r="B38" s="194">
        <v>50</v>
      </c>
      <c r="C38" s="194">
        <v>53</v>
      </c>
      <c r="D38" s="194">
        <v>63</v>
      </c>
      <c r="E38" s="194">
        <v>50</v>
      </c>
      <c r="F38" s="194">
        <v>86</v>
      </c>
      <c r="G38" s="194">
        <v>72</v>
      </c>
      <c r="H38" s="194">
        <v>83</v>
      </c>
      <c r="I38" s="194">
        <v>84</v>
      </c>
      <c r="J38" s="194">
        <v>93</v>
      </c>
      <c r="K38" s="194">
        <v>70</v>
      </c>
      <c r="L38" s="194">
        <v>56</v>
      </c>
      <c r="M38" s="194">
        <v>49</v>
      </c>
      <c r="N38" s="128"/>
      <c r="O38" s="14"/>
      <c r="P38" s="14"/>
      <c r="Q38" s="14"/>
      <c r="R38" s="14"/>
      <c r="S38" s="420" t="s">
        <v>19</v>
      </c>
      <c r="T38" s="420"/>
      <c r="U38" s="420"/>
      <c r="V38" s="420"/>
      <c r="W38" s="14"/>
      <c r="X38" s="30"/>
    </row>
    <row r="39" spans="2:24" ht="10.5" customHeight="1">
      <c r="B39" s="194">
        <v>98</v>
      </c>
      <c r="C39" s="194">
        <v>94</v>
      </c>
      <c r="D39" s="194">
        <v>124</v>
      </c>
      <c r="E39" s="194">
        <v>112</v>
      </c>
      <c r="F39" s="194">
        <v>152</v>
      </c>
      <c r="G39" s="194">
        <v>148</v>
      </c>
      <c r="H39" s="194">
        <v>162</v>
      </c>
      <c r="I39" s="194">
        <v>168</v>
      </c>
      <c r="J39" s="194">
        <v>152</v>
      </c>
      <c r="K39" s="194">
        <v>131</v>
      </c>
      <c r="L39" s="194">
        <v>136</v>
      </c>
      <c r="M39" s="194">
        <v>115</v>
      </c>
      <c r="N39" s="128"/>
      <c r="O39" s="14"/>
      <c r="P39" s="14"/>
      <c r="Q39" s="14"/>
      <c r="R39" s="14"/>
      <c r="S39" s="420" t="s">
        <v>23</v>
      </c>
      <c r="T39" s="420"/>
      <c r="U39" s="420"/>
      <c r="V39" s="420"/>
      <c r="W39" s="14"/>
      <c r="X39" s="30"/>
    </row>
    <row r="40" spans="2:24" ht="5.25" customHeight="1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128"/>
      <c r="O40" s="14"/>
      <c r="P40" s="14"/>
      <c r="Q40" s="14"/>
      <c r="R40" s="14"/>
      <c r="S40" s="14"/>
      <c r="T40" s="14"/>
      <c r="U40" s="14"/>
      <c r="V40" s="14"/>
      <c r="W40" s="14"/>
      <c r="X40" s="30"/>
    </row>
    <row r="41" spans="2:24" s="41" customFormat="1" ht="10.5" customHeight="1">
      <c r="B41" s="214">
        <v>500</v>
      </c>
      <c r="C41" s="214">
        <v>559</v>
      </c>
      <c r="D41" s="214">
        <v>1026</v>
      </c>
      <c r="E41" s="214">
        <v>913</v>
      </c>
      <c r="F41" s="214">
        <v>970</v>
      </c>
      <c r="G41" s="214">
        <v>881</v>
      </c>
      <c r="H41" s="214">
        <v>934</v>
      </c>
      <c r="I41" s="214">
        <v>824</v>
      </c>
      <c r="J41" s="214">
        <v>699</v>
      </c>
      <c r="K41" s="214">
        <v>630</v>
      </c>
      <c r="L41" s="214">
        <v>532</v>
      </c>
      <c r="M41" s="214">
        <v>518</v>
      </c>
      <c r="N41" s="260"/>
      <c r="O41" s="419" t="s">
        <v>28</v>
      </c>
      <c r="P41" s="419"/>
      <c r="Q41" s="419"/>
      <c r="R41" s="419"/>
      <c r="S41" s="419"/>
      <c r="T41" s="419"/>
      <c r="U41" s="419"/>
      <c r="V41" s="419"/>
      <c r="W41" s="12"/>
      <c r="X41" s="29"/>
    </row>
    <row r="42" spans="2:24" ht="10.5" customHeight="1">
      <c r="B42" s="194">
        <v>55</v>
      </c>
      <c r="C42" s="194">
        <v>80</v>
      </c>
      <c r="D42" s="194">
        <v>125</v>
      </c>
      <c r="E42" s="194">
        <v>119</v>
      </c>
      <c r="F42" s="194">
        <v>112</v>
      </c>
      <c r="G42" s="194">
        <v>111</v>
      </c>
      <c r="H42" s="194">
        <v>122</v>
      </c>
      <c r="I42" s="194">
        <v>113</v>
      </c>
      <c r="J42" s="194">
        <v>96</v>
      </c>
      <c r="K42" s="194">
        <v>96</v>
      </c>
      <c r="L42" s="194">
        <v>89</v>
      </c>
      <c r="M42" s="194">
        <v>79</v>
      </c>
      <c r="N42" s="128"/>
      <c r="O42" s="14"/>
      <c r="P42" s="14"/>
      <c r="Q42" s="14"/>
      <c r="R42" s="14"/>
      <c r="S42" s="420" t="s">
        <v>18</v>
      </c>
      <c r="T42" s="420"/>
      <c r="U42" s="420"/>
      <c r="V42" s="420"/>
      <c r="W42" s="14"/>
      <c r="X42" s="30"/>
    </row>
    <row r="43" spans="2:24" ht="10.5" customHeight="1">
      <c r="B43" s="194">
        <v>60</v>
      </c>
      <c r="C43" s="194">
        <v>77</v>
      </c>
      <c r="D43" s="194">
        <v>119</v>
      </c>
      <c r="E43" s="194">
        <v>112</v>
      </c>
      <c r="F43" s="194">
        <v>116</v>
      </c>
      <c r="G43" s="194">
        <v>116</v>
      </c>
      <c r="H43" s="194">
        <v>137</v>
      </c>
      <c r="I43" s="194">
        <v>111</v>
      </c>
      <c r="J43" s="194">
        <v>92</v>
      </c>
      <c r="K43" s="194">
        <v>65</v>
      </c>
      <c r="L43" s="194">
        <v>60</v>
      </c>
      <c r="M43" s="194">
        <v>62</v>
      </c>
      <c r="N43" s="128"/>
      <c r="O43" s="14"/>
      <c r="P43" s="14"/>
      <c r="Q43" s="14"/>
      <c r="R43" s="14"/>
      <c r="S43" s="420" t="s">
        <v>19</v>
      </c>
      <c r="T43" s="420"/>
      <c r="U43" s="420"/>
      <c r="V43" s="420"/>
      <c r="W43" s="14"/>
      <c r="X43" s="30"/>
    </row>
    <row r="44" spans="2:24" ht="10.5" customHeight="1">
      <c r="B44" s="194">
        <v>93</v>
      </c>
      <c r="C44" s="194">
        <v>91</v>
      </c>
      <c r="D44" s="194">
        <v>192</v>
      </c>
      <c r="E44" s="194">
        <v>136</v>
      </c>
      <c r="F44" s="194">
        <v>157</v>
      </c>
      <c r="G44" s="194">
        <v>114</v>
      </c>
      <c r="H44" s="194">
        <v>143</v>
      </c>
      <c r="I44" s="194">
        <v>118</v>
      </c>
      <c r="J44" s="194">
        <v>113</v>
      </c>
      <c r="K44" s="194">
        <v>92</v>
      </c>
      <c r="L44" s="194">
        <v>87</v>
      </c>
      <c r="M44" s="194">
        <v>69</v>
      </c>
      <c r="N44" s="128"/>
      <c r="O44" s="14"/>
      <c r="P44" s="14"/>
      <c r="Q44" s="14"/>
      <c r="R44" s="14"/>
      <c r="S44" s="420" t="s">
        <v>23</v>
      </c>
      <c r="T44" s="420"/>
      <c r="U44" s="420"/>
      <c r="V44" s="420"/>
      <c r="W44" s="14"/>
      <c r="X44" s="30"/>
    </row>
    <row r="45" spans="2:24" ht="10.5" customHeight="1">
      <c r="B45" s="194">
        <v>102</v>
      </c>
      <c r="C45" s="194">
        <v>107</v>
      </c>
      <c r="D45" s="194">
        <v>223</v>
      </c>
      <c r="E45" s="194">
        <v>204</v>
      </c>
      <c r="F45" s="194">
        <v>221</v>
      </c>
      <c r="G45" s="194">
        <v>182</v>
      </c>
      <c r="H45" s="194">
        <v>190</v>
      </c>
      <c r="I45" s="194">
        <v>164</v>
      </c>
      <c r="J45" s="194">
        <v>144</v>
      </c>
      <c r="K45" s="194">
        <v>114</v>
      </c>
      <c r="L45" s="194">
        <v>88</v>
      </c>
      <c r="M45" s="194">
        <v>87</v>
      </c>
      <c r="N45" s="128"/>
      <c r="O45" s="14"/>
      <c r="P45" s="14"/>
      <c r="Q45" s="14"/>
      <c r="R45" s="14"/>
      <c r="S45" s="420" t="s">
        <v>26</v>
      </c>
      <c r="T45" s="420"/>
      <c r="U45" s="420"/>
      <c r="V45" s="420"/>
      <c r="W45" s="14"/>
      <c r="X45" s="30"/>
    </row>
    <row r="46" spans="2:24" ht="10.5" customHeight="1">
      <c r="B46" s="194">
        <v>89</v>
      </c>
      <c r="C46" s="194">
        <v>109</v>
      </c>
      <c r="D46" s="194">
        <v>178</v>
      </c>
      <c r="E46" s="194">
        <v>228</v>
      </c>
      <c r="F46" s="194">
        <v>217</v>
      </c>
      <c r="G46" s="194">
        <v>206</v>
      </c>
      <c r="H46" s="194">
        <v>174</v>
      </c>
      <c r="I46" s="194">
        <v>169</v>
      </c>
      <c r="J46" s="194">
        <v>121</v>
      </c>
      <c r="K46" s="194">
        <v>133</v>
      </c>
      <c r="L46" s="194">
        <v>98</v>
      </c>
      <c r="M46" s="194">
        <v>97</v>
      </c>
      <c r="N46" s="128"/>
      <c r="O46" s="14"/>
      <c r="P46" s="14"/>
      <c r="Q46" s="14"/>
      <c r="R46" s="14"/>
      <c r="S46" s="420" t="s">
        <v>29</v>
      </c>
      <c r="T46" s="420"/>
      <c r="U46" s="420"/>
      <c r="V46" s="420"/>
      <c r="W46" s="14"/>
      <c r="X46" s="30"/>
    </row>
    <row r="47" spans="2:24" ht="10.5" customHeight="1">
      <c r="B47" s="194">
        <v>101</v>
      </c>
      <c r="C47" s="194">
        <v>95</v>
      </c>
      <c r="D47" s="194">
        <v>189</v>
      </c>
      <c r="E47" s="194">
        <v>114</v>
      </c>
      <c r="F47" s="194">
        <v>147</v>
      </c>
      <c r="G47" s="194">
        <v>152</v>
      </c>
      <c r="H47" s="194">
        <v>168</v>
      </c>
      <c r="I47" s="194">
        <v>149</v>
      </c>
      <c r="J47" s="194">
        <v>133</v>
      </c>
      <c r="K47" s="194">
        <v>130</v>
      </c>
      <c r="L47" s="194">
        <v>110</v>
      </c>
      <c r="M47" s="194">
        <v>124</v>
      </c>
      <c r="N47" s="128"/>
      <c r="O47" s="14"/>
      <c r="P47" s="14"/>
      <c r="Q47" s="14"/>
      <c r="R47" s="14"/>
      <c r="S47" s="420" t="s">
        <v>30</v>
      </c>
      <c r="T47" s="420"/>
      <c r="U47" s="420"/>
      <c r="V47" s="420"/>
      <c r="W47" s="14"/>
      <c r="X47" s="30"/>
    </row>
    <row r="48" spans="2:24" ht="5.25" customHeight="1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128"/>
      <c r="O48" s="14"/>
      <c r="P48" s="14"/>
      <c r="Q48" s="14"/>
      <c r="R48" s="14"/>
      <c r="S48" s="14"/>
      <c r="T48" s="14"/>
      <c r="U48" s="14"/>
      <c r="V48" s="14"/>
      <c r="W48" s="14"/>
      <c r="X48" s="30"/>
    </row>
    <row r="49" spans="2:24" s="41" customFormat="1" ht="10.5" customHeight="1">
      <c r="B49" s="214">
        <v>245</v>
      </c>
      <c r="C49" s="214">
        <v>267</v>
      </c>
      <c r="D49" s="214">
        <v>349</v>
      </c>
      <c r="E49" s="214">
        <v>294</v>
      </c>
      <c r="F49" s="214">
        <v>385</v>
      </c>
      <c r="G49" s="214">
        <v>411</v>
      </c>
      <c r="H49" s="214">
        <v>438</v>
      </c>
      <c r="I49" s="214">
        <v>426</v>
      </c>
      <c r="J49" s="214">
        <v>402</v>
      </c>
      <c r="K49" s="214">
        <v>373</v>
      </c>
      <c r="L49" s="214">
        <v>346</v>
      </c>
      <c r="M49" s="214">
        <v>323</v>
      </c>
      <c r="N49" s="260"/>
      <c r="O49" s="419" t="s">
        <v>31</v>
      </c>
      <c r="P49" s="419"/>
      <c r="Q49" s="419"/>
      <c r="R49" s="419"/>
      <c r="S49" s="419"/>
      <c r="T49" s="419"/>
      <c r="U49" s="419"/>
      <c r="V49" s="419"/>
      <c r="W49" s="12"/>
      <c r="X49" s="29"/>
    </row>
    <row r="50" spans="2:24" ht="10.5" customHeight="1">
      <c r="B50" s="194">
        <v>77</v>
      </c>
      <c r="C50" s="194">
        <v>56</v>
      </c>
      <c r="D50" s="194">
        <v>59</v>
      </c>
      <c r="E50" s="194">
        <v>56</v>
      </c>
      <c r="F50" s="194">
        <v>86</v>
      </c>
      <c r="G50" s="194">
        <v>98</v>
      </c>
      <c r="H50" s="194">
        <v>96</v>
      </c>
      <c r="I50" s="194">
        <v>84</v>
      </c>
      <c r="J50" s="194">
        <v>85</v>
      </c>
      <c r="K50" s="194">
        <v>80</v>
      </c>
      <c r="L50" s="194">
        <v>77</v>
      </c>
      <c r="M50" s="194">
        <v>76</v>
      </c>
      <c r="N50" s="128"/>
      <c r="O50" s="14"/>
      <c r="P50" s="14"/>
      <c r="Q50" s="14"/>
      <c r="R50" s="14"/>
      <c r="S50" s="420" t="s">
        <v>18</v>
      </c>
      <c r="T50" s="420"/>
      <c r="U50" s="420"/>
      <c r="V50" s="420"/>
      <c r="W50" s="14"/>
      <c r="X50" s="30"/>
    </row>
    <row r="51" spans="2:24" ht="10.5" customHeight="1">
      <c r="B51" s="194">
        <v>74</v>
      </c>
      <c r="C51" s="194">
        <v>85</v>
      </c>
      <c r="D51" s="194">
        <v>113</v>
      </c>
      <c r="E51" s="194">
        <v>81</v>
      </c>
      <c r="F51" s="194">
        <v>131</v>
      </c>
      <c r="G51" s="194">
        <v>138</v>
      </c>
      <c r="H51" s="194">
        <v>140</v>
      </c>
      <c r="I51" s="194">
        <v>150</v>
      </c>
      <c r="J51" s="194">
        <v>147</v>
      </c>
      <c r="K51" s="194">
        <v>149</v>
      </c>
      <c r="L51" s="194">
        <v>116</v>
      </c>
      <c r="M51" s="194">
        <v>102</v>
      </c>
      <c r="N51" s="128"/>
      <c r="O51" s="14"/>
      <c r="P51" s="14"/>
      <c r="Q51" s="14"/>
      <c r="R51" s="14"/>
      <c r="S51" s="420" t="s">
        <v>19</v>
      </c>
      <c r="T51" s="420"/>
      <c r="U51" s="420"/>
      <c r="V51" s="420"/>
      <c r="W51" s="14"/>
      <c r="X51" s="30"/>
    </row>
    <row r="52" spans="2:24" ht="10.5" customHeight="1">
      <c r="B52" s="194">
        <v>94</v>
      </c>
      <c r="C52" s="194">
        <v>126</v>
      </c>
      <c r="D52" s="194">
        <v>177</v>
      </c>
      <c r="E52" s="194">
        <v>157</v>
      </c>
      <c r="F52" s="194">
        <v>168</v>
      </c>
      <c r="G52" s="194">
        <v>175</v>
      </c>
      <c r="H52" s="194">
        <v>202</v>
      </c>
      <c r="I52" s="194">
        <v>192</v>
      </c>
      <c r="J52" s="194">
        <v>170</v>
      </c>
      <c r="K52" s="194">
        <v>144</v>
      </c>
      <c r="L52" s="194">
        <v>153</v>
      </c>
      <c r="M52" s="194">
        <v>145</v>
      </c>
      <c r="N52" s="128"/>
      <c r="O52" s="14"/>
      <c r="P52" s="14"/>
      <c r="Q52" s="14"/>
      <c r="R52" s="14"/>
      <c r="S52" s="420" t="s">
        <v>23</v>
      </c>
      <c r="T52" s="420"/>
      <c r="U52" s="420"/>
      <c r="V52" s="420"/>
      <c r="W52" s="14"/>
      <c r="X52" s="30"/>
    </row>
    <row r="53" spans="2:24" ht="5.25" customHeight="1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128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s="41" customFormat="1" ht="10.5" customHeight="1">
      <c r="B54" s="214">
        <v>336</v>
      </c>
      <c r="C54" s="214">
        <v>315</v>
      </c>
      <c r="D54" s="214">
        <v>398</v>
      </c>
      <c r="E54" s="214">
        <v>382</v>
      </c>
      <c r="F54" s="214">
        <v>457</v>
      </c>
      <c r="G54" s="214">
        <v>456</v>
      </c>
      <c r="H54" s="214">
        <v>495</v>
      </c>
      <c r="I54" s="214">
        <v>469</v>
      </c>
      <c r="J54" s="214">
        <v>430</v>
      </c>
      <c r="K54" s="214">
        <v>409</v>
      </c>
      <c r="L54" s="214">
        <v>348</v>
      </c>
      <c r="M54" s="214">
        <v>339</v>
      </c>
      <c r="N54" s="260"/>
      <c r="O54" s="419" t="s">
        <v>32</v>
      </c>
      <c r="P54" s="419"/>
      <c r="Q54" s="419"/>
      <c r="R54" s="419"/>
      <c r="S54" s="419"/>
      <c r="T54" s="419"/>
      <c r="U54" s="419"/>
      <c r="V54" s="419"/>
      <c r="W54" s="12"/>
      <c r="X54" s="29"/>
    </row>
    <row r="55" spans="2:24" ht="10.5" customHeight="1">
      <c r="B55" s="194">
        <v>147</v>
      </c>
      <c r="C55" s="194">
        <v>114</v>
      </c>
      <c r="D55" s="194">
        <v>148</v>
      </c>
      <c r="E55" s="194">
        <v>137</v>
      </c>
      <c r="F55" s="194">
        <v>180</v>
      </c>
      <c r="G55" s="194">
        <v>185</v>
      </c>
      <c r="H55" s="194">
        <v>208</v>
      </c>
      <c r="I55" s="194">
        <v>193</v>
      </c>
      <c r="J55" s="194">
        <v>160</v>
      </c>
      <c r="K55" s="194">
        <v>152</v>
      </c>
      <c r="L55" s="194">
        <v>150</v>
      </c>
      <c r="M55" s="194">
        <v>135</v>
      </c>
      <c r="N55" s="128"/>
      <c r="O55" s="14"/>
      <c r="P55" s="14"/>
      <c r="Q55" s="14"/>
      <c r="R55" s="14"/>
      <c r="S55" s="420" t="s">
        <v>18</v>
      </c>
      <c r="T55" s="420"/>
      <c r="U55" s="420"/>
      <c r="V55" s="420"/>
      <c r="W55" s="14"/>
      <c r="X55" s="30"/>
    </row>
    <row r="56" spans="2:24" ht="10.5" customHeight="1">
      <c r="B56" s="194">
        <v>113</v>
      </c>
      <c r="C56" s="194">
        <v>116</v>
      </c>
      <c r="D56" s="194">
        <v>160</v>
      </c>
      <c r="E56" s="194">
        <v>152</v>
      </c>
      <c r="F56" s="194">
        <v>186</v>
      </c>
      <c r="G56" s="194">
        <v>175</v>
      </c>
      <c r="H56" s="194">
        <v>174</v>
      </c>
      <c r="I56" s="194">
        <v>147</v>
      </c>
      <c r="J56" s="194">
        <v>153</v>
      </c>
      <c r="K56" s="194">
        <v>147</v>
      </c>
      <c r="L56" s="194">
        <v>115</v>
      </c>
      <c r="M56" s="194">
        <v>105</v>
      </c>
      <c r="N56" s="128"/>
      <c r="O56" s="14"/>
      <c r="P56" s="14"/>
      <c r="Q56" s="14"/>
      <c r="R56" s="14"/>
      <c r="S56" s="420" t="s">
        <v>19</v>
      </c>
      <c r="T56" s="420"/>
      <c r="U56" s="420"/>
      <c r="V56" s="420"/>
      <c r="W56" s="14"/>
      <c r="X56" s="30"/>
    </row>
    <row r="57" spans="2:24" ht="10.5" customHeight="1">
      <c r="B57" s="194">
        <v>76</v>
      </c>
      <c r="C57" s="194">
        <v>85</v>
      </c>
      <c r="D57" s="194">
        <v>90</v>
      </c>
      <c r="E57" s="194">
        <v>93</v>
      </c>
      <c r="F57" s="194">
        <v>91</v>
      </c>
      <c r="G57" s="194">
        <v>96</v>
      </c>
      <c r="H57" s="194">
        <v>113</v>
      </c>
      <c r="I57" s="194">
        <v>129</v>
      </c>
      <c r="J57" s="194">
        <v>117</v>
      </c>
      <c r="K57" s="194">
        <v>110</v>
      </c>
      <c r="L57" s="194">
        <v>83</v>
      </c>
      <c r="M57" s="194">
        <v>99</v>
      </c>
      <c r="N57" s="128"/>
      <c r="O57" s="14"/>
      <c r="P57" s="14"/>
      <c r="Q57" s="14"/>
      <c r="R57" s="14"/>
      <c r="S57" s="420" t="s">
        <v>23</v>
      </c>
      <c r="T57" s="420"/>
      <c r="U57" s="420"/>
      <c r="V57" s="420"/>
      <c r="W57" s="14"/>
      <c r="X57" s="30"/>
    </row>
    <row r="58" spans="2:14" s="30" customFormat="1" ht="5.25" customHeight="1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128"/>
    </row>
    <row r="59" spans="2:23" s="29" customFormat="1" ht="10.5" customHeight="1">
      <c r="B59" s="214">
        <v>318</v>
      </c>
      <c r="C59" s="214">
        <v>362</v>
      </c>
      <c r="D59" s="214">
        <v>483</v>
      </c>
      <c r="E59" s="214">
        <v>538</v>
      </c>
      <c r="F59" s="214">
        <v>589</v>
      </c>
      <c r="G59" s="214">
        <v>603</v>
      </c>
      <c r="H59" s="214">
        <v>572</v>
      </c>
      <c r="I59" s="214">
        <v>541</v>
      </c>
      <c r="J59" s="214">
        <v>478</v>
      </c>
      <c r="K59" s="214">
        <v>429</v>
      </c>
      <c r="L59" s="214">
        <v>363</v>
      </c>
      <c r="M59" s="214">
        <v>330</v>
      </c>
      <c r="N59" s="260"/>
      <c r="O59" s="419" t="s">
        <v>33</v>
      </c>
      <c r="P59" s="419"/>
      <c r="Q59" s="419"/>
      <c r="R59" s="419"/>
      <c r="S59" s="419"/>
      <c r="T59" s="419"/>
      <c r="U59" s="419"/>
      <c r="V59" s="419"/>
      <c r="W59" s="12"/>
    </row>
    <row r="60" spans="2:24" ht="10.5" customHeight="1">
      <c r="B60" s="194">
        <v>94</v>
      </c>
      <c r="C60" s="194">
        <v>105</v>
      </c>
      <c r="D60" s="194">
        <v>152</v>
      </c>
      <c r="E60" s="194">
        <v>169</v>
      </c>
      <c r="F60" s="194">
        <v>193</v>
      </c>
      <c r="G60" s="194">
        <v>189</v>
      </c>
      <c r="H60" s="194">
        <v>202</v>
      </c>
      <c r="I60" s="194">
        <v>185</v>
      </c>
      <c r="J60" s="194">
        <v>179</v>
      </c>
      <c r="K60" s="194">
        <v>150</v>
      </c>
      <c r="L60" s="194">
        <v>127</v>
      </c>
      <c r="M60" s="194">
        <v>105</v>
      </c>
      <c r="N60" s="128"/>
      <c r="O60" s="14"/>
      <c r="P60" s="14"/>
      <c r="Q60" s="14"/>
      <c r="R60" s="14"/>
      <c r="S60" s="420" t="s">
        <v>18</v>
      </c>
      <c r="T60" s="420"/>
      <c r="U60" s="420"/>
      <c r="V60" s="420"/>
      <c r="W60" s="14"/>
      <c r="X60" s="30"/>
    </row>
    <row r="61" spans="2:24" ht="10.5" customHeight="1">
      <c r="B61" s="194">
        <v>86</v>
      </c>
      <c r="C61" s="194">
        <v>88</v>
      </c>
      <c r="D61" s="194">
        <v>127</v>
      </c>
      <c r="E61" s="194">
        <v>134</v>
      </c>
      <c r="F61" s="194">
        <v>166</v>
      </c>
      <c r="G61" s="194">
        <v>137</v>
      </c>
      <c r="H61" s="194">
        <v>140</v>
      </c>
      <c r="I61" s="194">
        <v>116</v>
      </c>
      <c r="J61" s="194">
        <v>107</v>
      </c>
      <c r="K61" s="194">
        <v>92</v>
      </c>
      <c r="L61" s="194">
        <v>86</v>
      </c>
      <c r="M61" s="194">
        <v>85</v>
      </c>
      <c r="N61" s="128"/>
      <c r="O61" s="14"/>
      <c r="P61" s="14"/>
      <c r="Q61" s="14"/>
      <c r="R61" s="14"/>
      <c r="S61" s="420" t="s">
        <v>19</v>
      </c>
      <c r="T61" s="420"/>
      <c r="U61" s="420"/>
      <c r="V61" s="420"/>
      <c r="W61" s="14"/>
      <c r="X61" s="30"/>
    </row>
    <row r="62" spans="2:24" ht="10.5" customHeight="1">
      <c r="B62" s="194">
        <v>76</v>
      </c>
      <c r="C62" s="194">
        <v>104</v>
      </c>
      <c r="D62" s="194">
        <v>101</v>
      </c>
      <c r="E62" s="194">
        <v>116</v>
      </c>
      <c r="F62" s="194">
        <v>119</v>
      </c>
      <c r="G62" s="194">
        <v>133</v>
      </c>
      <c r="H62" s="194">
        <v>94</v>
      </c>
      <c r="I62" s="194">
        <v>83</v>
      </c>
      <c r="J62" s="194">
        <v>70</v>
      </c>
      <c r="K62" s="194">
        <v>68</v>
      </c>
      <c r="L62" s="194">
        <v>53</v>
      </c>
      <c r="M62" s="194">
        <v>52</v>
      </c>
      <c r="N62" s="128"/>
      <c r="O62" s="14"/>
      <c r="P62" s="14"/>
      <c r="Q62" s="14"/>
      <c r="R62" s="14"/>
      <c r="S62" s="420" t="s">
        <v>23</v>
      </c>
      <c r="T62" s="420"/>
      <c r="U62" s="420"/>
      <c r="V62" s="420"/>
      <c r="W62" s="14"/>
      <c r="X62" s="30"/>
    </row>
    <row r="63" spans="2:24" ht="10.5" customHeight="1">
      <c r="B63" s="194">
        <v>62</v>
      </c>
      <c r="C63" s="194">
        <v>65</v>
      </c>
      <c r="D63" s="194">
        <v>103</v>
      </c>
      <c r="E63" s="194">
        <v>119</v>
      </c>
      <c r="F63" s="194">
        <v>111</v>
      </c>
      <c r="G63" s="194">
        <v>144</v>
      </c>
      <c r="H63" s="194">
        <v>136</v>
      </c>
      <c r="I63" s="194">
        <v>157</v>
      </c>
      <c r="J63" s="194">
        <v>122</v>
      </c>
      <c r="K63" s="194">
        <v>119</v>
      </c>
      <c r="L63" s="194">
        <v>97</v>
      </c>
      <c r="M63" s="194">
        <v>88</v>
      </c>
      <c r="N63" s="128"/>
      <c r="O63" s="14"/>
      <c r="P63" s="14"/>
      <c r="Q63" s="14"/>
      <c r="R63" s="14"/>
      <c r="S63" s="420" t="s">
        <v>26</v>
      </c>
      <c r="T63" s="420"/>
      <c r="U63" s="420"/>
      <c r="V63" s="420"/>
      <c r="W63" s="14"/>
      <c r="X63" s="30"/>
    </row>
    <row r="64" spans="2:24" ht="5.25" customHeight="1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128"/>
      <c r="O64" s="14"/>
      <c r="P64" s="14"/>
      <c r="Q64" s="14"/>
      <c r="R64" s="14"/>
      <c r="S64" s="14"/>
      <c r="T64" s="14"/>
      <c r="U64" s="14"/>
      <c r="V64" s="14"/>
      <c r="W64" s="14"/>
      <c r="X64" s="30"/>
    </row>
    <row r="65" spans="2:24" s="41" customFormat="1" ht="10.5" customHeight="1">
      <c r="B65" s="214">
        <v>758</v>
      </c>
      <c r="C65" s="214">
        <v>815</v>
      </c>
      <c r="D65" s="214">
        <v>1018</v>
      </c>
      <c r="E65" s="214">
        <v>1082</v>
      </c>
      <c r="F65" s="214">
        <v>1102</v>
      </c>
      <c r="G65" s="214">
        <v>1039</v>
      </c>
      <c r="H65" s="214">
        <v>1104</v>
      </c>
      <c r="I65" s="214">
        <v>1022</v>
      </c>
      <c r="J65" s="214">
        <v>969</v>
      </c>
      <c r="K65" s="214">
        <v>904</v>
      </c>
      <c r="L65" s="214">
        <v>860</v>
      </c>
      <c r="M65" s="214">
        <v>835</v>
      </c>
      <c r="N65" s="260"/>
      <c r="O65" s="419" t="s">
        <v>34</v>
      </c>
      <c r="P65" s="419"/>
      <c r="Q65" s="419"/>
      <c r="R65" s="419"/>
      <c r="S65" s="419"/>
      <c r="T65" s="419"/>
      <c r="U65" s="419"/>
      <c r="V65" s="419"/>
      <c r="W65" s="12"/>
      <c r="X65" s="29"/>
    </row>
    <row r="66" spans="2:24" ht="10.5" customHeight="1">
      <c r="B66" s="194">
        <v>160</v>
      </c>
      <c r="C66" s="194">
        <v>183</v>
      </c>
      <c r="D66" s="194">
        <v>237</v>
      </c>
      <c r="E66" s="194">
        <v>250</v>
      </c>
      <c r="F66" s="194">
        <v>233</v>
      </c>
      <c r="G66" s="194">
        <v>204</v>
      </c>
      <c r="H66" s="194">
        <v>234</v>
      </c>
      <c r="I66" s="194">
        <v>204</v>
      </c>
      <c r="J66" s="194">
        <v>203</v>
      </c>
      <c r="K66" s="194">
        <v>201</v>
      </c>
      <c r="L66" s="194">
        <v>151</v>
      </c>
      <c r="M66" s="194">
        <v>153</v>
      </c>
      <c r="N66" s="128"/>
      <c r="O66" s="14"/>
      <c r="P66" s="14"/>
      <c r="Q66" s="14"/>
      <c r="R66" s="14"/>
      <c r="S66" s="420" t="s">
        <v>18</v>
      </c>
      <c r="T66" s="420"/>
      <c r="U66" s="420"/>
      <c r="V66" s="420"/>
      <c r="W66" s="14"/>
      <c r="X66" s="30"/>
    </row>
    <row r="67" spans="2:24" ht="10.5" customHeight="1">
      <c r="B67" s="194">
        <v>150</v>
      </c>
      <c r="C67" s="194">
        <v>136</v>
      </c>
      <c r="D67" s="194">
        <v>177</v>
      </c>
      <c r="E67" s="194">
        <v>194</v>
      </c>
      <c r="F67" s="194">
        <v>210</v>
      </c>
      <c r="G67" s="194">
        <v>196</v>
      </c>
      <c r="H67" s="194">
        <v>197</v>
      </c>
      <c r="I67" s="194">
        <v>168</v>
      </c>
      <c r="J67" s="194">
        <v>164</v>
      </c>
      <c r="K67" s="194">
        <v>151</v>
      </c>
      <c r="L67" s="194">
        <v>147</v>
      </c>
      <c r="M67" s="194">
        <v>133</v>
      </c>
      <c r="N67" s="128"/>
      <c r="O67" s="14"/>
      <c r="P67" s="14"/>
      <c r="Q67" s="14"/>
      <c r="R67" s="14"/>
      <c r="S67" s="420" t="s">
        <v>19</v>
      </c>
      <c r="T67" s="420"/>
      <c r="U67" s="420"/>
      <c r="V67" s="420"/>
      <c r="W67" s="14"/>
      <c r="X67" s="30"/>
    </row>
    <row r="68" spans="2:24" ht="10.5" customHeight="1">
      <c r="B68" s="194">
        <v>136</v>
      </c>
      <c r="C68" s="194">
        <v>173</v>
      </c>
      <c r="D68" s="194">
        <v>192</v>
      </c>
      <c r="E68" s="194">
        <v>227</v>
      </c>
      <c r="F68" s="194">
        <v>229</v>
      </c>
      <c r="G68" s="194">
        <v>202</v>
      </c>
      <c r="H68" s="194">
        <v>215</v>
      </c>
      <c r="I68" s="194">
        <v>228</v>
      </c>
      <c r="J68" s="194">
        <v>212</v>
      </c>
      <c r="K68" s="194">
        <v>204</v>
      </c>
      <c r="L68" s="194">
        <v>197</v>
      </c>
      <c r="M68" s="194">
        <v>188</v>
      </c>
      <c r="N68" s="128"/>
      <c r="O68" s="14"/>
      <c r="P68" s="14"/>
      <c r="Q68" s="14"/>
      <c r="R68" s="14"/>
      <c r="S68" s="420" t="s">
        <v>23</v>
      </c>
      <c r="T68" s="420"/>
      <c r="U68" s="420"/>
      <c r="V68" s="420"/>
      <c r="W68" s="14"/>
      <c r="X68" s="30"/>
    </row>
    <row r="69" spans="2:24" ht="10.5" customHeight="1">
      <c r="B69" s="194">
        <v>87</v>
      </c>
      <c r="C69" s="194">
        <v>133</v>
      </c>
      <c r="D69" s="194">
        <v>148</v>
      </c>
      <c r="E69" s="194">
        <v>176</v>
      </c>
      <c r="F69" s="194">
        <v>141</v>
      </c>
      <c r="G69" s="194">
        <v>160</v>
      </c>
      <c r="H69" s="194">
        <v>147</v>
      </c>
      <c r="I69" s="194">
        <v>121</v>
      </c>
      <c r="J69" s="194">
        <v>108</v>
      </c>
      <c r="K69" s="194">
        <v>89</v>
      </c>
      <c r="L69" s="194">
        <v>99</v>
      </c>
      <c r="M69" s="194">
        <v>105</v>
      </c>
      <c r="N69" s="128"/>
      <c r="O69" s="14"/>
      <c r="P69" s="14"/>
      <c r="Q69" s="14"/>
      <c r="R69" s="14"/>
      <c r="S69" s="420" t="s">
        <v>26</v>
      </c>
      <c r="T69" s="420"/>
      <c r="U69" s="420"/>
      <c r="V69" s="420"/>
      <c r="W69" s="14"/>
      <c r="X69" s="30"/>
    </row>
    <row r="70" spans="2:24" ht="10.5" customHeight="1">
      <c r="B70" s="194">
        <v>119</v>
      </c>
      <c r="C70" s="194">
        <v>91</v>
      </c>
      <c r="D70" s="194">
        <v>149</v>
      </c>
      <c r="E70" s="194">
        <v>132</v>
      </c>
      <c r="F70" s="194">
        <v>170</v>
      </c>
      <c r="G70" s="194">
        <v>159</v>
      </c>
      <c r="H70" s="194">
        <v>181</v>
      </c>
      <c r="I70" s="194">
        <v>157</v>
      </c>
      <c r="J70" s="194">
        <v>166</v>
      </c>
      <c r="K70" s="194">
        <v>128</v>
      </c>
      <c r="L70" s="194">
        <v>120</v>
      </c>
      <c r="M70" s="194">
        <v>110</v>
      </c>
      <c r="N70" s="128"/>
      <c r="O70" s="14"/>
      <c r="P70" s="14"/>
      <c r="Q70" s="14"/>
      <c r="R70" s="14"/>
      <c r="S70" s="420" t="s">
        <v>29</v>
      </c>
      <c r="T70" s="420"/>
      <c r="U70" s="420"/>
      <c r="V70" s="420"/>
      <c r="W70" s="14"/>
      <c r="X70" s="30"/>
    </row>
    <row r="71" spans="2:24" ht="10.5" customHeight="1">
      <c r="B71" s="194">
        <v>106</v>
      </c>
      <c r="C71" s="194">
        <v>99</v>
      </c>
      <c r="D71" s="194">
        <v>115</v>
      </c>
      <c r="E71" s="194">
        <v>103</v>
      </c>
      <c r="F71" s="194">
        <v>119</v>
      </c>
      <c r="G71" s="194">
        <v>118</v>
      </c>
      <c r="H71" s="194">
        <v>130</v>
      </c>
      <c r="I71" s="194">
        <v>144</v>
      </c>
      <c r="J71" s="194">
        <v>116</v>
      </c>
      <c r="K71" s="194">
        <v>131</v>
      </c>
      <c r="L71" s="194">
        <v>146</v>
      </c>
      <c r="M71" s="194">
        <v>146</v>
      </c>
      <c r="N71" s="128"/>
      <c r="O71" s="14"/>
      <c r="P71" s="14"/>
      <c r="Q71" s="14"/>
      <c r="R71" s="14"/>
      <c r="S71" s="420" t="s">
        <v>30</v>
      </c>
      <c r="T71" s="420"/>
      <c r="U71" s="420"/>
      <c r="V71" s="420"/>
      <c r="W71" s="14"/>
      <c r="X71" s="30"/>
    </row>
    <row r="72" spans="2:24" ht="5.2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30"/>
    </row>
    <row r="73" spans="2:24" s="41" customFormat="1" ht="10.5" customHeight="1">
      <c r="B73" s="214">
        <v>453</v>
      </c>
      <c r="C73" s="214">
        <v>501</v>
      </c>
      <c r="D73" s="214">
        <v>801</v>
      </c>
      <c r="E73" s="214">
        <v>813</v>
      </c>
      <c r="F73" s="214">
        <v>822</v>
      </c>
      <c r="G73" s="214">
        <v>717</v>
      </c>
      <c r="H73" s="214">
        <v>705</v>
      </c>
      <c r="I73" s="214">
        <v>636</v>
      </c>
      <c r="J73" s="214">
        <v>548</v>
      </c>
      <c r="K73" s="214">
        <v>525</v>
      </c>
      <c r="L73" s="214">
        <v>482</v>
      </c>
      <c r="M73" s="214">
        <v>421</v>
      </c>
      <c r="N73" s="260"/>
      <c r="O73" s="419" t="s">
        <v>35</v>
      </c>
      <c r="P73" s="419"/>
      <c r="Q73" s="419"/>
      <c r="R73" s="419"/>
      <c r="S73" s="419"/>
      <c r="T73" s="419"/>
      <c r="U73" s="419"/>
      <c r="V73" s="419"/>
      <c r="W73" s="12"/>
      <c r="X73" s="29"/>
    </row>
    <row r="74" spans="2:24" ht="10.5" customHeight="1">
      <c r="B74" s="194">
        <v>133</v>
      </c>
      <c r="C74" s="194">
        <v>141</v>
      </c>
      <c r="D74" s="194">
        <v>210</v>
      </c>
      <c r="E74" s="194">
        <v>197</v>
      </c>
      <c r="F74" s="194">
        <v>208</v>
      </c>
      <c r="G74" s="194">
        <v>193</v>
      </c>
      <c r="H74" s="194">
        <v>207</v>
      </c>
      <c r="I74" s="194">
        <v>173</v>
      </c>
      <c r="J74" s="194">
        <v>153</v>
      </c>
      <c r="K74" s="194">
        <v>137</v>
      </c>
      <c r="L74" s="194">
        <v>135</v>
      </c>
      <c r="M74" s="194">
        <v>107</v>
      </c>
      <c r="N74" s="128"/>
      <c r="O74" s="14"/>
      <c r="P74" s="14"/>
      <c r="Q74" s="14"/>
      <c r="R74" s="14"/>
      <c r="S74" s="420" t="s">
        <v>18</v>
      </c>
      <c r="T74" s="420"/>
      <c r="U74" s="420"/>
      <c r="V74" s="420"/>
      <c r="W74" s="14"/>
      <c r="X74" s="30"/>
    </row>
    <row r="75" spans="2:24" ht="10.5" customHeight="1">
      <c r="B75" s="194">
        <v>93</v>
      </c>
      <c r="C75" s="194">
        <v>102</v>
      </c>
      <c r="D75" s="194">
        <v>135</v>
      </c>
      <c r="E75" s="194">
        <v>124</v>
      </c>
      <c r="F75" s="194">
        <v>147</v>
      </c>
      <c r="G75" s="194">
        <v>105</v>
      </c>
      <c r="H75" s="194">
        <v>117</v>
      </c>
      <c r="I75" s="194">
        <v>94</v>
      </c>
      <c r="J75" s="194">
        <v>103</v>
      </c>
      <c r="K75" s="194">
        <v>113</v>
      </c>
      <c r="L75" s="194">
        <v>111</v>
      </c>
      <c r="M75" s="194">
        <v>96</v>
      </c>
      <c r="N75" s="128"/>
      <c r="O75" s="14"/>
      <c r="P75" s="14"/>
      <c r="Q75" s="14"/>
      <c r="R75" s="14"/>
      <c r="S75" s="420" t="s">
        <v>19</v>
      </c>
      <c r="T75" s="420"/>
      <c r="U75" s="420"/>
      <c r="V75" s="420"/>
      <c r="W75" s="14"/>
      <c r="X75" s="30"/>
    </row>
    <row r="76" spans="2:24" ht="10.5" customHeight="1">
      <c r="B76" s="194">
        <v>136</v>
      </c>
      <c r="C76" s="194">
        <v>151</v>
      </c>
      <c r="D76" s="194">
        <v>287</v>
      </c>
      <c r="E76" s="194">
        <v>312</v>
      </c>
      <c r="F76" s="194">
        <v>301</v>
      </c>
      <c r="G76" s="194">
        <v>252</v>
      </c>
      <c r="H76" s="194">
        <v>198</v>
      </c>
      <c r="I76" s="194">
        <v>188</v>
      </c>
      <c r="J76" s="194">
        <v>145</v>
      </c>
      <c r="K76" s="194">
        <v>112</v>
      </c>
      <c r="L76" s="194">
        <v>92</v>
      </c>
      <c r="M76" s="194">
        <v>91</v>
      </c>
      <c r="N76" s="128"/>
      <c r="O76" s="14"/>
      <c r="P76" s="14"/>
      <c r="Q76" s="14"/>
      <c r="R76" s="14"/>
      <c r="S76" s="420" t="s">
        <v>23</v>
      </c>
      <c r="T76" s="420"/>
      <c r="U76" s="420"/>
      <c r="V76" s="420"/>
      <c r="W76" s="14"/>
      <c r="X76" s="30"/>
    </row>
    <row r="77" spans="2:24" ht="10.5" customHeight="1">
      <c r="B77" s="194">
        <v>91</v>
      </c>
      <c r="C77" s="194">
        <v>107</v>
      </c>
      <c r="D77" s="194">
        <v>169</v>
      </c>
      <c r="E77" s="194">
        <v>180</v>
      </c>
      <c r="F77" s="194">
        <v>166</v>
      </c>
      <c r="G77" s="194">
        <v>167</v>
      </c>
      <c r="H77" s="194">
        <v>183</v>
      </c>
      <c r="I77" s="194">
        <v>181</v>
      </c>
      <c r="J77" s="194">
        <v>147</v>
      </c>
      <c r="K77" s="194">
        <v>163</v>
      </c>
      <c r="L77" s="194">
        <v>144</v>
      </c>
      <c r="M77" s="194">
        <v>127</v>
      </c>
      <c r="N77" s="128"/>
      <c r="O77" s="14"/>
      <c r="P77" s="14"/>
      <c r="Q77" s="14"/>
      <c r="R77" s="14"/>
      <c r="S77" s="420" t="s">
        <v>26</v>
      </c>
      <c r="T77" s="420"/>
      <c r="U77" s="420"/>
      <c r="V77" s="420"/>
      <c r="W77" s="14"/>
      <c r="X77" s="30"/>
    </row>
    <row r="78" spans="2:24" ht="5.25" customHeight="1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128"/>
      <c r="O78" s="14"/>
      <c r="P78" s="14"/>
      <c r="Q78" s="14"/>
      <c r="R78" s="14"/>
      <c r="S78" s="14"/>
      <c r="T78" s="14"/>
      <c r="U78" s="14"/>
      <c r="V78" s="14"/>
      <c r="W78" s="14"/>
      <c r="X78" s="30"/>
    </row>
    <row r="79" spans="2:24" s="41" customFormat="1" ht="10.5" customHeight="1">
      <c r="B79" s="214">
        <v>289</v>
      </c>
      <c r="C79" s="214">
        <v>311</v>
      </c>
      <c r="D79" s="214">
        <v>406</v>
      </c>
      <c r="E79" s="214">
        <v>429</v>
      </c>
      <c r="F79" s="214">
        <v>471</v>
      </c>
      <c r="G79" s="214">
        <v>422</v>
      </c>
      <c r="H79" s="214">
        <v>474</v>
      </c>
      <c r="I79" s="214">
        <v>470</v>
      </c>
      <c r="J79" s="214">
        <v>421</v>
      </c>
      <c r="K79" s="214">
        <v>403</v>
      </c>
      <c r="L79" s="214">
        <v>341</v>
      </c>
      <c r="M79" s="214">
        <v>324</v>
      </c>
      <c r="N79" s="260"/>
      <c r="O79" s="419" t="s">
        <v>36</v>
      </c>
      <c r="P79" s="419"/>
      <c r="Q79" s="419"/>
      <c r="R79" s="419"/>
      <c r="S79" s="419"/>
      <c r="T79" s="419"/>
      <c r="U79" s="419"/>
      <c r="V79" s="419"/>
      <c r="W79" s="12"/>
      <c r="X79" s="29"/>
    </row>
    <row r="80" spans="2:24" ht="10.5" customHeight="1">
      <c r="B80" s="194">
        <v>54</v>
      </c>
      <c r="C80" s="194">
        <v>60</v>
      </c>
      <c r="D80" s="194">
        <v>70</v>
      </c>
      <c r="E80" s="194">
        <v>95</v>
      </c>
      <c r="F80" s="194">
        <v>95</v>
      </c>
      <c r="G80" s="194">
        <v>74</v>
      </c>
      <c r="H80" s="194">
        <v>106</v>
      </c>
      <c r="I80" s="194">
        <v>91</v>
      </c>
      <c r="J80" s="194">
        <v>68</v>
      </c>
      <c r="K80" s="194">
        <v>77</v>
      </c>
      <c r="L80" s="194">
        <v>55</v>
      </c>
      <c r="M80" s="194">
        <v>57</v>
      </c>
      <c r="N80" s="128"/>
      <c r="O80" s="14"/>
      <c r="P80" s="14"/>
      <c r="Q80" s="14"/>
      <c r="R80" s="14"/>
      <c r="S80" s="420" t="s">
        <v>18</v>
      </c>
      <c r="T80" s="420"/>
      <c r="U80" s="420"/>
      <c r="V80" s="420"/>
      <c r="W80" s="14"/>
      <c r="X80" s="30"/>
    </row>
    <row r="81" spans="2:24" ht="10.5" customHeight="1">
      <c r="B81" s="194">
        <v>70</v>
      </c>
      <c r="C81" s="194">
        <v>74</v>
      </c>
      <c r="D81" s="194">
        <v>109</v>
      </c>
      <c r="E81" s="194">
        <v>114</v>
      </c>
      <c r="F81" s="194">
        <v>124</v>
      </c>
      <c r="G81" s="194">
        <v>95</v>
      </c>
      <c r="H81" s="194">
        <v>101</v>
      </c>
      <c r="I81" s="194">
        <v>108</v>
      </c>
      <c r="J81" s="194">
        <v>96</v>
      </c>
      <c r="K81" s="194">
        <v>93</v>
      </c>
      <c r="L81" s="194">
        <v>79</v>
      </c>
      <c r="M81" s="194">
        <v>57</v>
      </c>
      <c r="N81" s="128"/>
      <c r="O81" s="14"/>
      <c r="P81" s="14"/>
      <c r="Q81" s="14"/>
      <c r="R81" s="14"/>
      <c r="S81" s="420" t="s">
        <v>19</v>
      </c>
      <c r="T81" s="420"/>
      <c r="U81" s="420"/>
      <c r="V81" s="420"/>
      <c r="W81" s="14"/>
      <c r="X81" s="30"/>
    </row>
    <row r="82" spans="2:24" ht="10.5" customHeight="1">
      <c r="B82" s="194">
        <v>65</v>
      </c>
      <c r="C82" s="194">
        <v>61</v>
      </c>
      <c r="D82" s="194">
        <v>82</v>
      </c>
      <c r="E82" s="194">
        <v>70</v>
      </c>
      <c r="F82" s="194">
        <v>83</v>
      </c>
      <c r="G82" s="194">
        <v>92</v>
      </c>
      <c r="H82" s="194">
        <v>98</v>
      </c>
      <c r="I82" s="194">
        <v>112</v>
      </c>
      <c r="J82" s="194">
        <v>105</v>
      </c>
      <c r="K82" s="194">
        <v>80</v>
      </c>
      <c r="L82" s="194">
        <v>79</v>
      </c>
      <c r="M82" s="194">
        <v>82</v>
      </c>
      <c r="N82" s="128"/>
      <c r="O82" s="14"/>
      <c r="P82" s="14"/>
      <c r="Q82" s="14"/>
      <c r="R82" s="14"/>
      <c r="S82" s="420" t="s">
        <v>23</v>
      </c>
      <c r="T82" s="420"/>
      <c r="U82" s="420"/>
      <c r="V82" s="420"/>
      <c r="W82" s="14"/>
      <c r="X82" s="30"/>
    </row>
    <row r="83" spans="2:24" ht="10.5" customHeight="1">
      <c r="B83" s="194">
        <v>100</v>
      </c>
      <c r="C83" s="194">
        <v>116</v>
      </c>
      <c r="D83" s="194">
        <v>145</v>
      </c>
      <c r="E83" s="194">
        <v>150</v>
      </c>
      <c r="F83" s="194">
        <v>169</v>
      </c>
      <c r="G83" s="194">
        <v>161</v>
      </c>
      <c r="H83" s="194">
        <v>169</v>
      </c>
      <c r="I83" s="194">
        <v>159</v>
      </c>
      <c r="J83" s="194">
        <v>152</v>
      </c>
      <c r="K83" s="194">
        <v>153</v>
      </c>
      <c r="L83" s="194">
        <v>128</v>
      </c>
      <c r="M83" s="194">
        <v>128</v>
      </c>
      <c r="N83" s="128"/>
      <c r="O83" s="14"/>
      <c r="P83" s="14"/>
      <c r="Q83" s="14"/>
      <c r="R83" s="14"/>
      <c r="S83" s="420" t="s">
        <v>26</v>
      </c>
      <c r="T83" s="420"/>
      <c r="U83" s="420"/>
      <c r="V83" s="420"/>
      <c r="W83" s="14"/>
      <c r="X83" s="30"/>
    </row>
    <row r="84" spans="2:24" ht="10.5" customHeight="1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148"/>
      <c r="O84" s="135"/>
      <c r="P84" s="135"/>
      <c r="Q84" s="135"/>
      <c r="R84" s="115"/>
      <c r="S84" s="113"/>
      <c r="T84" s="113"/>
      <c r="U84" s="113"/>
      <c r="V84" s="113"/>
      <c r="W84" s="113"/>
      <c r="X84" s="30"/>
    </row>
    <row r="85" spans="2:17" ht="10.5" customHeight="1"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</row>
  </sheetData>
  <sheetProtection/>
  <mergeCells count="70">
    <mergeCell ref="S33:V33"/>
    <mergeCell ref="S77:V77"/>
    <mergeCell ref="S69:V69"/>
    <mergeCell ref="O65:V65"/>
    <mergeCell ref="S66:V66"/>
    <mergeCell ref="S67:V67"/>
    <mergeCell ref="S68:V68"/>
    <mergeCell ref="S63:V63"/>
    <mergeCell ref="S39:V39"/>
    <mergeCell ref="S61:V61"/>
    <mergeCell ref="S83:V83"/>
    <mergeCell ref="S70:V70"/>
    <mergeCell ref="S74:V74"/>
    <mergeCell ref="O73:V73"/>
    <mergeCell ref="S76:V76"/>
    <mergeCell ref="S75:V75"/>
    <mergeCell ref="S80:V80"/>
    <mergeCell ref="S71:V71"/>
    <mergeCell ref="S81:V81"/>
    <mergeCell ref="S82:V82"/>
    <mergeCell ref="S27:V27"/>
    <mergeCell ref="S55:V55"/>
    <mergeCell ref="O54:V54"/>
    <mergeCell ref="S57:V57"/>
    <mergeCell ref="S56:V56"/>
    <mergeCell ref="S52:V52"/>
    <mergeCell ref="O30:V30"/>
    <mergeCell ref="S31:V31"/>
    <mergeCell ref="S32:V32"/>
    <mergeCell ref="S38:V38"/>
    <mergeCell ref="O79:V79"/>
    <mergeCell ref="O19:V19"/>
    <mergeCell ref="S34:V34"/>
    <mergeCell ref="S50:V50"/>
    <mergeCell ref="S51:V51"/>
    <mergeCell ref="S22:V22"/>
    <mergeCell ref="O21:V21"/>
    <mergeCell ref="O26:V26"/>
    <mergeCell ref="S24:V24"/>
    <mergeCell ref="S23:V23"/>
    <mergeCell ref="S28:V28"/>
    <mergeCell ref="B6:C6"/>
    <mergeCell ref="L6:M6"/>
    <mergeCell ref="H6:I6"/>
    <mergeCell ref="J6:K6"/>
    <mergeCell ref="D6:E6"/>
    <mergeCell ref="F6:G6"/>
    <mergeCell ref="O15:V15"/>
    <mergeCell ref="N6:W7"/>
    <mergeCell ref="O9:V9"/>
    <mergeCell ref="S17:V17"/>
    <mergeCell ref="S16:V16"/>
    <mergeCell ref="O11:V11"/>
    <mergeCell ref="S12:V12"/>
    <mergeCell ref="S13:V13"/>
    <mergeCell ref="S62:V62"/>
    <mergeCell ref="S45:V45"/>
    <mergeCell ref="S46:V46"/>
    <mergeCell ref="S47:V47"/>
    <mergeCell ref="O49:V49"/>
    <mergeCell ref="B3:W3"/>
    <mergeCell ref="B4:W4"/>
    <mergeCell ref="O59:V59"/>
    <mergeCell ref="S60:V60"/>
    <mergeCell ref="O41:V41"/>
    <mergeCell ref="S42:V42"/>
    <mergeCell ref="S43:V43"/>
    <mergeCell ref="S44:V44"/>
    <mergeCell ref="O36:V36"/>
    <mergeCell ref="S37:V3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0" max="10" width="9.875" style="0" customWidth="1"/>
    <col min="11" max="11" width="2.50390625" style="0" customWidth="1"/>
  </cols>
  <sheetData/>
  <printOptions/>
  <pageMargins left="0.5905511811023623" right="0.1968503937007874" top="0" bottom="0.5905511811023623" header="0.5118110236220472" footer="0.5118110236220472"/>
  <pageSetup horizontalDpi="600" verticalDpi="600" orientation="portrait" paperSize="9" scale="95" r:id="rId2"/>
  <colBreaks count="1" manualBreakCount="1">
    <brk id="12" max="63" man="1"/>
  </colBreaks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21" width="8.25390625" style="219" customWidth="1"/>
    <col min="22" max="22" width="1.625" style="219" customWidth="1"/>
    <col min="23" max="16384" width="9.00390625" style="219" customWidth="1"/>
  </cols>
  <sheetData>
    <row r="1" spans="1:4" ht="10.5" customHeight="1">
      <c r="A1" s="102" t="s">
        <v>369</v>
      </c>
      <c r="B1" s="220"/>
      <c r="C1" s="220"/>
      <c r="D1" s="220"/>
    </row>
    <row r="2" ht="10.5" customHeight="1"/>
    <row r="3" spans="2:22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36"/>
    </row>
    <row r="4" spans="2:22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37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529" t="s">
        <v>40</v>
      </c>
      <c r="M6" s="529"/>
      <c r="N6" s="529" t="s">
        <v>41</v>
      </c>
      <c r="O6" s="529"/>
      <c r="P6" s="529" t="s">
        <v>42</v>
      </c>
      <c r="Q6" s="529"/>
      <c r="R6" s="529" t="s">
        <v>43</v>
      </c>
      <c r="S6" s="529"/>
      <c r="T6" s="529" t="s">
        <v>44</v>
      </c>
      <c r="U6" s="529"/>
      <c r="V6" s="224"/>
    </row>
    <row r="7" spans="2:22" ht="15.75" customHeight="1"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39" t="s">
        <v>89</v>
      </c>
      <c r="M7" s="239" t="s">
        <v>90</v>
      </c>
      <c r="N7" s="239" t="s">
        <v>89</v>
      </c>
      <c r="O7" s="239" t="s">
        <v>90</v>
      </c>
      <c r="P7" s="239" t="s">
        <v>89</v>
      </c>
      <c r="Q7" s="239" t="s">
        <v>90</v>
      </c>
      <c r="R7" s="239" t="s">
        <v>89</v>
      </c>
      <c r="S7" s="239" t="s">
        <v>90</v>
      </c>
      <c r="T7" s="239" t="s">
        <v>89</v>
      </c>
      <c r="U7" s="239" t="s">
        <v>90</v>
      </c>
      <c r="V7" s="224"/>
    </row>
    <row r="8" spans="2:13" ht="10.5" customHeight="1">
      <c r="B8" s="30"/>
      <c r="C8" s="30"/>
      <c r="D8" s="30"/>
      <c r="E8" s="30"/>
      <c r="F8" s="30"/>
      <c r="G8" s="30"/>
      <c r="H8" s="30"/>
      <c r="I8" s="30"/>
      <c r="J8" s="30"/>
      <c r="K8" s="151"/>
      <c r="L8" s="254"/>
      <c r="M8" s="9"/>
    </row>
    <row r="9" spans="2:22" s="227" customFormat="1" ht="10.5" customHeight="1">
      <c r="B9" s="29"/>
      <c r="C9" s="419" t="s">
        <v>16</v>
      </c>
      <c r="D9" s="419"/>
      <c r="E9" s="419"/>
      <c r="F9" s="419"/>
      <c r="G9" s="419"/>
      <c r="H9" s="419"/>
      <c r="I9" s="419"/>
      <c r="J9" s="419"/>
      <c r="K9" s="13"/>
      <c r="L9" s="255">
        <v>20502</v>
      </c>
      <c r="M9" s="214">
        <v>19401</v>
      </c>
      <c r="N9" s="214">
        <v>20063</v>
      </c>
      <c r="O9" s="214">
        <v>19104</v>
      </c>
      <c r="P9" s="214">
        <v>21058</v>
      </c>
      <c r="Q9" s="214">
        <v>21690</v>
      </c>
      <c r="R9" s="214">
        <v>17788</v>
      </c>
      <c r="S9" s="214">
        <v>20886</v>
      </c>
      <c r="T9" s="214">
        <v>15071</v>
      </c>
      <c r="U9" s="214">
        <v>18930</v>
      </c>
      <c r="V9" s="243"/>
    </row>
    <row r="10" spans="2:22" ht="5.25" customHeight="1">
      <c r="B10" s="30"/>
      <c r="C10" s="14"/>
      <c r="D10" s="14"/>
      <c r="E10" s="14"/>
      <c r="F10" s="14"/>
      <c r="G10" s="14"/>
      <c r="H10" s="14"/>
      <c r="I10" s="14"/>
      <c r="J10" s="14"/>
      <c r="K10" s="15"/>
      <c r="L10" s="256"/>
      <c r="M10" s="194"/>
      <c r="N10" s="194"/>
      <c r="O10" s="194"/>
      <c r="P10" s="194"/>
      <c r="Q10" s="194"/>
      <c r="R10" s="194"/>
      <c r="S10" s="194"/>
      <c r="T10" s="194"/>
      <c r="U10" s="194"/>
      <c r="V10" s="233"/>
    </row>
    <row r="11" spans="2:22" s="227" customFormat="1" ht="10.5" customHeight="1">
      <c r="B11" s="29"/>
      <c r="C11" s="419" t="s">
        <v>17</v>
      </c>
      <c r="D11" s="419"/>
      <c r="E11" s="419"/>
      <c r="F11" s="419"/>
      <c r="G11" s="419"/>
      <c r="H11" s="419"/>
      <c r="I11" s="419"/>
      <c r="J11" s="419"/>
      <c r="K11" s="13"/>
      <c r="L11" s="214">
        <v>220</v>
      </c>
      <c r="M11" s="214">
        <v>180</v>
      </c>
      <c r="N11" s="214">
        <v>183</v>
      </c>
      <c r="O11" s="214">
        <v>178</v>
      </c>
      <c r="P11" s="214">
        <v>242</v>
      </c>
      <c r="Q11" s="214">
        <v>189</v>
      </c>
      <c r="R11" s="214">
        <v>158</v>
      </c>
      <c r="S11" s="214">
        <v>213</v>
      </c>
      <c r="T11" s="214">
        <v>156</v>
      </c>
      <c r="U11" s="214">
        <v>224</v>
      </c>
      <c r="V11" s="243"/>
    </row>
    <row r="12" spans="2:22" ht="10.5" customHeight="1">
      <c r="B12" s="30"/>
      <c r="C12" s="14"/>
      <c r="D12" s="14"/>
      <c r="E12" s="14"/>
      <c r="F12" s="14"/>
      <c r="G12" s="420" t="s">
        <v>18</v>
      </c>
      <c r="H12" s="420"/>
      <c r="I12" s="420"/>
      <c r="J12" s="420"/>
      <c r="K12" s="15"/>
      <c r="L12" s="194">
        <v>149</v>
      </c>
      <c r="M12" s="194">
        <v>108</v>
      </c>
      <c r="N12" s="194">
        <v>113</v>
      </c>
      <c r="O12" s="194">
        <v>111</v>
      </c>
      <c r="P12" s="194">
        <v>169</v>
      </c>
      <c r="Q12" s="194">
        <v>131</v>
      </c>
      <c r="R12" s="194">
        <v>101</v>
      </c>
      <c r="S12" s="194">
        <v>144</v>
      </c>
      <c r="T12" s="194">
        <v>105</v>
      </c>
      <c r="U12" s="194">
        <v>149</v>
      </c>
      <c r="V12" s="233"/>
    </row>
    <row r="13" spans="2:22" ht="10.5" customHeight="1">
      <c r="B13" s="30"/>
      <c r="C13" s="14"/>
      <c r="D13" s="14"/>
      <c r="E13" s="14"/>
      <c r="F13" s="14"/>
      <c r="G13" s="420" t="s">
        <v>19</v>
      </c>
      <c r="H13" s="420"/>
      <c r="I13" s="420"/>
      <c r="J13" s="420"/>
      <c r="K13" s="15"/>
      <c r="L13" s="194">
        <v>71</v>
      </c>
      <c r="M13" s="194">
        <v>72</v>
      </c>
      <c r="N13" s="194">
        <v>70</v>
      </c>
      <c r="O13" s="194">
        <v>67</v>
      </c>
      <c r="P13" s="194">
        <v>73</v>
      </c>
      <c r="Q13" s="194">
        <v>58</v>
      </c>
      <c r="R13" s="194">
        <v>57</v>
      </c>
      <c r="S13" s="194">
        <v>69</v>
      </c>
      <c r="T13" s="194">
        <v>51</v>
      </c>
      <c r="U13" s="194">
        <v>75</v>
      </c>
      <c r="V13" s="233"/>
    </row>
    <row r="14" spans="2:22" ht="5.25" customHeight="1">
      <c r="B14" s="30"/>
      <c r="C14" s="14"/>
      <c r="D14" s="14"/>
      <c r="E14" s="14"/>
      <c r="F14" s="14"/>
      <c r="G14" s="14"/>
      <c r="H14" s="14"/>
      <c r="I14" s="14"/>
      <c r="J14" s="14"/>
      <c r="K14" s="15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33"/>
    </row>
    <row r="15" spans="2:22" s="227" customFormat="1" ht="10.5" customHeight="1">
      <c r="B15" s="29"/>
      <c r="C15" s="419" t="s">
        <v>20</v>
      </c>
      <c r="D15" s="419"/>
      <c r="E15" s="419"/>
      <c r="F15" s="419"/>
      <c r="G15" s="419"/>
      <c r="H15" s="419"/>
      <c r="I15" s="419"/>
      <c r="J15" s="419"/>
      <c r="K15" s="13"/>
      <c r="L15" s="214">
        <v>208</v>
      </c>
      <c r="M15" s="214">
        <v>232</v>
      </c>
      <c r="N15" s="214">
        <v>213</v>
      </c>
      <c r="O15" s="214">
        <v>191</v>
      </c>
      <c r="P15" s="214">
        <v>202</v>
      </c>
      <c r="Q15" s="214">
        <v>228</v>
      </c>
      <c r="R15" s="214">
        <v>176</v>
      </c>
      <c r="S15" s="214">
        <v>217</v>
      </c>
      <c r="T15" s="214">
        <v>143</v>
      </c>
      <c r="U15" s="214">
        <v>199</v>
      </c>
      <c r="V15" s="243"/>
    </row>
    <row r="16" spans="2:22" ht="10.5" customHeight="1">
      <c r="B16" s="30"/>
      <c r="C16" s="14"/>
      <c r="D16" s="14"/>
      <c r="E16" s="14"/>
      <c r="F16" s="14"/>
      <c r="G16" s="420" t="s">
        <v>18</v>
      </c>
      <c r="H16" s="420"/>
      <c r="I16" s="420"/>
      <c r="J16" s="420"/>
      <c r="K16" s="15"/>
      <c r="L16" s="194">
        <v>117</v>
      </c>
      <c r="M16" s="194">
        <v>128</v>
      </c>
      <c r="N16" s="194">
        <v>121</v>
      </c>
      <c r="O16" s="194">
        <v>112</v>
      </c>
      <c r="P16" s="194">
        <v>115</v>
      </c>
      <c r="Q16" s="194">
        <v>137</v>
      </c>
      <c r="R16" s="194">
        <v>105</v>
      </c>
      <c r="S16" s="194">
        <v>121</v>
      </c>
      <c r="T16" s="194">
        <v>90</v>
      </c>
      <c r="U16" s="194">
        <v>112</v>
      </c>
      <c r="V16" s="233"/>
    </row>
    <row r="17" spans="2:22" ht="10.5" customHeight="1">
      <c r="B17" s="30"/>
      <c r="C17" s="14"/>
      <c r="D17" s="14"/>
      <c r="E17" s="14"/>
      <c r="F17" s="14"/>
      <c r="G17" s="420" t="s">
        <v>19</v>
      </c>
      <c r="H17" s="420"/>
      <c r="I17" s="420"/>
      <c r="J17" s="420"/>
      <c r="K17" s="15"/>
      <c r="L17" s="194">
        <v>91</v>
      </c>
      <c r="M17" s="194">
        <v>104</v>
      </c>
      <c r="N17" s="194">
        <v>92</v>
      </c>
      <c r="O17" s="194">
        <v>79</v>
      </c>
      <c r="P17" s="194">
        <v>87</v>
      </c>
      <c r="Q17" s="194">
        <v>91</v>
      </c>
      <c r="R17" s="194">
        <v>71</v>
      </c>
      <c r="S17" s="194">
        <v>96</v>
      </c>
      <c r="T17" s="194">
        <v>53</v>
      </c>
      <c r="U17" s="194">
        <v>87</v>
      </c>
      <c r="V17" s="233"/>
    </row>
    <row r="18" spans="2:22" ht="5.25" customHeight="1">
      <c r="B18" s="30"/>
      <c r="C18" s="14"/>
      <c r="D18" s="14"/>
      <c r="E18" s="14"/>
      <c r="F18" s="14"/>
      <c r="G18" s="14"/>
      <c r="H18" s="14"/>
      <c r="I18" s="14"/>
      <c r="J18" s="14"/>
      <c r="K18" s="15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33"/>
    </row>
    <row r="19" spans="2:22" s="227" customFormat="1" ht="10.5" customHeight="1">
      <c r="B19" s="29"/>
      <c r="C19" s="419" t="s">
        <v>21</v>
      </c>
      <c r="D19" s="419"/>
      <c r="E19" s="419"/>
      <c r="F19" s="419"/>
      <c r="G19" s="419"/>
      <c r="H19" s="419"/>
      <c r="I19" s="419"/>
      <c r="J19" s="419"/>
      <c r="K19" s="13"/>
      <c r="L19" s="214">
        <v>94</v>
      </c>
      <c r="M19" s="214">
        <v>71</v>
      </c>
      <c r="N19" s="214">
        <v>86</v>
      </c>
      <c r="O19" s="214">
        <v>76</v>
      </c>
      <c r="P19" s="214">
        <v>98</v>
      </c>
      <c r="Q19" s="214">
        <v>101</v>
      </c>
      <c r="R19" s="214">
        <v>87</v>
      </c>
      <c r="S19" s="214">
        <v>96</v>
      </c>
      <c r="T19" s="214">
        <v>62</v>
      </c>
      <c r="U19" s="214">
        <v>83</v>
      </c>
      <c r="V19" s="243"/>
    </row>
    <row r="20" spans="2:22" ht="5.25" customHeight="1">
      <c r="B20" s="30"/>
      <c r="C20" s="14"/>
      <c r="D20" s="14"/>
      <c r="E20" s="14"/>
      <c r="F20" s="14"/>
      <c r="G20" s="14"/>
      <c r="H20" s="14"/>
      <c r="I20" s="14"/>
      <c r="J20" s="14"/>
      <c r="K20" s="15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33"/>
    </row>
    <row r="21" spans="2:22" s="227" customFormat="1" ht="10.5" customHeight="1">
      <c r="B21" s="29"/>
      <c r="C21" s="419" t="s">
        <v>22</v>
      </c>
      <c r="D21" s="419"/>
      <c r="E21" s="419"/>
      <c r="F21" s="419"/>
      <c r="G21" s="419"/>
      <c r="H21" s="419"/>
      <c r="I21" s="419"/>
      <c r="J21" s="419"/>
      <c r="K21" s="13"/>
      <c r="L21" s="214">
        <v>202</v>
      </c>
      <c r="M21" s="214">
        <v>198</v>
      </c>
      <c r="N21" s="214">
        <v>155</v>
      </c>
      <c r="O21" s="214">
        <v>163</v>
      </c>
      <c r="P21" s="214">
        <v>174</v>
      </c>
      <c r="Q21" s="214">
        <v>180</v>
      </c>
      <c r="R21" s="214">
        <v>141</v>
      </c>
      <c r="S21" s="214">
        <v>164</v>
      </c>
      <c r="T21" s="214">
        <v>115</v>
      </c>
      <c r="U21" s="214">
        <v>161</v>
      </c>
      <c r="V21" s="243"/>
    </row>
    <row r="22" spans="2:22" ht="10.5" customHeight="1">
      <c r="B22" s="30"/>
      <c r="C22" s="14"/>
      <c r="D22" s="14"/>
      <c r="E22" s="14"/>
      <c r="F22" s="14"/>
      <c r="G22" s="420" t="s">
        <v>18</v>
      </c>
      <c r="H22" s="420"/>
      <c r="I22" s="420"/>
      <c r="J22" s="420"/>
      <c r="K22" s="15"/>
      <c r="L22" s="194">
        <v>31</v>
      </c>
      <c r="M22" s="194">
        <v>37</v>
      </c>
      <c r="N22" s="194">
        <v>35</v>
      </c>
      <c r="O22" s="194">
        <v>36</v>
      </c>
      <c r="P22" s="194">
        <v>36</v>
      </c>
      <c r="Q22" s="194">
        <v>45</v>
      </c>
      <c r="R22" s="194">
        <v>39</v>
      </c>
      <c r="S22" s="194">
        <v>36</v>
      </c>
      <c r="T22" s="194">
        <v>30</v>
      </c>
      <c r="U22" s="194">
        <v>55</v>
      </c>
      <c r="V22" s="233"/>
    </row>
    <row r="23" spans="2:22" ht="10.5" customHeight="1">
      <c r="B23" s="30"/>
      <c r="C23" s="14"/>
      <c r="D23" s="14"/>
      <c r="E23" s="14"/>
      <c r="F23" s="14"/>
      <c r="G23" s="420" t="s">
        <v>19</v>
      </c>
      <c r="H23" s="420"/>
      <c r="I23" s="420"/>
      <c r="J23" s="420"/>
      <c r="K23" s="15"/>
      <c r="L23" s="194">
        <v>114</v>
      </c>
      <c r="M23" s="194">
        <v>111</v>
      </c>
      <c r="N23" s="194">
        <v>72</v>
      </c>
      <c r="O23" s="194">
        <v>83</v>
      </c>
      <c r="P23" s="194">
        <v>97</v>
      </c>
      <c r="Q23" s="194">
        <v>102</v>
      </c>
      <c r="R23" s="194">
        <v>77</v>
      </c>
      <c r="S23" s="194">
        <v>88</v>
      </c>
      <c r="T23" s="194">
        <v>63</v>
      </c>
      <c r="U23" s="194">
        <v>71</v>
      </c>
      <c r="V23" s="233"/>
    </row>
    <row r="24" spans="2:22" ht="10.5" customHeight="1">
      <c r="B24" s="30"/>
      <c r="C24" s="14"/>
      <c r="D24" s="14"/>
      <c r="E24" s="14"/>
      <c r="F24" s="14"/>
      <c r="G24" s="420" t="s">
        <v>23</v>
      </c>
      <c r="H24" s="420"/>
      <c r="I24" s="420"/>
      <c r="J24" s="420"/>
      <c r="K24" s="15"/>
      <c r="L24" s="194">
        <v>57</v>
      </c>
      <c r="M24" s="194">
        <v>50</v>
      </c>
      <c r="N24" s="194">
        <v>48</v>
      </c>
      <c r="O24" s="194">
        <v>44</v>
      </c>
      <c r="P24" s="194">
        <v>41</v>
      </c>
      <c r="Q24" s="194">
        <v>33</v>
      </c>
      <c r="R24" s="194">
        <v>25</v>
      </c>
      <c r="S24" s="194">
        <v>40</v>
      </c>
      <c r="T24" s="194">
        <v>22</v>
      </c>
      <c r="U24" s="194">
        <v>35</v>
      </c>
      <c r="V24" s="233"/>
    </row>
    <row r="25" spans="2:22" ht="5.2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33"/>
    </row>
    <row r="26" spans="2:22" s="227" customFormat="1" ht="10.5" customHeight="1">
      <c r="B26" s="29"/>
      <c r="C26" s="419" t="s">
        <v>24</v>
      </c>
      <c r="D26" s="419"/>
      <c r="E26" s="419"/>
      <c r="F26" s="419"/>
      <c r="G26" s="419"/>
      <c r="H26" s="419"/>
      <c r="I26" s="419"/>
      <c r="J26" s="419"/>
      <c r="K26" s="13"/>
      <c r="L26" s="214">
        <v>178</v>
      </c>
      <c r="M26" s="214">
        <v>159</v>
      </c>
      <c r="N26" s="214">
        <v>185</v>
      </c>
      <c r="O26" s="214">
        <v>159</v>
      </c>
      <c r="P26" s="214">
        <v>167</v>
      </c>
      <c r="Q26" s="214">
        <v>177</v>
      </c>
      <c r="R26" s="214">
        <v>130</v>
      </c>
      <c r="S26" s="214">
        <v>154</v>
      </c>
      <c r="T26" s="214">
        <v>89</v>
      </c>
      <c r="U26" s="214">
        <v>126</v>
      </c>
      <c r="V26" s="243"/>
    </row>
    <row r="27" spans="2:22" ht="10.5" customHeight="1">
      <c r="B27" s="30"/>
      <c r="C27" s="14"/>
      <c r="D27" s="14"/>
      <c r="E27" s="14"/>
      <c r="F27" s="14"/>
      <c r="G27" s="420" t="s">
        <v>18</v>
      </c>
      <c r="H27" s="420"/>
      <c r="I27" s="420"/>
      <c r="J27" s="420"/>
      <c r="K27" s="15"/>
      <c r="L27" s="194">
        <v>53</v>
      </c>
      <c r="M27" s="194">
        <v>49</v>
      </c>
      <c r="N27" s="194">
        <v>66</v>
      </c>
      <c r="O27" s="194">
        <v>52</v>
      </c>
      <c r="P27" s="194">
        <v>63</v>
      </c>
      <c r="Q27" s="194">
        <v>47</v>
      </c>
      <c r="R27" s="194">
        <v>42</v>
      </c>
      <c r="S27" s="194">
        <v>51</v>
      </c>
      <c r="T27" s="194">
        <v>34</v>
      </c>
      <c r="U27" s="194">
        <v>34</v>
      </c>
      <c r="V27" s="233"/>
    </row>
    <row r="28" spans="2:22" ht="10.5" customHeight="1">
      <c r="B28" s="30"/>
      <c r="C28" s="14"/>
      <c r="D28" s="14"/>
      <c r="E28" s="14"/>
      <c r="F28" s="14"/>
      <c r="G28" s="420" t="s">
        <v>19</v>
      </c>
      <c r="H28" s="420"/>
      <c r="I28" s="420"/>
      <c r="J28" s="420"/>
      <c r="K28" s="15"/>
      <c r="L28" s="194">
        <v>125</v>
      </c>
      <c r="M28" s="194">
        <v>110</v>
      </c>
      <c r="N28" s="194">
        <v>119</v>
      </c>
      <c r="O28" s="194">
        <v>107</v>
      </c>
      <c r="P28" s="194">
        <v>104</v>
      </c>
      <c r="Q28" s="194">
        <v>130</v>
      </c>
      <c r="R28" s="194">
        <v>88</v>
      </c>
      <c r="S28" s="194">
        <v>103</v>
      </c>
      <c r="T28" s="194">
        <v>55</v>
      </c>
      <c r="U28" s="194">
        <v>92</v>
      </c>
      <c r="V28" s="233"/>
    </row>
    <row r="29" spans="2:22" ht="5.25" customHeight="1">
      <c r="B29" s="30"/>
      <c r="C29" s="14"/>
      <c r="D29" s="14"/>
      <c r="E29" s="14"/>
      <c r="F29" s="14"/>
      <c r="G29" s="14"/>
      <c r="H29" s="14"/>
      <c r="I29" s="14"/>
      <c r="J29" s="14"/>
      <c r="K29" s="15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33"/>
    </row>
    <row r="30" spans="2:22" s="227" customFormat="1" ht="10.5" customHeight="1">
      <c r="B30" s="29"/>
      <c r="C30" s="419" t="s">
        <v>25</v>
      </c>
      <c r="D30" s="419"/>
      <c r="E30" s="419"/>
      <c r="F30" s="419"/>
      <c r="G30" s="419"/>
      <c r="H30" s="419"/>
      <c r="I30" s="419"/>
      <c r="J30" s="419"/>
      <c r="K30" s="13"/>
      <c r="L30" s="214">
        <v>275</v>
      </c>
      <c r="M30" s="214">
        <v>222</v>
      </c>
      <c r="N30" s="214">
        <v>278</v>
      </c>
      <c r="O30" s="214">
        <v>254</v>
      </c>
      <c r="P30" s="214">
        <v>286</v>
      </c>
      <c r="Q30" s="214">
        <v>261</v>
      </c>
      <c r="R30" s="214">
        <v>229</v>
      </c>
      <c r="S30" s="214">
        <v>243</v>
      </c>
      <c r="T30" s="214">
        <v>171</v>
      </c>
      <c r="U30" s="214">
        <v>233</v>
      </c>
      <c r="V30" s="243"/>
    </row>
    <row r="31" spans="2:22" ht="10.5" customHeight="1">
      <c r="B31" s="30"/>
      <c r="C31" s="14"/>
      <c r="D31" s="14"/>
      <c r="E31" s="14"/>
      <c r="F31" s="14"/>
      <c r="G31" s="420" t="s">
        <v>18</v>
      </c>
      <c r="H31" s="420"/>
      <c r="I31" s="420"/>
      <c r="J31" s="420"/>
      <c r="K31" s="15"/>
      <c r="L31" s="194">
        <v>70</v>
      </c>
      <c r="M31" s="194">
        <v>45</v>
      </c>
      <c r="N31" s="194">
        <v>71</v>
      </c>
      <c r="O31" s="194">
        <v>82</v>
      </c>
      <c r="P31" s="194">
        <v>61</v>
      </c>
      <c r="Q31" s="194">
        <v>63</v>
      </c>
      <c r="R31" s="194">
        <v>56</v>
      </c>
      <c r="S31" s="194">
        <v>58</v>
      </c>
      <c r="T31" s="194">
        <v>49</v>
      </c>
      <c r="U31" s="194">
        <v>79</v>
      </c>
      <c r="V31" s="233"/>
    </row>
    <row r="32" spans="2:22" ht="10.5" customHeight="1">
      <c r="B32" s="30"/>
      <c r="C32" s="14"/>
      <c r="D32" s="14"/>
      <c r="E32" s="14"/>
      <c r="F32" s="14"/>
      <c r="G32" s="420" t="s">
        <v>19</v>
      </c>
      <c r="H32" s="420"/>
      <c r="I32" s="420"/>
      <c r="J32" s="420"/>
      <c r="K32" s="15"/>
      <c r="L32" s="194">
        <v>84</v>
      </c>
      <c r="M32" s="194">
        <v>82</v>
      </c>
      <c r="N32" s="194">
        <v>84</v>
      </c>
      <c r="O32" s="194">
        <v>67</v>
      </c>
      <c r="P32" s="194">
        <v>82</v>
      </c>
      <c r="Q32" s="194">
        <v>80</v>
      </c>
      <c r="R32" s="194">
        <v>60</v>
      </c>
      <c r="S32" s="194">
        <v>65</v>
      </c>
      <c r="T32" s="194">
        <v>39</v>
      </c>
      <c r="U32" s="194">
        <v>59</v>
      </c>
      <c r="V32" s="233"/>
    </row>
    <row r="33" spans="2:22" ht="10.5" customHeight="1">
      <c r="B33" s="30"/>
      <c r="C33" s="14"/>
      <c r="D33" s="14"/>
      <c r="E33" s="14"/>
      <c r="F33" s="14"/>
      <c r="G33" s="420" t="s">
        <v>23</v>
      </c>
      <c r="H33" s="420"/>
      <c r="I33" s="420"/>
      <c r="J33" s="420"/>
      <c r="K33" s="15"/>
      <c r="L33" s="194">
        <v>75</v>
      </c>
      <c r="M33" s="194">
        <v>51</v>
      </c>
      <c r="N33" s="194">
        <v>88</v>
      </c>
      <c r="O33" s="194">
        <v>74</v>
      </c>
      <c r="P33" s="194">
        <v>99</v>
      </c>
      <c r="Q33" s="194">
        <v>75</v>
      </c>
      <c r="R33" s="194">
        <v>77</v>
      </c>
      <c r="S33" s="194">
        <v>78</v>
      </c>
      <c r="T33" s="194">
        <v>61</v>
      </c>
      <c r="U33" s="194">
        <v>68</v>
      </c>
      <c r="V33" s="233"/>
    </row>
    <row r="34" spans="2:22" ht="10.5" customHeight="1">
      <c r="B34" s="30"/>
      <c r="C34" s="14"/>
      <c r="D34" s="14"/>
      <c r="E34" s="14"/>
      <c r="F34" s="14"/>
      <c r="G34" s="420" t="s">
        <v>26</v>
      </c>
      <c r="H34" s="420"/>
      <c r="I34" s="420"/>
      <c r="J34" s="420"/>
      <c r="K34" s="15"/>
      <c r="L34" s="194">
        <v>46</v>
      </c>
      <c r="M34" s="194">
        <v>44</v>
      </c>
      <c r="N34" s="194">
        <v>35</v>
      </c>
      <c r="O34" s="194">
        <v>31</v>
      </c>
      <c r="P34" s="194">
        <v>44</v>
      </c>
      <c r="Q34" s="194">
        <v>43</v>
      </c>
      <c r="R34" s="194">
        <v>36</v>
      </c>
      <c r="S34" s="194">
        <v>42</v>
      </c>
      <c r="T34" s="194">
        <v>22</v>
      </c>
      <c r="U34" s="194">
        <v>27</v>
      </c>
      <c r="V34" s="233"/>
    </row>
    <row r="35" spans="2:22" ht="5.25" customHeight="1">
      <c r="B35" s="30"/>
      <c r="C35" s="14"/>
      <c r="D35" s="14"/>
      <c r="E35" s="14"/>
      <c r="F35" s="14"/>
      <c r="G35" s="14"/>
      <c r="H35" s="14"/>
      <c r="I35" s="14"/>
      <c r="J35" s="14"/>
      <c r="K35" s="15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33"/>
    </row>
    <row r="36" spans="2:22" s="227" customFormat="1" ht="10.5" customHeight="1">
      <c r="B36" s="29"/>
      <c r="C36" s="419" t="s">
        <v>27</v>
      </c>
      <c r="D36" s="419"/>
      <c r="E36" s="419"/>
      <c r="F36" s="419"/>
      <c r="G36" s="419"/>
      <c r="H36" s="419"/>
      <c r="I36" s="419"/>
      <c r="J36" s="419"/>
      <c r="K36" s="13"/>
      <c r="L36" s="214">
        <v>265</v>
      </c>
      <c r="M36" s="214">
        <v>211</v>
      </c>
      <c r="N36" s="214">
        <v>278</v>
      </c>
      <c r="O36" s="214">
        <v>225</v>
      </c>
      <c r="P36" s="214">
        <v>288</v>
      </c>
      <c r="Q36" s="214">
        <v>239</v>
      </c>
      <c r="R36" s="214">
        <v>171</v>
      </c>
      <c r="S36" s="214">
        <v>198</v>
      </c>
      <c r="T36" s="214">
        <v>146</v>
      </c>
      <c r="U36" s="214">
        <v>171</v>
      </c>
      <c r="V36" s="243"/>
    </row>
    <row r="37" spans="2:22" ht="10.5" customHeight="1">
      <c r="B37" s="30"/>
      <c r="C37" s="14"/>
      <c r="D37" s="14"/>
      <c r="E37" s="14"/>
      <c r="F37" s="14"/>
      <c r="G37" s="420" t="s">
        <v>18</v>
      </c>
      <c r="H37" s="420"/>
      <c r="I37" s="420"/>
      <c r="J37" s="420"/>
      <c r="K37" s="15"/>
      <c r="L37" s="194">
        <v>69</v>
      </c>
      <c r="M37" s="194">
        <v>62</v>
      </c>
      <c r="N37" s="194">
        <v>66</v>
      </c>
      <c r="O37" s="194">
        <v>58</v>
      </c>
      <c r="P37" s="194">
        <v>71</v>
      </c>
      <c r="Q37" s="194">
        <v>70</v>
      </c>
      <c r="R37" s="194">
        <v>52</v>
      </c>
      <c r="S37" s="194">
        <v>58</v>
      </c>
      <c r="T37" s="194">
        <v>39</v>
      </c>
      <c r="U37" s="194">
        <v>48</v>
      </c>
      <c r="V37" s="233"/>
    </row>
    <row r="38" spans="2:22" ht="10.5" customHeight="1">
      <c r="B38" s="30"/>
      <c r="C38" s="14"/>
      <c r="D38" s="14"/>
      <c r="E38" s="14"/>
      <c r="F38" s="14"/>
      <c r="G38" s="420" t="s">
        <v>19</v>
      </c>
      <c r="H38" s="420"/>
      <c r="I38" s="420"/>
      <c r="J38" s="420"/>
      <c r="K38" s="15"/>
      <c r="L38" s="194">
        <v>64</v>
      </c>
      <c r="M38" s="194">
        <v>45</v>
      </c>
      <c r="N38" s="194">
        <v>69</v>
      </c>
      <c r="O38" s="194">
        <v>72</v>
      </c>
      <c r="P38" s="194">
        <v>78</v>
      </c>
      <c r="Q38" s="194">
        <v>66</v>
      </c>
      <c r="R38" s="194">
        <v>51</v>
      </c>
      <c r="S38" s="194">
        <v>54</v>
      </c>
      <c r="T38" s="194">
        <v>38</v>
      </c>
      <c r="U38" s="194">
        <v>49</v>
      </c>
      <c r="V38" s="233"/>
    </row>
    <row r="39" spans="2:22" ht="10.5" customHeight="1">
      <c r="B39" s="30"/>
      <c r="C39" s="14"/>
      <c r="D39" s="14"/>
      <c r="E39" s="14"/>
      <c r="F39" s="14"/>
      <c r="G39" s="420" t="s">
        <v>23</v>
      </c>
      <c r="H39" s="420"/>
      <c r="I39" s="420"/>
      <c r="J39" s="420"/>
      <c r="K39" s="15"/>
      <c r="L39" s="194">
        <v>132</v>
      </c>
      <c r="M39" s="194">
        <v>104</v>
      </c>
      <c r="N39" s="194">
        <v>143</v>
      </c>
      <c r="O39" s="194">
        <v>95</v>
      </c>
      <c r="P39" s="194">
        <v>139</v>
      </c>
      <c r="Q39" s="194">
        <v>103</v>
      </c>
      <c r="R39" s="194">
        <v>68</v>
      </c>
      <c r="S39" s="194">
        <v>86</v>
      </c>
      <c r="T39" s="194">
        <v>69</v>
      </c>
      <c r="U39" s="194">
        <v>74</v>
      </c>
      <c r="V39" s="233"/>
    </row>
    <row r="40" spans="2:22" ht="5.25" customHeight="1">
      <c r="B40" s="30"/>
      <c r="C40" s="14"/>
      <c r="D40" s="14"/>
      <c r="E40" s="14"/>
      <c r="F40" s="14"/>
      <c r="G40" s="14"/>
      <c r="H40" s="14"/>
      <c r="I40" s="14"/>
      <c r="J40" s="14"/>
      <c r="K40" s="15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33"/>
    </row>
    <row r="41" spans="2:22" s="227" customFormat="1" ht="10.5" customHeight="1">
      <c r="B41" s="29"/>
      <c r="C41" s="419" t="s">
        <v>28</v>
      </c>
      <c r="D41" s="419"/>
      <c r="E41" s="419"/>
      <c r="F41" s="419"/>
      <c r="G41" s="419"/>
      <c r="H41" s="419"/>
      <c r="I41" s="419"/>
      <c r="J41" s="419"/>
      <c r="K41" s="13"/>
      <c r="L41" s="214">
        <v>444</v>
      </c>
      <c r="M41" s="214">
        <v>441</v>
      </c>
      <c r="N41" s="214">
        <v>455</v>
      </c>
      <c r="O41" s="214">
        <v>436</v>
      </c>
      <c r="P41" s="214">
        <v>522</v>
      </c>
      <c r="Q41" s="214">
        <v>548</v>
      </c>
      <c r="R41" s="214">
        <v>426</v>
      </c>
      <c r="S41" s="214">
        <v>483</v>
      </c>
      <c r="T41" s="214">
        <v>281</v>
      </c>
      <c r="U41" s="214">
        <v>373</v>
      </c>
      <c r="V41" s="243"/>
    </row>
    <row r="42" spans="2:22" ht="10.5" customHeight="1">
      <c r="B42" s="30"/>
      <c r="C42" s="14"/>
      <c r="D42" s="14"/>
      <c r="E42" s="14"/>
      <c r="F42" s="14"/>
      <c r="G42" s="420" t="s">
        <v>18</v>
      </c>
      <c r="H42" s="420"/>
      <c r="I42" s="420"/>
      <c r="J42" s="420"/>
      <c r="K42" s="15"/>
      <c r="L42" s="194">
        <v>63</v>
      </c>
      <c r="M42" s="194">
        <v>71</v>
      </c>
      <c r="N42" s="194">
        <v>59</v>
      </c>
      <c r="O42" s="194">
        <v>57</v>
      </c>
      <c r="P42" s="194">
        <v>73</v>
      </c>
      <c r="Q42" s="194">
        <v>73</v>
      </c>
      <c r="R42" s="194">
        <v>51</v>
      </c>
      <c r="S42" s="194">
        <v>69</v>
      </c>
      <c r="T42" s="194">
        <v>36</v>
      </c>
      <c r="U42" s="194">
        <v>55</v>
      </c>
      <c r="V42" s="233"/>
    </row>
    <row r="43" spans="2:22" ht="10.5" customHeight="1">
      <c r="B43" s="30"/>
      <c r="C43" s="14"/>
      <c r="D43" s="14"/>
      <c r="E43" s="14"/>
      <c r="F43" s="14"/>
      <c r="G43" s="420" t="s">
        <v>19</v>
      </c>
      <c r="H43" s="420"/>
      <c r="I43" s="420"/>
      <c r="J43" s="420"/>
      <c r="K43" s="15"/>
      <c r="L43" s="194">
        <v>54</v>
      </c>
      <c r="M43" s="194">
        <v>55</v>
      </c>
      <c r="N43" s="194">
        <v>56</v>
      </c>
      <c r="O43" s="194">
        <v>56</v>
      </c>
      <c r="P43" s="194">
        <v>75</v>
      </c>
      <c r="Q43" s="194">
        <v>77</v>
      </c>
      <c r="R43" s="194">
        <v>56</v>
      </c>
      <c r="S43" s="194">
        <v>72</v>
      </c>
      <c r="T43" s="194">
        <v>37</v>
      </c>
      <c r="U43" s="194">
        <v>50</v>
      </c>
      <c r="V43" s="233"/>
    </row>
    <row r="44" spans="2:22" ht="10.5" customHeight="1">
      <c r="B44" s="30"/>
      <c r="C44" s="14"/>
      <c r="D44" s="14"/>
      <c r="E44" s="14"/>
      <c r="F44" s="14"/>
      <c r="G44" s="420" t="s">
        <v>23</v>
      </c>
      <c r="H44" s="420"/>
      <c r="I44" s="420"/>
      <c r="J44" s="420"/>
      <c r="K44" s="15"/>
      <c r="L44" s="194">
        <v>75</v>
      </c>
      <c r="M44" s="194">
        <v>82</v>
      </c>
      <c r="N44" s="194">
        <v>88</v>
      </c>
      <c r="O44" s="194">
        <v>70</v>
      </c>
      <c r="P44" s="194">
        <v>80</v>
      </c>
      <c r="Q44" s="194">
        <v>75</v>
      </c>
      <c r="R44" s="194">
        <v>70</v>
      </c>
      <c r="S44" s="194">
        <v>77</v>
      </c>
      <c r="T44" s="194">
        <v>34</v>
      </c>
      <c r="U44" s="194">
        <v>58</v>
      </c>
      <c r="V44" s="233"/>
    </row>
    <row r="45" spans="2:22" ht="10.5" customHeight="1">
      <c r="B45" s="30"/>
      <c r="C45" s="14"/>
      <c r="D45" s="14"/>
      <c r="E45" s="14"/>
      <c r="F45" s="14"/>
      <c r="G45" s="420" t="s">
        <v>26</v>
      </c>
      <c r="H45" s="420"/>
      <c r="I45" s="420"/>
      <c r="J45" s="420"/>
      <c r="K45" s="15"/>
      <c r="L45" s="194">
        <v>86</v>
      </c>
      <c r="M45" s="194">
        <v>79</v>
      </c>
      <c r="N45" s="194">
        <v>83</v>
      </c>
      <c r="O45" s="194">
        <v>91</v>
      </c>
      <c r="P45" s="194">
        <v>126</v>
      </c>
      <c r="Q45" s="194">
        <v>121</v>
      </c>
      <c r="R45" s="194">
        <v>102</v>
      </c>
      <c r="S45" s="194">
        <v>97</v>
      </c>
      <c r="T45" s="194">
        <v>74</v>
      </c>
      <c r="U45" s="194">
        <v>79</v>
      </c>
      <c r="V45" s="233"/>
    </row>
    <row r="46" spans="2:22" ht="10.5" customHeight="1">
      <c r="B46" s="30"/>
      <c r="C46" s="14"/>
      <c r="D46" s="14"/>
      <c r="E46" s="14"/>
      <c r="F46" s="14"/>
      <c r="G46" s="420" t="s">
        <v>29</v>
      </c>
      <c r="H46" s="420"/>
      <c r="I46" s="420"/>
      <c r="J46" s="420"/>
      <c r="K46" s="15"/>
      <c r="L46" s="194">
        <v>85</v>
      </c>
      <c r="M46" s="194">
        <v>64</v>
      </c>
      <c r="N46" s="194">
        <v>85</v>
      </c>
      <c r="O46" s="194">
        <v>82</v>
      </c>
      <c r="P46" s="194">
        <v>84</v>
      </c>
      <c r="Q46" s="194">
        <v>101</v>
      </c>
      <c r="R46" s="194">
        <v>86</v>
      </c>
      <c r="S46" s="194">
        <v>86</v>
      </c>
      <c r="T46" s="194">
        <v>58</v>
      </c>
      <c r="U46" s="194">
        <v>69</v>
      </c>
      <c r="V46" s="233"/>
    </row>
    <row r="47" spans="2:22" ht="10.5" customHeight="1">
      <c r="B47" s="30"/>
      <c r="C47" s="14"/>
      <c r="D47" s="14"/>
      <c r="E47" s="14"/>
      <c r="F47" s="14"/>
      <c r="G47" s="420" t="s">
        <v>30</v>
      </c>
      <c r="H47" s="420"/>
      <c r="I47" s="420"/>
      <c r="J47" s="420"/>
      <c r="K47" s="15"/>
      <c r="L47" s="194">
        <v>81</v>
      </c>
      <c r="M47" s="194">
        <v>90</v>
      </c>
      <c r="N47" s="194">
        <v>84</v>
      </c>
      <c r="O47" s="194">
        <v>80</v>
      </c>
      <c r="P47" s="194">
        <v>84</v>
      </c>
      <c r="Q47" s="194">
        <v>101</v>
      </c>
      <c r="R47" s="194">
        <v>61</v>
      </c>
      <c r="S47" s="194">
        <v>82</v>
      </c>
      <c r="T47" s="194">
        <v>42</v>
      </c>
      <c r="U47" s="194">
        <v>62</v>
      </c>
      <c r="V47" s="233"/>
    </row>
    <row r="48" spans="2:22" ht="5.25" customHeight="1">
      <c r="B48" s="30"/>
      <c r="C48" s="14"/>
      <c r="D48" s="14"/>
      <c r="E48" s="14"/>
      <c r="F48" s="14"/>
      <c r="G48" s="14"/>
      <c r="H48" s="14"/>
      <c r="I48" s="14"/>
      <c r="J48" s="14"/>
      <c r="K48" s="15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33"/>
    </row>
    <row r="49" spans="2:22" s="227" customFormat="1" ht="10.5" customHeight="1">
      <c r="B49" s="29"/>
      <c r="C49" s="419" t="s">
        <v>31</v>
      </c>
      <c r="D49" s="419"/>
      <c r="E49" s="419"/>
      <c r="F49" s="419"/>
      <c r="G49" s="419"/>
      <c r="H49" s="419"/>
      <c r="I49" s="419"/>
      <c r="J49" s="419"/>
      <c r="K49" s="13"/>
      <c r="L49" s="214">
        <v>296</v>
      </c>
      <c r="M49" s="214">
        <v>272</v>
      </c>
      <c r="N49" s="214">
        <v>252</v>
      </c>
      <c r="O49" s="214">
        <v>246</v>
      </c>
      <c r="P49" s="214">
        <v>281</v>
      </c>
      <c r="Q49" s="214">
        <v>288</v>
      </c>
      <c r="R49" s="214">
        <v>193</v>
      </c>
      <c r="S49" s="214">
        <v>251</v>
      </c>
      <c r="T49" s="214">
        <v>176</v>
      </c>
      <c r="U49" s="214">
        <v>179</v>
      </c>
      <c r="V49" s="243"/>
    </row>
    <row r="50" spans="2:22" ht="10.5" customHeight="1">
      <c r="B50" s="30"/>
      <c r="C50" s="14"/>
      <c r="D50" s="14"/>
      <c r="E50" s="14"/>
      <c r="F50" s="14"/>
      <c r="G50" s="420" t="s">
        <v>18</v>
      </c>
      <c r="H50" s="420"/>
      <c r="I50" s="420"/>
      <c r="J50" s="420"/>
      <c r="K50" s="15"/>
      <c r="L50" s="194">
        <v>68</v>
      </c>
      <c r="M50" s="194">
        <v>77</v>
      </c>
      <c r="N50" s="194">
        <v>73</v>
      </c>
      <c r="O50" s="194">
        <v>66</v>
      </c>
      <c r="P50" s="194">
        <v>85</v>
      </c>
      <c r="Q50" s="194">
        <v>78</v>
      </c>
      <c r="R50" s="194">
        <v>57</v>
      </c>
      <c r="S50" s="194">
        <v>69</v>
      </c>
      <c r="T50" s="194">
        <v>51</v>
      </c>
      <c r="U50" s="194">
        <v>53</v>
      </c>
      <c r="V50" s="233"/>
    </row>
    <row r="51" spans="2:22" ht="10.5" customHeight="1">
      <c r="B51" s="30"/>
      <c r="C51" s="14"/>
      <c r="D51" s="14"/>
      <c r="E51" s="14"/>
      <c r="F51" s="14"/>
      <c r="G51" s="420" t="s">
        <v>19</v>
      </c>
      <c r="H51" s="420"/>
      <c r="I51" s="420"/>
      <c r="J51" s="420"/>
      <c r="K51" s="15"/>
      <c r="L51" s="194">
        <v>94</v>
      </c>
      <c r="M51" s="194">
        <v>79</v>
      </c>
      <c r="N51" s="194">
        <v>75</v>
      </c>
      <c r="O51" s="194">
        <v>84</v>
      </c>
      <c r="P51" s="194">
        <v>79</v>
      </c>
      <c r="Q51" s="194">
        <v>88</v>
      </c>
      <c r="R51" s="194">
        <v>54</v>
      </c>
      <c r="S51" s="194">
        <v>86</v>
      </c>
      <c r="T51" s="194">
        <v>46</v>
      </c>
      <c r="U51" s="194">
        <v>48</v>
      </c>
      <c r="V51" s="233"/>
    </row>
    <row r="52" spans="2:22" ht="10.5" customHeight="1">
      <c r="B52" s="30"/>
      <c r="C52" s="14"/>
      <c r="D52" s="14"/>
      <c r="E52" s="14"/>
      <c r="F52" s="14"/>
      <c r="G52" s="420" t="s">
        <v>23</v>
      </c>
      <c r="H52" s="420"/>
      <c r="I52" s="420"/>
      <c r="J52" s="420"/>
      <c r="K52" s="15"/>
      <c r="L52" s="194">
        <v>134</v>
      </c>
      <c r="M52" s="194">
        <v>116</v>
      </c>
      <c r="N52" s="194">
        <v>104</v>
      </c>
      <c r="O52" s="194">
        <v>96</v>
      </c>
      <c r="P52" s="194">
        <v>117</v>
      </c>
      <c r="Q52" s="194">
        <v>122</v>
      </c>
      <c r="R52" s="194">
        <v>82</v>
      </c>
      <c r="S52" s="194">
        <v>96</v>
      </c>
      <c r="T52" s="194">
        <v>79</v>
      </c>
      <c r="U52" s="194">
        <v>78</v>
      </c>
      <c r="V52" s="233"/>
    </row>
    <row r="53" spans="2:22" ht="5.25" customHeight="1">
      <c r="B53" s="30"/>
      <c r="C53" s="30"/>
      <c r="D53" s="30"/>
      <c r="E53" s="30"/>
      <c r="F53" s="30"/>
      <c r="G53" s="30"/>
      <c r="H53" s="30"/>
      <c r="I53" s="30"/>
      <c r="J53" s="30"/>
      <c r="K53" s="151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33"/>
    </row>
    <row r="54" spans="2:22" s="227" customFormat="1" ht="10.5" customHeight="1">
      <c r="B54" s="29"/>
      <c r="C54" s="419" t="s">
        <v>32</v>
      </c>
      <c r="D54" s="419"/>
      <c r="E54" s="419"/>
      <c r="F54" s="419"/>
      <c r="G54" s="419"/>
      <c r="H54" s="419"/>
      <c r="I54" s="419"/>
      <c r="J54" s="419"/>
      <c r="K54" s="13"/>
      <c r="L54" s="214">
        <v>250</v>
      </c>
      <c r="M54" s="214">
        <v>261</v>
      </c>
      <c r="N54" s="214">
        <v>271</v>
      </c>
      <c r="O54" s="214">
        <v>269</v>
      </c>
      <c r="P54" s="214">
        <v>233</v>
      </c>
      <c r="Q54" s="214">
        <v>245</v>
      </c>
      <c r="R54" s="214">
        <v>162</v>
      </c>
      <c r="S54" s="214">
        <v>168</v>
      </c>
      <c r="T54" s="214">
        <v>121</v>
      </c>
      <c r="U54" s="214">
        <v>138</v>
      </c>
      <c r="V54" s="243"/>
    </row>
    <row r="55" spans="2:22" ht="10.5" customHeight="1">
      <c r="B55" s="30"/>
      <c r="C55" s="14"/>
      <c r="D55" s="14"/>
      <c r="E55" s="14"/>
      <c r="F55" s="14"/>
      <c r="G55" s="420" t="s">
        <v>18</v>
      </c>
      <c r="H55" s="420"/>
      <c r="I55" s="420"/>
      <c r="J55" s="420"/>
      <c r="K55" s="15"/>
      <c r="L55" s="194">
        <v>88</v>
      </c>
      <c r="M55" s="194">
        <v>95</v>
      </c>
      <c r="N55" s="194">
        <v>109</v>
      </c>
      <c r="O55" s="194">
        <v>113</v>
      </c>
      <c r="P55" s="194">
        <v>108</v>
      </c>
      <c r="Q55" s="194">
        <v>100</v>
      </c>
      <c r="R55" s="194">
        <v>79</v>
      </c>
      <c r="S55" s="194">
        <v>67</v>
      </c>
      <c r="T55" s="194">
        <v>48</v>
      </c>
      <c r="U55" s="194">
        <v>59</v>
      </c>
      <c r="V55" s="233"/>
    </row>
    <row r="56" spans="2:22" ht="10.5" customHeight="1">
      <c r="B56" s="30"/>
      <c r="C56" s="14"/>
      <c r="D56" s="14"/>
      <c r="E56" s="14"/>
      <c r="F56" s="14"/>
      <c r="G56" s="420" t="s">
        <v>19</v>
      </c>
      <c r="H56" s="420"/>
      <c r="I56" s="420"/>
      <c r="J56" s="420"/>
      <c r="K56" s="15"/>
      <c r="L56" s="194">
        <v>91</v>
      </c>
      <c r="M56" s="194">
        <v>94</v>
      </c>
      <c r="N56" s="194">
        <v>84</v>
      </c>
      <c r="O56" s="194">
        <v>84</v>
      </c>
      <c r="P56" s="194">
        <v>63</v>
      </c>
      <c r="Q56" s="194">
        <v>85</v>
      </c>
      <c r="R56" s="194">
        <v>43</v>
      </c>
      <c r="S56" s="194">
        <v>49</v>
      </c>
      <c r="T56" s="194">
        <v>42</v>
      </c>
      <c r="U56" s="194">
        <v>41</v>
      </c>
      <c r="V56" s="233"/>
    </row>
    <row r="57" spans="2:22" ht="10.5" customHeight="1">
      <c r="B57" s="30"/>
      <c r="C57" s="14"/>
      <c r="D57" s="14"/>
      <c r="E57" s="14"/>
      <c r="F57" s="14"/>
      <c r="G57" s="420" t="s">
        <v>23</v>
      </c>
      <c r="H57" s="420"/>
      <c r="I57" s="420"/>
      <c r="J57" s="420"/>
      <c r="K57" s="15"/>
      <c r="L57" s="194">
        <v>71</v>
      </c>
      <c r="M57" s="194">
        <v>72</v>
      </c>
      <c r="N57" s="194">
        <v>78</v>
      </c>
      <c r="O57" s="194">
        <v>72</v>
      </c>
      <c r="P57" s="194">
        <v>62</v>
      </c>
      <c r="Q57" s="194">
        <v>60</v>
      </c>
      <c r="R57" s="194">
        <v>40</v>
      </c>
      <c r="S57" s="194">
        <v>52</v>
      </c>
      <c r="T57" s="194">
        <v>31</v>
      </c>
      <c r="U57" s="194">
        <v>38</v>
      </c>
      <c r="V57" s="233"/>
    </row>
    <row r="58" spans="2:21" s="9" customFormat="1" ht="5.25" customHeight="1">
      <c r="B58" s="30"/>
      <c r="C58" s="30"/>
      <c r="D58" s="30"/>
      <c r="E58" s="30"/>
      <c r="F58" s="30"/>
      <c r="G58" s="30"/>
      <c r="H58" s="30"/>
      <c r="I58" s="30"/>
      <c r="J58" s="30"/>
      <c r="K58" s="151"/>
      <c r="L58" s="214"/>
      <c r="M58" s="214"/>
      <c r="N58" s="214"/>
      <c r="O58" s="214"/>
      <c r="P58" s="214"/>
      <c r="Q58" s="214"/>
      <c r="R58" s="214"/>
      <c r="S58" s="214"/>
      <c r="T58" s="214"/>
      <c r="U58" s="214"/>
    </row>
    <row r="59" spans="2:22" s="228" customFormat="1" ht="10.5" customHeight="1">
      <c r="B59" s="29"/>
      <c r="C59" s="419" t="s">
        <v>33</v>
      </c>
      <c r="D59" s="419"/>
      <c r="E59" s="419"/>
      <c r="F59" s="419"/>
      <c r="G59" s="419"/>
      <c r="H59" s="419"/>
      <c r="I59" s="419"/>
      <c r="J59" s="419"/>
      <c r="K59" s="13"/>
      <c r="L59" s="214">
        <v>262</v>
      </c>
      <c r="M59" s="214">
        <v>283</v>
      </c>
      <c r="N59" s="214">
        <v>295</v>
      </c>
      <c r="O59" s="214">
        <v>296</v>
      </c>
      <c r="P59" s="214">
        <v>291</v>
      </c>
      <c r="Q59" s="214">
        <v>304</v>
      </c>
      <c r="R59" s="214">
        <v>202</v>
      </c>
      <c r="S59" s="214">
        <v>235</v>
      </c>
      <c r="T59" s="214">
        <v>150</v>
      </c>
      <c r="U59" s="214">
        <v>211</v>
      </c>
      <c r="V59" s="243"/>
    </row>
    <row r="60" spans="2:22" ht="10.5" customHeight="1">
      <c r="B60" s="30"/>
      <c r="C60" s="14"/>
      <c r="D60" s="14"/>
      <c r="E60" s="14"/>
      <c r="F60" s="14"/>
      <c r="G60" s="420" t="s">
        <v>18</v>
      </c>
      <c r="H60" s="420"/>
      <c r="I60" s="420"/>
      <c r="J60" s="420"/>
      <c r="K60" s="15"/>
      <c r="L60" s="194">
        <v>88</v>
      </c>
      <c r="M60" s="194">
        <v>101</v>
      </c>
      <c r="N60" s="194">
        <v>108</v>
      </c>
      <c r="O60" s="194">
        <v>94</v>
      </c>
      <c r="P60" s="194">
        <v>81</v>
      </c>
      <c r="Q60" s="194">
        <v>99</v>
      </c>
      <c r="R60" s="194">
        <v>76</v>
      </c>
      <c r="S60" s="194">
        <v>67</v>
      </c>
      <c r="T60" s="194">
        <v>32</v>
      </c>
      <c r="U60" s="194">
        <v>57</v>
      </c>
      <c r="V60" s="233"/>
    </row>
    <row r="61" spans="2:22" ht="10.5" customHeight="1">
      <c r="B61" s="30"/>
      <c r="C61" s="14"/>
      <c r="D61" s="14"/>
      <c r="E61" s="14"/>
      <c r="F61" s="14"/>
      <c r="G61" s="420" t="s">
        <v>19</v>
      </c>
      <c r="H61" s="420"/>
      <c r="I61" s="420"/>
      <c r="J61" s="420"/>
      <c r="K61" s="15"/>
      <c r="L61" s="194">
        <v>66</v>
      </c>
      <c r="M61" s="194">
        <v>59</v>
      </c>
      <c r="N61" s="194">
        <v>62</v>
      </c>
      <c r="O61" s="194">
        <v>68</v>
      </c>
      <c r="P61" s="194">
        <v>79</v>
      </c>
      <c r="Q61" s="194">
        <v>71</v>
      </c>
      <c r="R61" s="194">
        <v>45</v>
      </c>
      <c r="S61" s="194">
        <v>62</v>
      </c>
      <c r="T61" s="194">
        <v>49</v>
      </c>
      <c r="U61" s="194">
        <v>46</v>
      </c>
      <c r="V61" s="233"/>
    </row>
    <row r="62" spans="2:22" ht="10.5" customHeight="1">
      <c r="B62" s="30"/>
      <c r="C62" s="14"/>
      <c r="D62" s="14"/>
      <c r="E62" s="14"/>
      <c r="F62" s="14"/>
      <c r="G62" s="420" t="s">
        <v>23</v>
      </c>
      <c r="H62" s="420"/>
      <c r="I62" s="420"/>
      <c r="J62" s="420"/>
      <c r="K62" s="15"/>
      <c r="L62" s="194">
        <v>47</v>
      </c>
      <c r="M62" s="194">
        <v>57</v>
      </c>
      <c r="N62" s="194">
        <v>53</v>
      </c>
      <c r="O62" s="194">
        <v>64</v>
      </c>
      <c r="P62" s="194">
        <v>64</v>
      </c>
      <c r="Q62" s="194">
        <v>49</v>
      </c>
      <c r="R62" s="194">
        <v>33</v>
      </c>
      <c r="S62" s="194">
        <v>38</v>
      </c>
      <c r="T62" s="194">
        <v>32</v>
      </c>
      <c r="U62" s="194">
        <v>43</v>
      </c>
      <c r="V62" s="233"/>
    </row>
    <row r="63" spans="2:22" ht="10.5" customHeight="1">
      <c r="B63" s="30"/>
      <c r="C63" s="14"/>
      <c r="D63" s="14"/>
      <c r="E63" s="14"/>
      <c r="F63" s="14"/>
      <c r="G63" s="420" t="s">
        <v>26</v>
      </c>
      <c r="H63" s="420"/>
      <c r="I63" s="420"/>
      <c r="J63" s="420"/>
      <c r="K63" s="15"/>
      <c r="L63" s="194">
        <v>61</v>
      </c>
      <c r="M63" s="194">
        <v>66</v>
      </c>
      <c r="N63" s="194">
        <v>72</v>
      </c>
      <c r="O63" s="194">
        <v>70</v>
      </c>
      <c r="P63" s="194">
        <v>67</v>
      </c>
      <c r="Q63" s="194">
        <v>85</v>
      </c>
      <c r="R63" s="194">
        <v>48</v>
      </c>
      <c r="S63" s="194">
        <v>68</v>
      </c>
      <c r="T63" s="194">
        <v>37</v>
      </c>
      <c r="U63" s="194">
        <v>65</v>
      </c>
      <c r="V63" s="233"/>
    </row>
    <row r="64" spans="2:22" ht="5.25" customHeight="1">
      <c r="B64" s="30"/>
      <c r="C64" s="14"/>
      <c r="D64" s="14"/>
      <c r="E64" s="14"/>
      <c r="F64" s="14"/>
      <c r="G64" s="14"/>
      <c r="H64" s="14"/>
      <c r="I64" s="14"/>
      <c r="J64" s="14"/>
      <c r="K64" s="15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33"/>
    </row>
    <row r="65" spans="2:22" s="227" customFormat="1" ht="10.5" customHeight="1">
      <c r="B65" s="29"/>
      <c r="C65" s="419" t="s">
        <v>34</v>
      </c>
      <c r="D65" s="419"/>
      <c r="E65" s="419"/>
      <c r="F65" s="419"/>
      <c r="G65" s="419"/>
      <c r="H65" s="419"/>
      <c r="I65" s="419"/>
      <c r="J65" s="419"/>
      <c r="K65" s="13"/>
      <c r="L65" s="214">
        <v>774</v>
      </c>
      <c r="M65" s="214">
        <v>683</v>
      </c>
      <c r="N65" s="214">
        <v>741</v>
      </c>
      <c r="O65" s="214">
        <v>641</v>
      </c>
      <c r="P65" s="214">
        <v>766</v>
      </c>
      <c r="Q65" s="214">
        <v>765</v>
      </c>
      <c r="R65" s="214">
        <v>634</v>
      </c>
      <c r="S65" s="214">
        <v>728</v>
      </c>
      <c r="T65" s="214">
        <v>505</v>
      </c>
      <c r="U65" s="214">
        <v>591</v>
      </c>
      <c r="V65" s="243"/>
    </row>
    <row r="66" spans="2:22" ht="10.5" customHeight="1">
      <c r="B66" s="30"/>
      <c r="C66" s="14"/>
      <c r="D66" s="14"/>
      <c r="E66" s="14"/>
      <c r="F66" s="14"/>
      <c r="G66" s="420" t="s">
        <v>18</v>
      </c>
      <c r="H66" s="420"/>
      <c r="I66" s="420"/>
      <c r="J66" s="420"/>
      <c r="K66" s="15"/>
      <c r="L66" s="194">
        <v>165</v>
      </c>
      <c r="M66" s="194">
        <v>137</v>
      </c>
      <c r="N66" s="194">
        <v>135</v>
      </c>
      <c r="O66" s="194">
        <v>123</v>
      </c>
      <c r="P66" s="194">
        <v>150</v>
      </c>
      <c r="Q66" s="194">
        <v>142</v>
      </c>
      <c r="R66" s="194">
        <v>91</v>
      </c>
      <c r="S66" s="194">
        <v>121</v>
      </c>
      <c r="T66" s="194">
        <v>82</v>
      </c>
      <c r="U66" s="194">
        <v>118</v>
      </c>
      <c r="V66" s="233"/>
    </row>
    <row r="67" spans="2:22" ht="10.5" customHeight="1">
      <c r="B67" s="30"/>
      <c r="C67" s="14"/>
      <c r="D67" s="14"/>
      <c r="E67" s="14"/>
      <c r="F67" s="14"/>
      <c r="G67" s="420" t="s">
        <v>19</v>
      </c>
      <c r="H67" s="420"/>
      <c r="I67" s="420"/>
      <c r="J67" s="420"/>
      <c r="K67" s="15"/>
      <c r="L67" s="194">
        <v>135</v>
      </c>
      <c r="M67" s="194">
        <v>113</v>
      </c>
      <c r="N67" s="194">
        <v>127</v>
      </c>
      <c r="O67" s="194">
        <v>120</v>
      </c>
      <c r="P67" s="194">
        <v>145</v>
      </c>
      <c r="Q67" s="194">
        <v>138</v>
      </c>
      <c r="R67" s="194">
        <v>123</v>
      </c>
      <c r="S67" s="194">
        <v>125</v>
      </c>
      <c r="T67" s="194">
        <v>97</v>
      </c>
      <c r="U67" s="194">
        <v>125</v>
      </c>
      <c r="V67" s="233"/>
    </row>
    <row r="68" spans="2:22" ht="10.5" customHeight="1">
      <c r="B68" s="30"/>
      <c r="C68" s="14"/>
      <c r="D68" s="14"/>
      <c r="E68" s="14"/>
      <c r="F68" s="14"/>
      <c r="G68" s="420" t="s">
        <v>23</v>
      </c>
      <c r="H68" s="420"/>
      <c r="I68" s="420"/>
      <c r="J68" s="420"/>
      <c r="K68" s="15"/>
      <c r="L68" s="194">
        <v>151</v>
      </c>
      <c r="M68" s="194">
        <v>139</v>
      </c>
      <c r="N68" s="194">
        <v>147</v>
      </c>
      <c r="O68" s="194">
        <v>105</v>
      </c>
      <c r="P68" s="194">
        <v>126</v>
      </c>
      <c r="Q68" s="194">
        <v>115</v>
      </c>
      <c r="R68" s="194">
        <v>103</v>
      </c>
      <c r="S68" s="194">
        <v>138</v>
      </c>
      <c r="T68" s="194">
        <v>85</v>
      </c>
      <c r="U68" s="194">
        <v>96</v>
      </c>
      <c r="V68" s="233"/>
    </row>
    <row r="69" spans="2:22" ht="10.5" customHeight="1">
      <c r="B69" s="30"/>
      <c r="C69" s="14"/>
      <c r="D69" s="14"/>
      <c r="E69" s="14"/>
      <c r="F69" s="14"/>
      <c r="G69" s="420" t="s">
        <v>26</v>
      </c>
      <c r="H69" s="420"/>
      <c r="I69" s="420"/>
      <c r="J69" s="420"/>
      <c r="K69" s="15"/>
      <c r="L69" s="194">
        <v>104</v>
      </c>
      <c r="M69" s="194">
        <v>95</v>
      </c>
      <c r="N69" s="194">
        <v>96</v>
      </c>
      <c r="O69" s="194">
        <v>83</v>
      </c>
      <c r="P69" s="194">
        <v>107</v>
      </c>
      <c r="Q69" s="194">
        <v>110</v>
      </c>
      <c r="R69" s="194">
        <v>95</v>
      </c>
      <c r="S69" s="194">
        <v>99</v>
      </c>
      <c r="T69" s="194">
        <v>73</v>
      </c>
      <c r="U69" s="194">
        <v>74</v>
      </c>
      <c r="V69" s="233"/>
    </row>
    <row r="70" spans="2:22" ht="10.5" customHeight="1">
      <c r="B70" s="30"/>
      <c r="C70" s="14"/>
      <c r="D70" s="14"/>
      <c r="E70" s="14"/>
      <c r="F70" s="14"/>
      <c r="G70" s="420" t="s">
        <v>29</v>
      </c>
      <c r="H70" s="420"/>
      <c r="I70" s="420"/>
      <c r="J70" s="420"/>
      <c r="K70" s="15"/>
      <c r="L70" s="194">
        <v>106</v>
      </c>
      <c r="M70" s="194">
        <v>90</v>
      </c>
      <c r="N70" s="194">
        <v>124</v>
      </c>
      <c r="O70" s="194">
        <v>112</v>
      </c>
      <c r="P70" s="194">
        <v>124</v>
      </c>
      <c r="Q70" s="194">
        <v>141</v>
      </c>
      <c r="R70" s="194">
        <v>132</v>
      </c>
      <c r="S70" s="194">
        <v>125</v>
      </c>
      <c r="T70" s="194">
        <v>93</v>
      </c>
      <c r="U70" s="194">
        <v>89</v>
      </c>
      <c r="V70" s="233"/>
    </row>
    <row r="71" spans="2:22" ht="10.5" customHeight="1">
      <c r="B71" s="30"/>
      <c r="C71" s="14"/>
      <c r="D71" s="14"/>
      <c r="E71" s="14"/>
      <c r="F71" s="14"/>
      <c r="G71" s="420" t="s">
        <v>30</v>
      </c>
      <c r="H71" s="420"/>
      <c r="I71" s="420"/>
      <c r="J71" s="420"/>
      <c r="K71" s="15"/>
      <c r="L71" s="194">
        <v>113</v>
      </c>
      <c r="M71" s="194">
        <v>109</v>
      </c>
      <c r="N71" s="194">
        <v>112</v>
      </c>
      <c r="O71" s="194">
        <v>98</v>
      </c>
      <c r="P71" s="194">
        <v>114</v>
      </c>
      <c r="Q71" s="194">
        <v>119</v>
      </c>
      <c r="R71" s="194">
        <v>90</v>
      </c>
      <c r="S71" s="194">
        <v>120</v>
      </c>
      <c r="T71" s="194">
        <v>75</v>
      </c>
      <c r="U71" s="194">
        <v>89</v>
      </c>
      <c r="V71" s="233"/>
    </row>
    <row r="72" spans="2:22" ht="5.2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33"/>
    </row>
    <row r="73" spans="2:22" s="227" customFormat="1" ht="10.5" customHeight="1">
      <c r="B73" s="29"/>
      <c r="C73" s="419" t="s">
        <v>35</v>
      </c>
      <c r="D73" s="419"/>
      <c r="E73" s="419"/>
      <c r="F73" s="419"/>
      <c r="G73" s="419"/>
      <c r="H73" s="419"/>
      <c r="I73" s="419"/>
      <c r="J73" s="419"/>
      <c r="K73" s="13"/>
      <c r="L73" s="214">
        <v>446</v>
      </c>
      <c r="M73" s="214">
        <v>372</v>
      </c>
      <c r="N73" s="214">
        <v>437</v>
      </c>
      <c r="O73" s="214">
        <v>380</v>
      </c>
      <c r="P73" s="214">
        <v>409</v>
      </c>
      <c r="Q73" s="214">
        <v>403</v>
      </c>
      <c r="R73" s="214">
        <v>335</v>
      </c>
      <c r="S73" s="214">
        <v>402</v>
      </c>
      <c r="T73" s="214">
        <v>254</v>
      </c>
      <c r="U73" s="214">
        <v>318</v>
      </c>
      <c r="V73" s="243"/>
    </row>
    <row r="74" spans="2:22" ht="10.5" customHeight="1">
      <c r="B74" s="30"/>
      <c r="C74" s="14"/>
      <c r="D74" s="14"/>
      <c r="E74" s="14"/>
      <c r="F74" s="14"/>
      <c r="G74" s="420" t="s">
        <v>18</v>
      </c>
      <c r="H74" s="420"/>
      <c r="I74" s="420"/>
      <c r="J74" s="420"/>
      <c r="K74" s="15"/>
      <c r="L74" s="194">
        <v>123</v>
      </c>
      <c r="M74" s="194">
        <v>98</v>
      </c>
      <c r="N74" s="194">
        <v>138</v>
      </c>
      <c r="O74" s="194">
        <v>88</v>
      </c>
      <c r="P74" s="194">
        <v>100</v>
      </c>
      <c r="Q74" s="194">
        <v>109</v>
      </c>
      <c r="R74" s="194">
        <v>108</v>
      </c>
      <c r="S74" s="194">
        <v>116</v>
      </c>
      <c r="T74" s="194">
        <v>81</v>
      </c>
      <c r="U74" s="194">
        <v>92</v>
      </c>
      <c r="V74" s="233"/>
    </row>
    <row r="75" spans="2:22" ht="10.5" customHeight="1">
      <c r="B75" s="30"/>
      <c r="C75" s="14"/>
      <c r="D75" s="14"/>
      <c r="E75" s="14"/>
      <c r="F75" s="14"/>
      <c r="G75" s="420" t="s">
        <v>19</v>
      </c>
      <c r="H75" s="420"/>
      <c r="I75" s="420"/>
      <c r="J75" s="420"/>
      <c r="K75" s="15"/>
      <c r="L75" s="194">
        <v>97</v>
      </c>
      <c r="M75" s="194">
        <v>89</v>
      </c>
      <c r="N75" s="194">
        <v>110</v>
      </c>
      <c r="O75" s="194">
        <v>101</v>
      </c>
      <c r="P75" s="194">
        <v>105</v>
      </c>
      <c r="Q75" s="194">
        <v>112</v>
      </c>
      <c r="R75" s="194">
        <v>93</v>
      </c>
      <c r="S75" s="194">
        <v>95</v>
      </c>
      <c r="T75" s="194">
        <v>60</v>
      </c>
      <c r="U75" s="194">
        <v>80</v>
      </c>
      <c r="V75" s="233"/>
    </row>
    <row r="76" spans="2:22" ht="10.5" customHeight="1">
      <c r="B76" s="30"/>
      <c r="C76" s="14"/>
      <c r="D76" s="14"/>
      <c r="E76" s="14"/>
      <c r="F76" s="14"/>
      <c r="G76" s="420" t="s">
        <v>23</v>
      </c>
      <c r="H76" s="420"/>
      <c r="I76" s="420"/>
      <c r="J76" s="420"/>
      <c r="K76" s="15"/>
      <c r="L76" s="194">
        <v>91</v>
      </c>
      <c r="M76" s="194">
        <v>70</v>
      </c>
      <c r="N76" s="194">
        <v>76</v>
      </c>
      <c r="O76" s="194">
        <v>91</v>
      </c>
      <c r="P76" s="194">
        <v>93</v>
      </c>
      <c r="Q76" s="194">
        <v>82</v>
      </c>
      <c r="R76" s="194">
        <v>62</v>
      </c>
      <c r="S76" s="194">
        <v>82</v>
      </c>
      <c r="T76" s="194">
        <v>47</v>
      </c>
      <c r="U76" s="194">
        <v>54</v>
      </c>
      <c r="V76" s="233"/>
    </row>
    <row r="77" spans="2:22" ht="10.5" customHeight="1">
      <c r="B77" s="30"/>
      <c r="C77" s="14"/>
      <c r="D77" s="14"/>
      <c r="E77" s="14"/>
      <c r="F77" s="14"/>
      <c r="G77" s="420" t="s">
        <v>26</v>
      </c>
      <c r="H77" s="420"/>
      <c r="I77" s="420"/>
      <c r="J77" s="420"/>
      <c r="K77" s="15"/>
      <c r="L77" s="194">
        <v>135</v>
      </c>
      <c r="M77" s="194">
        <v>115</v>
      </c>
      <c r="N77" s="194">
        <v>113</v>
      </c>
      <c r="O77" s="194">
        <v>100</v>
      </c>
      <c r="P77" s="194">
        <v>111</v>
      </c>
      <c r="Q77" s="194">
        <v>100</v>
      </c>
      <c r="R77" s="194">
        <v>72</v>
      </c>
      <c r="S77" s="194">
        <v>109</v>
      </c>
      <c r="T77" s="194">
        <v>66</v>
      </c>
      <c r="U77" s="194">
        <v>92</v>
      </c>
      <c r="V77" s="233"/>
    </row>
    <row r="78" spans="2:22" ht="5.25" customHeight="1">
      <c r="B78" s="30"/>
      <c r="C78" s="14"/>
      <c r="D78" s="14"/>
      <c r="E78" s="14"/>
      <c r="F78" s="14"/>
      <c r="G78" s="14"/>
      <c r="H78" s="14"/>
      <c r="I78" s="14"/>
      <c r="J78" s="14"/>
      <c r="K78" s="15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33"/>
    </row>
    <row r="79" spans="2:22" s="227" customFormat="1" ht="10.5" customHeight="1">
      <c r="B79" s="29"/>
      <c r="C79" s="419" t="s">
        <v>36</v>
      </c>
      <c r="D79" s="419"/>
      <c r="E79" s="419"/>
      <c r="F79" s="419"/>
      <c r="G79" s="419"/>
      <c r="H79" s="419"/>
      <c r="I79" s="419"/>
      <c r="J79" s="419"/>
      <c r="K79" s="13"/>
      <c r="L79" s="214">
        <v>314</v>
      </c>
      <c r="M79" s="214">
        <v>297</v>
      </c>
      <c r="N79" s="214">
        <v>310</v>
      </c>
      <c r="O79" s="214">
        <v>283</v>
      </c>
      <c r="P79" s="214">
        <v>287</v>
      </c>
      <c r="Q79" s="214">
        <v>321</v>
      </c>
      <c r="R79" s="214">
        <v>239</v>
      </c>
      <c r="S79" s="214">
        <v>305</v>
      </c>
      <c r="T79" s="214">
        <v>205</v>
      </c>
      <c r="U79" s="214">
        <v>269</v>
      </c>
      <c r="V79" s="243"/>
    </row>
    <row r="80" spans="2:22" ht="10.5" customHeight="1">
      <c r="B80" s="30"/>
      <c r="C80" s="14"/>
      <c r="D80" s="14"/>
      <c r="E80" s="14"/>
      <c r="F80" s="14"/>
      <c r="G80" s="420" t="s">
        <v>18</v>
      </c>
      <c r="H80" s="420"/>
      <c r="I80" s="420"/>
      <c r="J80" s="420"/>
      <c r="K80" s="15"/>
      <c r="L80" s="194">
        <v>47</v>
      </c>
      <c r="M80" s="194">
        <v>44</v>
      </c>
      <c r="N80" s="194">
        <v>54</v>
      </c>
      <c r="O80" s="194">
        <v>33</v>
      </c>
      <c r="P80" s="194">
        <v>45</v>
      </c>
      <c r="Q80" s="194">
        <v>47</v>
      </c>
      <c r="R80" s="194">
        <v>30</v>
      </c>
      <c r="S80" s="194">
        <v>38</v>
      </c>
      <c r="T80" s="194">
        <v>17</v>
      </c>
      <c r="U80" s="194">
        <v>29</v>
      </c>
      <c r="V80" s="233"/>
    </row>
    <row r="81" spans="2:22" ht="10.5" customHeight="1">
      <c r="B81" s="30"/>
      <c r="C81" s="14"/>
      <c r="D81" s="14"/>
      <c r="E81" s="14"/>
      <c r="F81" s="14"/>
      <c r="G81" s="420" t="s">
        <v>19</v>
      </c>
      <c r="H81" s="420"/>
      <c r="I81" s="420"/>
      <c r="J81" s="420"/>
      <c r="K81" s="15"/>
      <c r="L81" s="194">
        <v>69</v>
      </c>
      <c r="M81" s="194">
        <v>72</v>
      </c>
      <c r="N81" s="194">
        <v>83</v>
      </c>
      <c r="O81" s="194">
        <v>75</v>
      </c>
      <c r="P81" s="194">
        <v>64</v>
      </c>
      <c r="Q81" s="194">
        <v>53</v>
      </c>
      <c r="R81" s="194">
        <v>39</v>
      </c>
      <c r="S81" s="194">
        <v>57</v>
      </c>
      <c r="T81" s="194">
        <v>38</v>
      </c>
      <c r="U81" s="194">
        <v>50</v>
      </c>
      <c r="V81" s="233"/>
    </row>
    <row r="82" spans="2:22" ht="10.5" customHeight="1">
      <c r="B82" s="30"/>
      <c r="C82" s="14"/>
      <c r="D82" s="14"/>
      <c r="E82" s="14"/>
      <c r="F82" s="14"/>
      <c r="G82" s="420" t="s">
        <v>23</v>
      </c>
      <c r="H82" s="420"/>
      <c r="I82" s="420"/>
      <c r="J82" s="420"/>
      <c r="K82" s="15"/>
      <c r="L82" s="194">
        <v>68</v>
      </c>
      <c r="M82" s="194">
        <v>77</v>
      </c>
      <c r="N82" s="194">
        <v>64</v>
      </c>
      <c r="O82" s="194">
        <v>82</v>
      </c>
      <c r="P82" s="194">
        <v>77</v>
      </c>
      <c r="Q82" s="194">
        <v>90</v>
      </c>
      <c r="R82" s="194">
        <v>68</v>
      </c>
      <c r="S82" s="194">
        <v>83</v>
      </c>
      <c r="T82" s="194">
        <v>51</v>
      </c>
      <c r="U82" s="194">
        <v>81</v>
      </c>
      <c r="V82" s="233"/>
    </row>
    <row r="83" spans="2:22" ht="10.5" customHeight="1">
      <c r="B83" s="30"/>
      <c r="C83" s="14"/>
      <c r="D83" s="14"/>
      <c r="E83" s="14"/>
      <c r="F83" s="14"/>
      <c r="G83" s="420" t="s">
        <v>26</v>
      </c>
      <c r="H83" s="420"/>
      <c r="I83" s="420"/>
      <c r="J83" s="420"/>
      <c r="K83" s="15"/>
      <c r="L83" s="194">
        <v>130</v>
      </c>
      <c r="M83" s="194">
        <v>104</v>
      </c>
      <c r="N83" s="194">
        <v>109</v>
      </c>
      <c r="O83" s="194">
        <v>93</v>
      </c>
      <c r="P83" s="194">
        <v>101</v>
      </c>
      <c r="Q83" s="194">
        <v>131</v>
      </c>
      <c r="R83" s="194">
        <v>102</v>
      </c>
      <c r="S83" s="194">
        <v>127</v>
      </c>
      <c r="T83" s="194">
        <v>99</v>
      </c>
      <c r="U83" s="194">
        <v>109</v>
      </c>
      <c r="V83" s="233"/>
    </row>
    <row r="84" spans="2:21" ht="10.5" customHeight="1">
      <c r="B84" s="113"/>
      <c r="C84" s="135"/>
      <c r="D84" s="135"/>
      <c r="E84" s="135"/>
      <c r="F84" s="115"/>
      <c r="G84" s="113"/>
      <c r="H84" s="113"/>
      <c r="I84" s="113"/>
      <c r="J84" s="113"/>
      <c r="K84" s="150"/>
      <c r="L84" s="264"/>
      <c r="M84" s="253"/>
      <c r="N84" s="253"/>
      <c r="O84" s="253"/>
      <c r="P84" s="253"/>
      <c r="Q84" s="253"/>
      <c r="R84" s="253"/>
      <c r="S84" s="253"/>
      <c r="T84" s="253"/>
      <c r="U84" s="253"/>
    </row>
    <row r="85" ht="10.5" customHeight="1"/>
  </sheetData>
  <sheetProtection/>
  <mergeCells count="69">
    <mergeCell ref="G75:J75"/>
    <mergeCell ref="G77:J77"/>
    <mergeCell ref="G66:J66"/>
    <mergeCell ref="G74:J74"/>
    <mergeCell ref="C73:J73"/>
    <mergeCell ref="G71:J71"/>
    <mergeCell ref="G70:J70"/>
    <mergeCell ref="G76:J76"/>
    <mergeCell ref="G83:J83"/>
    <mergeCell ref="G82:J82"/>
    <mergeCell ref="G81:J81"/>
    <mergeCell ref="C79:J79"/>
    <mergeCell ref="G80:J80"/>
    <mergeCell ref="B3:U3"/>
    <mergeCell ref="B4:U4"/>
    <mergeCell ref="T6:U6"/>
    <mergeCell ref="P6:Q6"/>
    <mergeCell ref="B6:K7"/>
    <mergeCell ref="N6:O6"/>
    <mergeCell ref="L6:M6"/>
    <mergeCell ref="R6:S6"/>
    <mergeCell ref="G61:J61"/>
    <mergeCell ref="G69:J69"/>
    <mergeCell ref="G68:J68"/>
    <mergeCell ref="G67:J67"/>
    <mergeCell ref="C65:J65"/>
    <mergeCell ref="G63:J63"/>
    <mergeCell ref="G62:J62"/>
    <mergeCell ref="G55:J55"/>
    <mergeCell ref="G60:J60"/>
    <mergeCell ref="C59:J59"/>
    <mergeCell ref="G52:J52"/>
    <mergeCell ref="C54:J54"/>
    <mergeCell ref="G57:J57"/>
    <mergeCell ref="G56:J56"/>
    <mergeCell ref="G46:J46"/>
    <mergeCell ref="G45:J45"/>
    <mergeCell ref="G44:J44"/>
    <mergeCell ref="G43:J43"/>
    <mergeCell ref="G51:J51"/>
    <mergeCell ref="G50:J50"/>
    <mergeCell ref="C49:J49"/>
    <mergeCell ref="G47:J47"/>
    <mergeCell ref="G37:J37"/>
    <mergeCell ref="C36:J36"/>
    <mergeCell ref="G34:J34"/>
    <mergeCell ref="G33:J33"/>
    <mergeCell ref="G42:J42"/>
    <mergeCell ref="C41:J41"/>
    <mergeCell ref="G39:J39"/>
    <mergeCell ref="G38:J38"/>
    <mergeCell ref="G27:J27"/>
    <mergeCell ref="C26:J26"/>
    <mergeCell ref="G24:J24"/>
    <mergeCell ref="G23:J23"/>
    <mergeCell ref="G32:J32"/>
    <mergeCell ref="G31:J31"/>
    <mergeCell ref="G28:J28"/>
    <mergeCell ref="C30:J30"/>
    <mergeCell ref="G22:J22"/>
    <mergeCell ref="C21:J21"/>
    <mergeCell ref="C11:J11"/>
    <mergeCell ref="C9:J9"/>
    <mergeCell ref="C19:J19"/>
    <mergeCell ref="G17:J17"/>
    <mergeCell ref="G16:J16"/>
    <mergeCell ref="C15:J15"/>
    <mergeCell ref="G13:J13"/>
    <mergeCell ref="G12:J1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219" customWidth="1"/>
    <col min="2" max="13" width="6.875" style="219" customWidth="1"/>
    <col min="14" max="24" width="1.625" style="219" customWidth="1"/>
    <col min="25" max="16384" width="9.00390625" style="219" customWidth="1"/>
  </cols>
  <sheetData>
    <row r="1" spans="17:24" ht="10.5" customHeight="1">
      <c r="Q1" s="223"/>
      <c r="R1" s="223"/>
      <c r="S1" s="223"/>
      <c r="T1" s="223"/>
      <c r="U1" s="223"/>
      <c r="V1" s="223"/>
      <c r="X1" s="66" t="s">
        <v>370</v>
      </c>
    </row>
    <row r="2" ht="10.5" customHeight="1"/>
    <row r="3" spans="2:23" s="221" customFormat="1" ht="18" customHeight="1"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2:24" ht="12.75" customHeight="1"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37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L5" s="9"/>
      <c r="M5" s="9"/>
      <c r="N5" s="6"/>
      <c r="W5" s="6"/>
    </row>
    <row r="6" spans="2:24" ht="15.75" customHeight="1">
      <c r="B6" s="530" t="s">
        <v>45</v>
      </c>
      <c r="C6" s="529"/>
      <c r="D6" s="529" t="s">
        <v>46</v>
      </c>
      <c r="E6" s="529"/>
      <c r="F6" s="529" t="s">
        <v>47</v>
      </c>
      <c r="G6" s="529"/>
      <c r="H6" s="529" t="s">
        <v>48</v>
      </c>
      <c r="I6" s="529"/>
      <c r="J6" s="529" t="s">
        <v>49</v>
      </c>
      <c r="K6" s="529"/>
      <c r="L6" s="531" t="s">
        <v>91</v>
      </c>
      <c r="M6" s="531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9"/>
    </row>
    <row r="7" spans="2:24" ht="15.75" customHeight="1">
      <c r="B7" s="238" t="s">
        <v>89</v>
      </c>
      <c r="C7" s="239" t="s">
        <v>90</v>
      </c>
      <c r="D7" s="239" t="s">
        <v>89</v>
      </c>
      <c r="E7" s="239" t="s">
        <v>90</v>
      </c>
      <c r="F7" s="239" t="s">
        <v>89</v>
      </c>
      <c r="G7" s="239" t="s">
        <v>90</v>
      </c>
      <c r="H7" s="239" t="s">
        <v>89</v>
      </c>
      <c r="I7" s="239" t="s">
        <v>90</v>
      </c>
      <c r="J7" s="239" t="s">
        <v>89</v>
      </c>
      <c r="K7" s="239" t="s">
        <v>90</v>
      </c>
      <c r="L7" s="239" t="s">
        <v>89</v>
      </c>
      <c r="M7" s="239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9"/>
    </row>
    <row r="8" spans="13:24" ht="10.5" customHeight="1">
      <c r="M8" s="265"/>
      <c r="N8" s="128"/>
      <c r="O8" s="30"/>
      <c r="P8" s="30"/>
      <c r="Q8" s="30"/>
      <c r="R8" s="30"/>
      <c r="S8" s="30"/>
      <c r="T8" s="30"/>
      <c r="U8" s="30"/>
      <c r="V8" s="30"/>
      <c r="W8" s="30"/>
      <c r="X8" s="9"/>
    </row>
    <row r="9" spans="2:24" s="227" customFormat="1" ht="10.5" customHeight="1">
      <c r="B9" s="214">
        <v>12440</v>
      </c>
      <c r="C9" s="214">
        <v>16136</v>
      </c>
      <c r="D9" s="214">
        <v>7685</v>
      </c>
      <c r="E9" s="214">
        <v>11451</v>
      </c>
      <c r="F9" s="214">
        <v>3247</v>
      </c>
      <c r="G9" s="214">
        <v>6501</v>
      </c>
      <c r="H9" s="214">
        <v>1091</v>
      </c>
      <c r="I9" s="214">
        <v>2748</v>
      </c>
      <c r="J9" s="214">
        <v>232</v>
      </c>
      <c r="K9" s="214">
        <v>949</v>
      </c>
      <c r="L9" s="214">
        <v>30</v>
      </c>
      <c r="M9" s="214">
        <v>149</v>
      </c>
      <c r="N9" s="260"/>
      <c r="O9" s="419" t="s">
        <v>16</v>
      </c>
      <c r="P9" s="419"/>
      <c r="Q9" s="419"/>
      <c r="R9" s="419"/>
      <c r="S9" s="419"/>
      <c r="T9" s="419"/>
      <c r="U9" s="419"/>
      <c r="V9" s="419"/>
      <c r="W9" s="12"/>
      <c r="X9" s="228"/>
    </row>
    <row r="10" spans="2:24" ht="5.25" customHeight="1"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N10" s="128"/>
      <c r="O10" s="14"/>
      <c r="P10" s="14"/>
      <c r="Q10" s="14"/>
      <c r="R10" s="14"/>
      <c r="S10" s="14"/>
      <c r="T10" s="14"/>
      <c r="U10" s="14"/>
      <c r="V10" s="14"/>
      <c r="W10" s="14"/>
      <c r="X10" s="9"/>
    </row>
    <row r="11" spans="2:24" s="227" customFormat="1" ht="10.5" customHeight="1">
      <c r="B11" s="214">
        <v>138</v>
      </c>
      <c r="C11" s="214">
        <v>176</v>
      </c>
      <c r="D11" s="214">
        <v>75</v>
      </c>
      <c r="E11" s="214">
        <v>130</v>
      </c>
      <c r="F11" s="214">
        <v>36</v>
      </c>
      <c r="G11" s="214">
        <v>93</v>
      </c>
      <c r="H11" s="214">
        <v>13</v>
      </c>
      <c r="I11" s="214">
        <v>33</v>
      </c>
      <c r="J11" s="214">
        <v>2</v>
      </c>
      <c r="K11" s="214">
        <v>8</v>
      </c>
      <c r="L11" s="214">
        <v>0</v>
      </c>
      <c r="M11" s="214">
        <v>2</v>
      </c>
      <c r="N11" s="260"/>
      <c r="O11" s="419" t="s">
        <v>17</v>
      </c>
      <c r="P11" s="419"/>
      <c r="Q11" s="419"/>
      <c r="R11" s="419"/>
      <c r="S11" s="419"/>
      <c r="T11" s="419"/>
      <c r="U11" s="419"/>
      <c r="V11" s="419"/>
      <c r="W11" s="12"/>
      <c r="X11" s="228"/>
    </row>
    <row r="12" spans="2:24" ht="10.5" customHeight="1">
      <c r="B12" s="194">
        <v>88</v>
      </c>
      <c r="C12" s="194">
        <v>95</v>
      </c>
      <c r="D12" s="194">
        <v>34</v>
      </c>
      <c r="E12" s="194">
        <v>84</v>
      </c>
      <c r="F12" s="194">
        <v>23</v>
      </c>
      <c r="G12" s="194">
        <v>61</v>
      </c>
      <c r="H12" s="194">
        <v>6</v>
      </c>
      <c r="I12" s="194">
        <v>25</v>
      </c>
      <c r="J12" s="194">
        <v>2</v>
      </c>
      <c r="K12" s="194">
        <v>6</v>
      </c>
      <c r="L12" s="194">
        <v>0</v>
      </c>
      <c r="M12" s="194">
        <v>1</v>
      </c>
      <c r="N12" s="128"/>
      <c r="O12" s="14"/>
      <c r="P12" s="14"/>
      <c r="Q12" s="14"/>
      <c r="R12" s="14"/>
      <c r="S12" s="420" t="s">
        <v>18</v>
      </c>
      <c r="T12" s="420"/>
      <c r="U12" s="420"/>
      <c r="V12" s="420"/>
      <c r="W12" s="14"/>
      <c r="X12" s="9"/>
    </row>
    <row r="13" spans="2:24" ht="10.5" customHeight="1">
      <c r="B13" s="194">
        <v>50</v>
      </c>
      <c r="C13" s="194">
        <v>81</v>
      </c>
      <c r="D13" s="194">
        <v>41</v>
      </c>
      <c r="E13" s="194">
        <v>46</v>
      </c>
      <c r="F13" s="194">
        <v>13</v>
      </c>
      <c r="G13" s="194">
        <v>32</v>
      </c>
      <c r="H13" s="194">
        <v>7</v>
      </c>
      <c r="I13" s="194">
        <v>8</v>
      </c>
      <c r="J13" s="194">
        <v>0</v>
      </c>
      <c r="K13" s="194">
        <v>2</v>
      </c>
      <c r="L13" s="194">
        <v>0</v>
      </c>
      <c r="M13" s="194">
        <v>1</v>
      </c>
      <c r="N13" s="128"/>
      <c r="O13" s="14"/>
      <c r="P13" s="14"/>
      <c r="Q13" s="14"/>
      <c r="R13" s="14"/>
      <c r="S13" s="420" t="s">
        <v>19</v>
      </c>
      <c r="T13" s="420"/>
      <c r="U13" s="420"/>
      <c r="V13" s="420"/>
      <c r="W13" s="14"/>
      <c r="X13" s="9"/>
    </row>
    <row r="14" spans="2:24" ht="5.25" customHeight="1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128"/>
      <c r="O14" s="14"/>
      <c r="P14" s="14"/>
      <c r="Q14" s="14"/>
      <c r="R14" s="14"/>
      <c r="S14" s="14"/>
      <c r="T14" s="14"/>
      <c r="U14" s="14"/>
      <c r="V14" s="14"/>
      <c r="W14" s="14"/>
      <c r="X14" s="9"/>
    </row>
    <row r="15" spans="2:24" s="227" customFormat="1" ht="10.5" customHeight="1">
      <c r="B15" s="214">
        <v>133</v>
      </c>
      <c r="C15" s="214">
        <v>179</v>
      </c>
      <c r="D15" s="214">
        <v>101</v>
      </c>
      <c r="E15" s="214">
        <v>162</v>
      </c>
      <c r="F15" s="214">
        <v>45</v>
      </c>
      <c r="G15" s="214">
        <v>97</v>
      </c>
      <c r="H15" s="214">
        <v>15</v>
      </c>
      <c r="I15" s="214">
        <v>42</v>
      </c>
      <c r="J15" s="214">
        <v>7</v>
      </c>
      <c r="K15" s="214">
        <v>16</v>
      </c>
      <c r="L15" s="214">
        <v>2</v>
      </c>
      <c r="M15" s="214">
        <v>4</v>
      </c>
      <c r="N15" s="260"/>
      <c r="O15" s="419" t="s">
        <v>20</v>
      </c>
      <c r="P15" s="419"/>
      <c r="Q15" s="419"/>
      <c r="R15" s="419"/>
      <c r="S15" s="419"/>
      <c r="T15" s="419"/>
      <c r="U15" s="419"/>
      <c r="V15" s="419"/>
      <c r="W15" s="12"/>
      <c r="X15" s="228"/>
    </row>
    <row r="16" spans="2:24" ht="10.5" customHeight="1">
      <c r="B16" s="194">
        <v>76</v>
      </c>
      <c r="C16" s="194">
        <v>89</v>
      </c>
      <c r="D16" s="194">
        <v>47</v>
      </c>
      <c r="E16" s="194">
        <v>83</v>
      </c>
      <c r="F16" s="194">
        <v>20</v>
      </c>
      <c r="G16" s="194">
        <v>50</v>
      </c>
      <c r="H16" s="194">
        <v>7</v>
      </c>
      <c r="I16" s="194">
        <v>23</v>
      </c>
      <c r="J16" s="194">
        <v>5</v>
      </c>
      <c r="K16" s="194">
        <v>6</v>
      </c>
      <c r="L16" s="194">
        <v>2</v>
      </c>
      <c r="M16" s="194">
        <v>2</v>
      </c>
      <c r="N16" s="128"/>
      <c r="O16" s="14"/>
      <c r="P16" s="14"/>
      <c r="Q16" s="14"/>
      <c r="R16" s="14"/>
      <c r="S16" s="420" t="s">
        <v>18</v>
      </c>
      <c r="T16" s="420"/>
      <c r="U16" s="420"/>
      <c r="V16" s="420"/>
      <c r="W16" s="14"/>
      <c r="X16" s="9"/>
    </row>
    <row r="17" spans="2:24" ht="10.5" customHeight="1">
      <c r="B17" s="194">
        <v>57</v>
      </c>
      <c r="C17" s="194">
        <v>90</v>
      </c>
      <c r="D17" s="194">
        <v>54</v>
      </c>
      <c r="E17" s="194">
        <v>79</v>
      </c>
      <c r="F17" s="194">
        <v>25</v>
      </c>
      <c r="G17" s="194">
        <v>47</v>
      </c>
      <c r="H17" s="194">
        <v>8</v>
      </c>
      <c r="I17" s="194">
        <v>19</v>
      </c>
      <c r="J17" s="194">
        <v>2</v>
      </c>
      <c r="K17" s="194">
        <v>10</v>
      </c>
      <c r="L17" s="194">
        <v>0</v>
      </c>
      <c r="M17" s="194">
        <v>2</v>
      </c>
      <c r="N17" s="128"/>
      <c r="O17" s="14"/>
      <c r="P17" s="14"/>
      <c r="Q17" s="14"/>
      <c r="R17" s="14"/>
      <c r="S17" s="420" t="s">
        <v>19</v>
      </c>
      <c r="T17" s="420"/>
      <c r="U17" s="420"/>
      <c r="V17" s="420"/>
      <c r="W17" s="14"/>
      <c r="X17" s="9"/>
    </row>
    <row r="18" spans="2:24" ht="5.25" customHeight="1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9"/>
    </row>
    <row r="19" spans="2:24" s="227" customFormat="1" ht="10.5" customHeight="1">
      <c r="B19" s="214">
        <v>56</v>
      </c>
      <c r="C19" s="214">
        <v>76</v>
      </c>
      <c r="D19" s="214">
        <v>34</v>
      </c>
      <c r="E19" s="214">
        <v>44</v>
      </c>
      <c r="F19" s="214">
        <v>10</v>
      </c>
      <c r="G19" s="214">
        <v>32</v>
      </c>
      <c r="H19" s="214">
        <v>7</v>
      </c>
      <c r="I19" s="214">
        <v>20</v>
      </c>
      <c r="J19" s="214">
        <v>2</v>
      </c>
      <c r="K19" s="214">
        <v>4</v>
      </c>
      <c r="L19" s="214">
        <v>0</v>
      </c>
      <c r="M19" s="214">
        <v>2</v>
      </c>
      <c r="N19" s="260"/>
      <c r="O19" s="419" t="s">
        <v>21</v>
      </c>
      <c r="P19" s="419"/>
      <c r="Q19" s="419"/>
      <c r="R19" s="419"/>
      <c r="S19" s="419"/>
      <c r="T19" s="419"/>
      <c r="U19" s="419"/>
      <c r="V19" s="419"/>
      <c r="W19" s="12"/>
      <c r="X19" s="228"/>
    </row>
    <row r="20" spans="2:24" ht="5.25" customHeight="1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128"/>
      <c r="O20" s="14"/>
      <c r="P20" s="14"/>
      <c r="Q20" s="14"/>
      <c r="R20" s="14"/>
      <c r="S20" s="14"/>
      <c r="T20" s="14"/>
      <c r="U20" s="14"/>
      <c r="V20" s="14"/>
      <c r="W20" s="14"/>
      <c r="X20" s="9"/>
    </row>
    <row r="21" spans="2:24" s="227" customFormat="1" ht="10.5" customHeight="1">
      <c r="B21" s="214">
        <v>113</v>
      </c>
      <c r="C21" s="214">
        <v>159</v>
      </c>
      <c r="D21" s="214">
        <v>87</v>
      </c>
      <c r="E21" s="214">
        <v>115</v>
      </c>
      <c r="F21" s="214">
        <v>35</v>
      </c>
      <c r="G21" s="214">
        <v>86</v>
      </c>
      <c r="H21" s="214">
        <v>13</v>
      </c>
      <c r="I21" s="214">
        <v>34</v>
      </c>
      <c r="J21" s="214">
        <v>2</v>
      </c>
      <c r="K21" s="214">
        <v>15</v>
      </c>
      <c r="L21" s="214">
        <v>0</v>
      </c>
      <c r="M21" s="214">
        <v>4</v>
      </c>
      <c r="N21" s="260"/>
      <c r="O21" s="419" t="s">
        <v>22</v>
      </c>
      <c r="P21" s="419"/>
      <c r="Q21" s="419"/>
      <c r="R21" s="419"/>
      <c r="S21" s="419"/>
      <c r="T21" s="419"/>
      <c r="U21" s="419"/>
      <c r="V21" s="419"/>
      <c r="W21" s="12"/>
      <c r="X21" s="228"/>
    </row>
    <row r="22" spans="2:24" ht="10.5" customHeight="1">
      <c r="B22" s="194">
        <v>26</v>
      </c>
      <c r="C22" s="194">
        <v>41</v>
      </c>
      <c r="D22" s="194">
        <v>24</v>
      </c>
      <c r="E22" s="194">
        <v>34</v>
      </c>
      <c r="F22" s="194">
        <v>10</v>
      </c>
      <c r="G22" s="194">
        <v>17</v>
      </c>
      <c r="H22" s="194">
        <v>4</v>
      </c>
      <c r="I22" s="194">
        <v>9</v>
      </c>
      <c r="J22" s="194">
        <v>0</v>
      </c>
      <c r="K22" s="194">
        <v>3</v>
      </c>
      <c r="L22" s="194">
        <v>0</v>
      </c>
      <c r="M22" s="194">
        <v>1</v>
      </c>
      <c r="N22" s="128"/>
      <c r="O22" s="14"/>
      <c r="P22" s="14"/>
      <c r="Q22" s="14"/>
      <c r="R22" s="14"/>
      <c r="S22" s="420" t="s">
        <v>18</v>
      </c>
      <c r="T22" s="420"/>
      <c r="U22" s="420"/>
      <c r="V22" s="420"/>
      <c r="W22" s="14"/>
      <c r="X22" s="9"/>
    </row>
    <row r="23" spans="2:24" ht="10.5" customHeight="1">
      <c r="B23" s="194">
        <v>52</v>
      </c>
      <c r="C23" s="194">
        <v>82</v>
      </c>
      <c r="D23" s="194">
        <v>48</v>
      </c>
      <c r="E23" s="194">
        <v>53</v>
      </c>
      <c r="F23" s="194">
        <v>19</v>
      </c>
      <c r="G23" s="194">
        <v>49</v>
      </c>
      <c r="H23" s="194">
        <v>9</v>
      </c>
      <c r="I23" s="194">
        <v>22</v>
      </c>
      <c r="J23" s="194">
        <v>1</v>
      </c>
      <c r="K23" s="194">
        <v>11</v>
      </c>
      <c r="L23" s="194">
        <v>0</v>
      </c>
      <c r="M23" s="194">
        <v>3</v>
      </c>
      <c r="N23" s="128"/>
      <c r="O23" s="14"/>
      <c r="P23" s="14"/>
      <c r="Q23" s="14"/>
      <c r="R23" s="14"/>
      <c r="S23" s="420" t="s">
        <v>19</v>
      </c>
      <c r="T23" s="420"/>
      <c r="U23" s="420"/>
      <c r="V23" s="420"/>
      <c r="W23" s="14"/>
      <c r="X23" s="9"/>
    </row>
    <row r="24" spans="2:24" ht="10.5" customHeight="1">
      <c r="B24" s="194">
        <v>35</v>
      </c>
      <c r="C24" s="194">
        <v>36</v>
      </c>
      <c r="D24" s="194">
        <v>15</v>
      </c>
      <c r="E24" s="194">
        <v>28</v>
      </c>
      <c r="F24" s="194">
        <v>6</v>
      </c>
      <c r="G24" s="194">
        <v>20</v>
      </c>
      <c r="H24" s="194">
        <v>0</v>
      </c>
      <c r="I24" s="194">
        <v>3</v>
      </c>
      <c r="J24" s="194">
        <v>1</v>
      </c>
      <c r="K24" s="194">
        <v>1</v>
      </c>
      <c r="L24" s="194">
        <v>0</v>
      </c>
      <c r="M24" s="194">
        <v>0</v>
      </c>
      <c r="N24" s="128"/>
      <c r="O24" s="14"/>
      <c r="P24" s="14"/>
      <c r="Q24" s="14"/>
      <c r="R24" s="14"/>
      <c r="S24" s="420" t="s">
        <v>23</v>
      </c>
      <c r="T24" s="420"/>
      <c r="U24" s="420"/>
      <c r="V24" s="420"/>
      <c r="W24" s="14"/>
      <c r="X24" s="9"/>
    </row>
    <row r="25" spans="2:24" ht="5.25" customHeight="1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9"/>
    </row>
    <row r="26" spans="2:24" s="227" customFormat="1" ht="10.5" customHeight="1">
      <c r="B26" s="214">
        <v>75</v>
      </c>
      <c r="C26" s="214">
        <v>105</v>
      </c>
      <c r="D26" s="214">
        <v>30</v>
      </c>
      <c r="E26" s="214">
        <v>86</v>
      </c>
      <c r="F26" s="214">
        <v>16</v>
      </c>
      <c r="G26" s="214">
        <v>49</v>
      </c>
      <c r="H26" s="214">
        <v>9</v>
      </c>
      <c r="I26" s="214">
        <v>18</v>
      </c>
      <c r="J26" s="214">
        <v>1</v>
      </c>
      <c r="K26" s="214">
        <v>8</v>
      </c>
      <c r="L26" s="214">
        <v>0</v>
      </c>
      <c r="M26" s="214">
        <v>0</v>
      </c>
      <c r="N26" s="260"/>
      <c r="O26" s="419" t="s">
        <v>24</v>
      </c>
      <c r="P26" s="419"/>
      <c r="Q26" s="419"/>
      <c r="R26" s="419"/>
      <c r="S26" s="419"/>
      <c r="T26" s="419"/>
      <c r="U26" s="419"/>
      <c r="V26" s="419"/>
      <c r="W26" s="12"/>
      <c r="X26" s="228"/>
    </row>
    <row r="27" spans="2:24" ht="10.5" customHeight="1">
      <c r="B27" s="194">
        <v>26</v>
      </c>
      <c r="C27" s="194">
        <v>39</v>
      </c>
      <c r="D27" s="194">
        <v>16</v>
      </c>
      <c r="E27" s="194">
        <v>33</v>
      </c>
      <c r="F27" s="194">
        <v>11</v>
      </c>
      <c r="G27" s="194">
        <v>23</v>
      </c>
      <c r="H27" s="194">
        <v>6</v>
      </c>
      <c r="I27" s="194">
        <v>9</v>
      </c>
      <c r="J27" s="194">
        <v>0</v>
      </c>
      <c r="K27" s="194">
        <v>1</v>
      </c>
      <c r="L27" s="194">
        <v>0</v>
      </c>
      <c r="M27" s="194">
        <v>0</v>
      </c>
      <c r="N27" s="128"/>
      <c r="O27" s="14"/>
      <c r="P27" s="14"/>
      <c r="Q27" s="14"/>
      <c r="R27" s="14"/>
      <c r="S27" s="420" t="s">
        <v>18</v>
      </c>
      <c r="T27" s="420"/>
      <c r="U27" s="420"/>
      <c r="V27" s="420"/>
      <c r="W27" s="14"/>
      <c r="X27" s="9"/>
    </row>
    <row r="28" spans="2:24" ht="10.5" customHeight="1">
      <c r="B28" s="194">
        <v>49</v>
      </c>
      <c r="C28" s="194">
        <v>66</v>
      </c>
      <c r="D28" s="194">
        <v>14</v>
      </c>
      <c r="E28" s="194">
        <v>53</v>
      </c>
      <c r="F28" s="194">
        <v>5</v>
      </c>
      <c r="G28" s="194">
        <v>26</v>
      </c>
      <c r="H28" s="194">
        <v>3</v>
      </c>
      <c r="I28" s="194">
        <v>9</v>
      </c>
      <c r="J28" s="194">
        <v>1</v>
      </c>
      <c r="K28" s="194">
        <v>7</v>
      </c>
      <c r="L28" s="194">
        <v>0</v>
      </c>
      <c r="M28" s="194">
        <v>0</v>
      </c>
      <c r="N28" s="128"/>
      <c r="O28" s="14"/>
      <c r="P28" s="14"/>
      <c r="Q28" s="14"/>
      <c r="R28" s="14"/>
      <c r="S28" s="420" t="s">
        <v>19</v>
      </c>
      <c r="T28" s="420"/>
      <c r="U28" s="420"/>
      <c r="V28" s="420"/>
      <c r="W28" s="14"/>
      <c r="X28" s="9"/>
    </row>
    <row r="29" spans="2:24" ht="5.25" customHeight="1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28"/>
      <c r="O29" s="14"/>
      <c r="P29" s="14"/>
      <c r="Q29" s="14"/>
      <c r="R29" s="14"/>
      <c r="S29" s="14"/>
      <c r="T29" s="14"/>
      <c r="U29" s="14"/>
      <c r="V29" s="14"/>
      <c r="W29" s="14"/>
      <c r="X29" s="9"/>
    </row>
    <row r="30" spans="2:24" s="227" customFormat="1" ht="10.5" customHeight="1">
      <c r="B30" s="214">
        <v>147</v>
      </c>
      <c r="C30" s="214">
        <v>240</v>
      </c>
      <c r="D30" s="214">
        <v>120</v>
      </c>
      <c r="E30" s="214">
        <v>197</v>
      </c>
      <c r="F30" s="214">
        <v>71</v>
      </c>
      <c r="G30" s="214">
        <v>112</v>
      </c>
      <c r="H30" s="214">
        <v>12</v>
      </c>
      <c r="I30" s="214">
        <v>37</v>
      </c>
      <c r="J30" s="214">
        <v>3</v>
      </c>
      <c r="K30" s="214">
        <v>17</v>
      </c>
      <c r="L30" s="214">
        <v>1</v>
      </c>
      <c r="M30" s="214">
        <v>2</v>
      </c>
      <c r="N30" s="260"/>
      <c r="O30" s="419" t="s">
        <v>25</v>
      </c>
      <c r="P30" s="419"/>
      <c r="Q30" s="419"/>
      <c r="R30" s="419"/>
      <c r="S30" s="419"/>
      <c r="T30" s="419"/>
      <c r="U30" s="419"/>
      <c r="V30" s="419"/>
      <c r="W30" s="12"/>
      <c r="X30" s="228"/>
    </row>
    <row r="31" spans="2:24" ht="10.5" customHeight="1">
      <c r="B31" s="194">
        <v>42</v>
      </c>
      <c r="C31" s="194">
        <v>74</v>
      </c>
      <c r="D31" s="194">
        <v>43</v>
      </c>
      <c r="E31" s="194">
        <v>56</v>
      </c>
      <c r="F31" s="194">
        <v>21</v>
      </c>
      <c r="G31" s="194">
        <v>31</v>
      </c>
      <c r="H31" s="194">
        <v>2</v>
      </c>
      <c r="I31" s="194">
        <v>6</v>
      </c>
      <c r="J31" s="194">
        <v>1</v>
      </c>
      <c r="K31" s="194">
        <v>2</v>
      </c>
      <c r="L31" s="194">
        <v>0</v>
      </c>
      <c r="M31" s="194">
        <v>1</v>
      </c>
      <c r="N31" s="128"/>
      <c r="O31" s="14"/>
      <c r="P31" s="14"/>
      <c r="Q31" s="14"/>
      <c r="R31" s="14"/>
      <c r="S31" s="420" t="s">
        <v>18</v>
      </c>
      <c r="T31" s="420"/>
      <c r="U31" s="420"/>
      <c r="V31" s="420"/>
      <c r="W31" s="14"/>
      <c r="X31" s="9"/>
    </row>
    <row r="32" spans="2:24" ht="10.5" customHeight="1">
      <c r="B32" s="194">
        <v>30</v>
      </c>
      <c r="C32" s="194">
        <v>44</v>
      </c>
      <c r="D32" s="194">
        <v>19</v>
      </c>
      <c r="E32" s="194">
        <v>39</v>
      </c>
      <c r="F32" s="194">
        <v>9</v>
      </c>
      <c r="G32" s="194">
        <v>29</v>
      </c>
      <c r="H32" s="194">
        <v>2</v>
      </c>
      <c r="I32" s="194">
        <v>11</v>
      </c>
      <c r="J32" s="194">
        <v>0</v>
      </c>
      <c r="K32" s="194">
        <v>3</v>
      </c>
      <c r="L32" s="194">
        <v>1</v>
      </c>
      <c r="M32" s="194">
        <v>1</v>
      </c>
      <c r="N32" s="128"/>
      <c r="O32" s="14"/>
      <c r="P32" s="14"/>
      <c r="Q32" s="14"/>
      <c r="R32" s="14"/>
      <c r="S32" s="420" t="s">
        <v>19</v>
      </c>
      <c r="T32" s="420"/>
      <c r="U32" s="420"/>
      <c r="V32" s="420"/>
      <c r="W32" s="14"/>
      <c r="X32" s="9"/>
    </row>
    <row r="33" spans="2:24" ht="10.5" customHeight="1">
      <c r="B33" s="194">
        <v>54</v>
      </c>
      <c r="C33" s="194">
        <v>89</v>
      </c>
      <c r="D33" s="194">
        <v>43</v>
      </c>
      <c r="E33" s="194">
        <v>75</v>
      </c>
      <c r="F33" s="194">
        <v>30</v>
      </c>
      <c r="G33" s="194">
        <v>37</v>
      </c>
      <c r="H33" s="194">
        <v>7</v>
      </c>
      <c r="I33" s="194">
        <v>11</v>
      </c>
      <c r="J33" s="194">
        <v>1</v>
      </c>
      <c r="K33" s="194">
        <v>6</v>
      </c>
      <c r="L33" s="194">
        <v>0</v>
      </c>
      <c r="M33" s="194">
        <v>0</v>
      </c>
      <c r="N33" s="128"/>
      <c r="O33" s="14"/>
      <c r="P33" s="14"/>
      <c r="Q33" s="14"/>
      <c r="R33" s="14"/>
      <c r="S33" s="420" t="s">
        <v>23</v>
      </c>
      <c r="T33" s="420"/>
      <c r="U33" s="420"/>
      <c r="V33" s="420"/>
      <c r="W33" s="14"/>
      <c r="X33" s="9"/>
    </row>
    <row r="34" spans="2:24" ht="10.5" customHeight="1">
      <c r="B34" s="194">
        <v>21</v>
      </c>
      <c r="C34" s="194">
        <v>33</v>
      </c>
      <c r="D34" s="194">
        <v>15</v>
      </c>
      <c r="E34" s="194">
        <v>27</v>
      </c>
      <c r="F34" s="194">
        <v>11</v>
      </c>
      <c r="G34" s="194">
        <v>15</v>
      </c>
      <c r="H34" s="194">
        <v>1</v>
      </c>
      <c r="I34" s="194">
        <v>9</v>
      </c>
      <c r="J34" s="194">
        <v>1</v>
      </c>
      <c r="K34" s="194">
        <v>6</v>
      </c>
      <c r="L34" s="194">
        <v>0</v>
      </c>
      <c r="M34" s="194">
        <v>0</v>
      </c>
      <c r="N34" s="128"/>
      <c r="O34" s="14"/>
      <c r="P34" s="14"/>
      <c r="Q34" s="14"/>
      <c r="R34" s="14"/>
      <c r="S34" s="420" t="s">
        <v>26</v>
      </c>
      <c r="T34" s="420"/>
      <c r="U34" s="420"/>
      <c r="V34" s="420"/>
      <c r="W34" s="14"/>
      <c r="X34" s="9"/>
    </row>
    <row r="35" spans="2:24" ht="5.25" customHeight="1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128"/>
      <c r="O35" s="14"/>
      <c r="P35" s="14"/>
      <c r="Q35" s="14"/>
      <c r="R35" s="14"/>
      <c r="S35" s="14"/>
      <c r="T35" s="14"/>
      <c r="U35" s="14"/>
      <c r="V35" s="14"/>
      <c r="W35" s="14"/>
      <c r="X35" s="9"/>
    </row>
    <row r="36" spans="2:24" s="227" customFormat="1" ht="10.5" customHeight="1">
      <c r="B36" s="214">
        <v>100</v>
      </c>
      <c r="C36" s="214">
        <v>146</v>
      </c>
      <c r="D36" s="214">
        <v>92</v>
      </c>
      <c r="E36" s="214">
        <v>152</v>
      </c>
      <c r="F36" s="214">
        <v>34</v>
      </c>
      <c r="G36" s="214">
        <v>73</v>
      </c>
      <c r="H36" s="214">
        <v>9</v>
      </c>
      <c r="I36" s="214">
        <v>30</v>
      </c>
      <c r="J36" s="214">
        <v>4</v>
      </c>
      <c r="K36" s="214">
        <v>17</v>
      </c>
      <c r="L36" s="214">
        <v>1</v>
      </c>
      <c r="M36" s="214">
        <v>5</v>
      </c>
      <c r="N36" s="260"/>
      <c r="O36" s="419" t="s">
        <v>27</v>
      </c>
      <c r="P36" s="419"/>
      <c r="Q36" s="419"/>
      <c r="R36" s="419"/>
      <c r="S36" s="419"/>
      <c r="T36" s="419"/>
      <c r="U36" s="419"/>
      <c r="V36" s="419"/>
      <c r="W36" s="12"/>
      <c r="X36" s="228"/>
    </row>
    <row r="37" spans="2:24" ht="10.5" customHeight="1">
      <c r="B37" s="194">
        <v>28</v>
      </c>
      <c r="C37" s="194">
        <v>41</v>
      </c>
      <c r="D37" s="194">
        <v>24</v>
      </c>
      <c r="E37" s="194">
        <v>38</v>
      </c>
      <c r="F37" s="194">
        <v>9</v>
      </c>
      <c r="G37" s="194">
        <v>15</v>
      </c>
      <c r="H37" s="194">
        <v>2</v>
      </c>
      <c r="I37" s="194">
        <v>10</v>
      </c>
      <c r="J37" s="194">
        <v>2</v>
      </c>
      <c r="K37" s="194">
        <v>3</v>
      </c>
      <c r="L37" s="194">
        <v>0</v>
      </c>
      <c r="M37" s="194">
        <v>0</v>
      </c>
      <c r="N37" s="128"/>
      <c r="O37" s="14"/>
      <c r="P37" s="14"/>
      <c r="Q37" s="14"/>
      <c r="R37" s="14"/>
      <c r="S37" s="420" t="s">
        <v>18</v>
      </c>
      <c r="T37" s="420"/>
      <c r="U37" s="420"/>
      <c r="V37" s="420"/>
      <c r="W37" s="14"/>
      <c r="X37" s="9"/>
    </row>
    <row r="38" spans="2:24" ht="10.5" customHeight="1">
      <c r="B38" s="194">
        <v>28</v>
      </c>
      <c r="C38" s="194">
        <v>46</v>
      </c>
      <c r="D38" s="194">
        <v>34</v>
      </c>
      <c r="E38" s="194">
        <v>58</v>
      </c>
      <c r="F38" s="194">
        <v>10</v>
      </c>
      <c r="G38" s="194">
        <v>31</v>
      </c>
      <c r="H38" s="194">
        <v>4</v>
      </c>
      <c r="I38" s="194">
        <v>9</v>
      </c>
      <c r="J38" s="194">
        <v>1</v>
      </c>
      <c r="K38" s="194">
        <v>10</v>
      </c>
      <c r="L38" s="194">
        <v>0</v>
      </c>
      <c r="M38" s="194">
        <v>5</v>
      </c>
      <c r="N38" s="128"/>
      <c r="O38" s="14"/>
      <c r="P38" s="14"/>
      <c r="Q38" s="14"/>
      <c r="R38" s="14"/>
      <c r="S38" s="420" t="s">
        <v>19</v>
      </c>
      <c r="T38" s="420"/>
      <c r="U38" s="420"/>
      <c r="V38" s="420"/>
      <c r="W38" s="14"/>
      <c r="X38" s="9"/>
    </row>
    <row r="39" spans="2:24" ht="10.5" customHeight="1">
      <c r="B39" s="194">
        <v>44</v>
      </c>
      <c r="C39" s="194">
        <v>59</v>
      </c>
      <c r="D39" s="194">
        <v>34</v>
      </c>
      <c r="E39" s="194">
        <v>56</v>
      </c>
      <c r="F39" s="194">
        <v>15</v>
      </c>
      <c r="G39" s="194">
        <v>27</v>
      </c>
      <c r="H39" s="194">
        <v>3</v>
      </c>
      <c r="I39" s="194">
        <v>11</v>
      </c>
      <c r="J39" s="194">
        <v>1</v>
      </c>
      <c r="K39" s="194">
        <v>4</v>
      </c>
      <c r="L39" s="194">
        <v>1</v>
      </c>
      <c r="M39" s="194">
        <v>0</v>
      </c>
      <c r="N39" s="128"/>
      <c r="O39" s="14"/>
      <c r="P39" s="14"/>
      <c r="Q39" s="14"/>
      <c r="R39" s="14"/>
      <c r="S39" s="420" t="s">
        <v>23</v>
      </c>
      <c r="T39" s="420"/>
      <c r="U39" s="420"/>
      <c r="V39" s="420"/>
      <c r="W39" s="14"/>
      <c r="X39" s="9"/>
    </row>
    <row r="40" spans="2:24" ht="5.25" customHeight="1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128"/>
      <c r="O40" s="14"/>
      <c r="P40" s="14"/>
      <c r="Q40" s="14"/>
      <c r="R40" s="14"/>
      <c r="S40" s="14"/>
      <c r="T40" s="14"/>
      <c r="U40" s="14"/>
      <c r="V40" s="14"/>
      <c r="W40" s="14"/>
      <c r="X40" s="9"/>
    </row>
    <row r="41" spans="2:24" s="227" customFormat="1" ht="10.5" customHeight="1">
      <c r="B41" s="214">
        <v>241</v>
      </c>
      <c r="C41" s="214">
        <v>318</v>
      </c>
      <c r="D41" s="214">
        <v>127</v>
      </c>
      <c r="E41" s="214">
        <v>253</v>
      </c>
      <c r="F41" s="214">
        <v>61</v>
      </c>
      <c r="G41" s="214">
        <v>142</v>
      </c>
      <c r="H41" s="214">
        <v>26</v>
      </c>
      <c r="I41" s="214">
        <v>56</v>
      </c>
      <c r="J41" s="214">
        <v>3</v>
      </c>
      <c r="K41" s="214">
        <v>14</v>
      </c>
      <c r="L41" s="214">
        <v>0</v>
      </c>
      <c r="M41" s="214">
        <v>3</v>
      </c>
      <c r="N41" s="260"/>
      <c r="O41" s="419" t="s">
        <v>28</v>
      </c>
      <c r="P41" s="419"/>
      <c r="Q41" s="419"/>
      <c r="R41" s="419"/>
      <c r="S41" s="419"/>
      <c r="T41" s="419"/>
      <c r="U41" s="419"/>
      <c r="V41" s="419"/>
      <c r="W41" s="12"/>
      <c r="X41" s="228"/>
    </row>
    <row r="42" spans="2:24" ht="10.5" customHeight="1">
      <c r="B42" s="194">
        <v>44</v>
      </c>
      <c r="C42" s="194">
        <v>51</v>
      </c>
      <c r="D42" s="194">
        <v>25</v>
      </c>
      <c r="E42" s="194">
        <v>48</v>
      </c>
      <c r="F42" s="194">
        <v>8</v>
      </c>
      <c r="G42" s="194">
        <v>21</v>
      </c>
      <c r="H42" s="194">
        <v>3</v>
      </c>
      <c r="I42" s="194">
        <v>8</v>
      </c>
      <c r="J42" s="194">
        <v>0</v>
      </c>
      <c r="K42" s="194">
        <v>4</v>
      </c>
      <c r="L42" s="194">
        <v>0</v>
      </c>
      <c r="M42" s="194">
        <v>0</v>
      </c>
      <c r="N42" s="128"/>
      <c r="O42" s="14"/>
      <c r="P42" s="14"/>
      <c r="Q42" s="14"/>
      <c r="R42" s="14"/>
      <c r="S42" s="420" t="s">
        <v>18</v>
      </c>
      <c r="T42" s="420"/>
      <c r="U42" s="420"/>
      <c r="V42" s="420"/>
      <c r="W42" s="14"/>
      <c r="X42" s="9"/>
    </row>
    <row r="43" spans="2:24" ht="10.5" customHeight="1">
      <c r="B43" s="194">
        <v>27</v>
      </c>
      <c r="C43" s="194">
        <v>54</v>
      </c>
      <c r="D43" s="194">
        <v>19</v>
      </c>
      <c r="E43" s="194">
        <v>43</v>
      </c>
      <c r="F43" s="194">
        <v>9</v>
      </c>
      <c r="G43" s="194">
        <v>20</v>
      </c>
      <c r="H43" s="194">
        <v>1</v>
      </c>
      <c r="I43" s="194">
        <v>9</v>
      </c>
      <c r="J43" s="194">
        <v>0</v>
      </c>
      <c r="K43" s="194">
        <v>2</v>
      </c>
      <c r="L43" s="194">
        <v>0</v>
      </c>
      <c r="M43" s="194">
        <v>1</v>
      </c>
      <c r="N43" s="128"/>
      <c r="O43" s="14"/>
      <c r="P43" s="14"/>
      <c r="Q43" s="14"/>
      <c r="R43" s="14"/>
      <c r="S43" s="420" t="s">
        <v>19</v>
      </c>
      <c r="T43" s="420"/>
      <c r="U43" s="420"/>
      <c r="V43" s="420"/>
      <c r="W43" s="14"/>
      <c r="X43" s="9"/>
    </row>
    <row r="44" spans="2:24" ht="10.5" customHeight="1">
      <c r="B44" s="194">
        <v>24</v>
      </c>
      <c r="C44" s="194">
        <v>38</v>
      </c>
      <c r="D44" s="194">
        <v>17</v>
      </c>
      <c r="E44" s="194">
        <v>29</v>
      </c>
      <c r="F44" s="194">
        <v>3</v>
      </c>
      <c r="G44" s="194">
        <v>13</v>
      </c>
      <c r="H44" s="194">
        <v>2</v>
      </c>
      <c r="I44" s="194">
        <v>4</v>
      </c>
      <c r="J44" s="194">
        <v>1</v>
      </c>
      <c r="K44" s="194">
        <v>2</v>
      </c>
      <c r="L44" s="194">
        <v>0</v>
      </c>
      <c r="M44" s="194">
        <v>0</v>
      </c>
      <c r="N44" s="128"/>
      <c r="O44" s="14"/>
      <c r="P44" s="14"/>
      <c r="Q44" s="14"/>
      <c r="R44" s="14"/>
      <c r="S44" s="420" t="s">
        <v>23</v>
      </c>
      <c r="T44" s="420"/>
      <c r="U44" s="420"/>
      <c r="V44" s="420"/>
      <c r="W44" s="14"/>
      <c r="X44" s="9"/>
    </row>
    <row r="45" spans="2:24" ht="10.5" customHeight="1">
      <c r="B45" s="194">
        <v>55</v>
      </c>
      <c r="C45" s="194">
        <v>72</v>
      </c>
      <c r="D45" s="194">
        <v>32</v>
      </c>
      <c r="E45" s="194">
        <v>51</v>
      </c>
      <c r="F45" s="194">
        <v>17</v>
      </c>
      <c r="G45" s="194">
        <v>29</v>
      </c>
      <c r="H45" s="194">
        <v>7</v>
      </c>
      <c r="I45" s="194">
        <v>18</v>
      </c>
      <c r="J45" s="194">
        <v>2</v>
      </c>
      <c r="K45" s="194">
        <v>3</v>
      </c>
      <c r="L45" s="194">
        <v>0</v>
      </c>
      <c r="M45" s="194">
        <v>0</v>
      </c>
      <c r="N45" s="128"/>
      <c r="O45" s="14"/>
      <c r="P45" s="14"/>
      <c r="Q45" s="14"/>
      <c r="R45" s="14"/>
      <c r="S45" s="420" t="s">
        <v>26</v>
      </c>
      <c r="T45" s="420"/>
      <c r="U45" s="420"/>
      <c r="V45" s="420"/>
      <c r="W45" s="14"/>
      <c r="X45" s="9"/>
    </row>
    <row r="46" spans="2:24" ht="10.5" customHeight="1">
      <c r="B46" s="194">
        <v>56</v>
      </c>
      <c r="C46" s="194">
        <v>56</v>
      </c>
      <c r="D46" s="194">
        <v>13</v>
      </c>
      <c r="E46" s="194">
        <v>44</v>
      </c>
      <c r="F46" s="194">
        <v>15</v>
      </c>
      <c r="G46" s="194">
        <v>38</v>
      </c>
      <c r="H46" s="194">
        <v>9</v>
      </c>
      <c r="I46" s="194">
        <v>11</v>
      </c>
      <c r="J46" s="194">
        <v>0</v>
      </c>
      <c r="K46" s="194">
        <v>2</v>
      </c>
      <c r="L46" s="194">
        <v>0</v>
      </c>
      <c r="M46" s="194">
        <v>2</v>
      </c>
      <c r="N46" s="128"/>
      <c r="O46" s="14"/>
      <c r="P46" s="14"/>
      <c r="Q46" s="14"/>
      <c r="R46" s="14"/>
      <c r="S46" s="420" t="s">
        <v>29</v>
      </c>
      <c r="T46" s="420"/>
      <c r="U46" s="420"/>
      <c r="V46" s="420"/>
      <c r="W46" s="14"/>
      <c r="X46" s="9"/>
    </row>
    <row r="47" spans="2:24" ht="10.5" customHeight="1">
      <c r="B47" s="194">
        <v>35</v>
      </c>
      <c r="C47" s="194">
        <v>47</v>
      </c>
      <c r="D47" s="194">
        <v>21</v>
      </c>
      <c r="E47" s="194">
        <v>38</v>
      </c>
      <c r="F47" s="194">
        <v>9</v>
      </c>
      <c r="G47" s="194">
        <v>21</v>
      </c>
      <c r="H47" s="194">
        <v>4</v>
      </c>
      <c r="I47" s="194">
        <v>6</v>
      </c>
      <c r="J47" s="194">
        <v>0</v>
      </c>
      <c r="K47" s="194">
        <v>1</v>
      </c>
      <c r="L47" s="194">
        <v>0</v>
      </c>
      <c r="M47" s="194">
        <v>0</v>
      </c>
      <c r="N47" s="128"/>
      <c r="O47" s="14"/>
      <c r="P47" s="14"/>
      <c r="Q47" s="14"/>
      <c r="R47" s="14"/>
      <c r="S47" s="420" t="s">
        <v>30</v>
      </c>
      <c r="T47" s="420"/>
      <c r="U47" s="420"/>
      <c r="V47" s="420"/>
      <c r="W47" s="14"/>
      <c r="X47" s="9"/>
    </row>
    <row r="48" spans="2:24" ht="5.25" customHeight="1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128"/>
      <c r="O48" s="14"/>
      <c r="P48" s="14"/>
      <c r="Q48" s="14"/>
      <c r="R48" s="14"/>
      <c r="S48" s="14"/>
      <c r="T48" s="14"/>
      <c r="U48" s="14"/>
      <c r="V48" s="14"/>
      <c r="W48" s="14"/>
      <c r="X48" s="9"/>
    </row>
    <row r="49" spans="2:24" s="227" customFormat="1" ht="10.5" customHeight="1">
      <c r="B49" s="214">
        <v>104</v>
      </c>
      <c r="C49" s="214">
        <v>144</v>
      </c>
      <c r="D49" s="214">
        <v>82</v>
      </c>
      <c r="E49" s="214">
        <v>134</v>
      </c>
      <c r="F49" s="214">
        <v>39</v>
      </c>
      <c r="G49" s="214">
        <v>95</v>
      </c>
      <c r="H49" s="214">
        <v>21</v>
      </c>
      <c r="I49" s="214">
        <v>50</v>
      </c>
      <c r="J49" s="214">
        <v>3</v>
      </c>
      <c r="K49" s="214">
        <v>11</v>
      </c>
      <c r="L49" s="214">
        <v>0</v>
      </c>
      <c r="M49" s="214">
        <v>2</v>
      </c>
      <c r="N49" s="260"/>
      <c r="O49" s="419" t="s">
        <v>31</v>
      </c>
      <c r="P49" s="419"/>
      <c r="Q49" s="419"/>
      <c r="R49" s="419"/>
      <c r="S49" s="419"/>
      <c r="T49" s="419"/>
      <c r="U49" s="419"/>
      <c r="V49" s="419"/>
      <c r="W49" s="12"/>
      <c r="X49" s="228"/>
    </row>
    <row r="50" spans="2:24" ht="10.5" customHeight="1">
      <c r="B50" s="194">
        <v>32</v>
      </c>
      <c r="C50" s="194">
        <v>34</v>
      </c>
      <c r="D50" s="194">
        <v>20</v>
      </c>
      <c r="E50" s="194">
        <v>39</v>
      </c>
      <c r="F50" s="194">
        <v>10</v>
      </c>
      <c r="G50" s="194">
        <v>21</v>
      </c>
      <c r="H50" s="194">
        <v>5</v>
      </c>
      <c r="I50" s="194">
        <v>10</v>
      </c>
      <c r="J50" s="194">
        <v>0</v>
      </c>
      <c r="K50" s="194">
        <v>3</v>
      </c>
      <c r="L50" s="194">
        <v>0</v>
      </c>
      <c r="M50" s="194">
        <v>1</v>
      </c>
      <c r="N50" s="128"/>
      <c r="O50" s="14"/>
      <c r="P50" s="14"/>
      <c r="Q50" s="14"/>
      <c r="R50" s="14"/>
      <c r="S50" s="420" t="s">
        <v>18</v>
      </c>
      <c r="T50" s="420"/>
      <c r="U50" s="420"/>
      <c r="V50" s="420"/>
      <c r="W50" s="14"/>
      <c r="X50" s="9"/>
    </row>
    <row r="51" spans="2:24" ht="10.5" customHeight="1">
      <c r="B51" s="194">
        <v>21</v>
      </c>
      <c r="C51" s="194">
        <v>45</v>
      </c>
      <c r="D51" s="194">
        <v>26</v>
      </c>
      <c r="E51" s="194">
        <v>39</v>
      </c>
      <c r="F51" s="194">
        <v>12</v>
      </c>
      <c r="G51" s="194">
        <v>27</v>
      </c>
      <c r="H51" s="194">
        <v>3</v>
      </c>
      <c r="I51" s="194">
        <v>12</v>
      </c>
      <c r="J51" s="194">
        <v>1</v>
      </c>
      <c r="K51" s="194">
        <v>4</v>
      </c>
      <c r="L51" s="194">
        <v>0</v>
      </c>
      <c r="M51" s="194">
        <v>1</v>
      </c>
      <c r="N51" s="128"/>
      <c r="O51" s="14"/>
      <c r="P51" s="14"/>
      <c r="Q51" s="14"/>
      <c r="R51" s="14"/>
      <c r="S51" s="420" t="s">
        <v>19</v>
      </c>
      <c r="T51" s="420"/>
      <c r="U51" s="420"/>
      <c r="V51" s="420"/>
      <c r="W51" s="14"/>
      <c r="X51" s="9"/>
    </row>
    <row r="52" spans="2:24" ht="10.5" customHeight="1">
      <c r="B52" s="194">
        <v>51</v>
      </c>
      <c r="C52" s="194">
        <v>65</v>
      </c>
      <c r="D52" s="194">
        <v>36</v>
      </c>
      <c r="E52" s="194">
        <v>56</v>
      </c>
      <c r="F52" s="194">
        <v>17</v>
      </c>
      <c r="G52" s="194">
        <v>47</v>
      </c>
      <c r="H52" s="194">
        <v>13</v>
      </c>
      <c r="I52" s="194">
        <v>28</v>
      </c>
      <c r="J52" s="194">
        <v>2</v>
      </c>
      <c r="K52" s="194">
        <v>4</v>
      </c>
      <c r="L52" s="194">
        <v>0</v>
      </c>
      <c r="M52" s="194">
        <v>0</v>
      </c>
      <c r="N52" s="128"/>
      <c r="O52" s="14"/>
      <c r="P52" s="14"/>
      <c r="Q52" s="14"/>
      <c r="R52" s="14"/>
      <c r="S52" s="420" t="s">
        <v>23</v>
      </c>
      <c r="T52" s="420"/>
      <c r="U52" s="420"/>
      <c r="V52" s="420"/>
      <c r="W52" s="14"/>
      <c r="X52" s="9"/>
    </row>
    <row r="53" spans="2:24" ht="5.25" customHeight="1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128"/>
      <c r="O53" s="30"/>
      <c r="P53" s="30"/>
      <c r="Q53" s="30"/>
      <c r="R53" s="30"/>
      <c r="S53" s="30"/>
      <c r="T53" s="30"/>
      <c r="U53" s="30"/>
      <c r="V53" s="30"/>
      <c r="W53" s="30"/>
      <c r="X53" s="9"/>
    </row>
    <row r="54" spans="2:24" s="227" customFormat="1" ht="10.5" customHeight="1">
      <c r="B54" s="214">
        <v>94</v>
      </c>
      <c r="C54" s="214">
        <v>132</v>
      </c>
      <c r="D54" s="214">
        <v>55</v>
      </c>
      <c r="E54" s="214">
        <v>126</v>
      </c>
      <c r="F54" s="214">
        <v>38</v>
      </c>
      <c r="G54" s="214">
        <v>75</v>
      </c>
      <c r="H54" s="214">
        <v>21</v>
      </c>
      <c r="I54" s="214">
        <v>26</v>
      </c>
      <c r="J54" s="214">
        <v>5</v>
      </c>
      <c r="K54" s="214">
        <v>6</v>
      </c>
      <c r="L54" s="214">
        <v>0</v>
      </c>
      <c r="M54" s="214">
        <v>2</v>
      </c>
      <c r="N54" s="260"/>
      <c r="O54" s="419" t="s">
        <v>32</v>
      </c>
      <c r="P54" s="419"/>
      <c r="Q54" s="419"/>
      <c r="R54" s="419"/>
      <c r="S54" s="419"/>
      <c r="T54" s="419"/>
      <c r="U54" s="419"/>
      <c r="V54" s="419"/>
      <c r="W54" s="12"/>
      <c r="X54" s="228"/>
    </row>
    <row r="55" spans="2:24" ht="10.5" customHeight="1">
      <c r="B55" s="194">
        <v>45</v>
      </c>
      <c r="C55" s="194">
        <v>55</v>
      </c>
      <c r="D55" s="194">
        <v>19</v>
      </c>
      <c r="E55" s="194">
        <v>44</v>
      </c>
      <c r="F55" s="194">
        <v>15</v>
      </c>
      <c r="G55" s="194">
        <v>17</v>
      </c>
      <c r="H55" s="194">
        <v>4</v>
      </c>
      <c r="I55" s="194">
        <v>10</v>
      </c>
      <c r="J55" s="194">
        <v>0</v>
      </c>
      <c r="K55" s="194">
        <v>2</v>
      </c>
      <c r="L55" s="194">
        <v>0</v>
      </c>
      <c r="M55" s="194">
        <v>0</v>
      </c>
      <c r="N55" s="128"/>
      <c r="O55" s="14"/>
      <c r="P55" s="14"/>
      <c r="Q55" s="14"/>
      <c r="R55" s="14"/>
      <c r="S55" s="420" t="s">
        <v>18</v>
      </c>
      <c r="T55" s="420"/>
      <c r="U55" s="420"/>
      <c r="V55" s="420"/>
      <c r="W55" s="14"/>
      <c r="X55" s="9"/>
    </row>
    <row r="56" spans="2:24" ht="10.5" customHeight="1">
      <c r="B56" s="194">
        <v>29</v>
      </c>
      <c r="C56" s="194">
        <v>51</v>
      </c>
      <c r="D56" s="194">
        <v>19</v>
      </c>
      <c r="E56" s="194">
        <v>47</v>
      </c>
      <c r="F56" s="194">
        <v>10</v>
      </c>
      <c r="G56" s="194">
        <v>30</v>
      </c>
      <c r="H56" s="194">
        <v>12</v>
      </c>
      <c r="I56" s="194">
        <v>6</v>
      </c>
      <c r="J56" s="194">
        <v>4</v>
      </c>
      <c r="K56" s="194">
        <v>3</v>
      </c>
      <c r="L56" s="194">
        <v>0</v>
      </c>
      <c r="M56" s="194">
        <v>1</v>
      </c>
      <c r="N56" s="128"/>
      <c r="O56" s="14"/>
      <c r="P56" s="14"/>
      <c r="Q56" s="14"/>
      <c r="R56" s="14"/>
      <c r="S56" s="420" t="s">
        <v>19</v>
      </c>
      <c r="T56" s="420"/>
      <c r="U56" s="420"/>
      <c r="V56" s="420"/>
      <c r="W56" s="14"/>
      <c r="X56" s="9"/>
    </row>
    <row r="57" spans="2:24" ht="10.5" customHeight="1">
      <c r="B57" s="194">
        <v>20</v>
      </c>
      <c r="C57" s="194">
        <v>26</v>
      </c>
      <c r="D57" s="194">
        <v>17</v>
      </c>
      <c r="E57" s="194">
        <v>35</v>
      </c>
      <c r="F57" s="194">
        <v>13</v>
      </c>
      <c r="G57" s="194">
        <v>28</v>
      </c>
      <c r="H57" s="194">
        <v>5</v>
      </c>
      <c r="I57" s="194">
        <v>10</v>
      </c>
      <c r="J57" s="194">
        <v>1</v>
      </c>
      <c r="K57" s="194">
        <v>1</v>
      </c>
      <c r="L57" s="194">
        <v>0</v>
      </c>
      <c r="M57" s="194">
        <v>1</v>
      </c>
      <c r="N57" s="128"/>
      <c r="O57" s="14"/>
      <c r="P57" s="14"/>
      <c r="Q57" s="14"/>
      <c r="R57" s="14"/>
      <c r="S57" s="420" t="s">
        <v>23</v>
      </c>
      <c r="T57" s="420"/>
      <c r="U57" s="420"/>
      <c r="V57" s="420"/>
      <c r="W57" s="14"/>
      <c r="X57" s="9"/>
    </row>
    <row r="58" spans="2:23" s="9" customFormat="1" ht="5.25" customHeight="1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128"/>
      <c r="O58" s="30"/>
      <c r="P58" s="30"/>
      <c r="Q58" s="30"/>
      <c r="R58" s="30"/>
      <c r="S58" s="30"/>
      <c r="T58" s="30"/>
      <c r="U58" s="30"/>
      <c r="V58" s="30"/>
      <c r="W58" s="30"/>
    </row>
    <row r="59" spans="2:23" s="228" customFormat="1" ht="10.5" customHeight="1">
      <c r="B59" s="214">
        <v>106</v>
      </c>
      <c r="C59" s="214">
        <v>198</v>
      </c>
      <c r="D59" s="214">
        <v>82</v>
      </c>
      <c r="E59" s="214">
        <v>128</v>
      </c>
      <c r="F59" s="214">
        <v>43</v>
      </c>
      <c r="G59" s="214">
        <v>79</v>
      </c>
      <c r="H59" s="214">
        <v>11</v>
      </c>
      <c r="I59" s="214">
        <v>32</v>
      </c>
      <c r="J59" s="214">
        <v>4</v>
      </c>
      <c r="K59" s="214">
        <v>8</v>
      </c>
      <c r="L59" s="214">
        <v>0</v>
      </c>
      <c r="M59" s="214">
        <v>0</v>
      </c>
      <c r="N59" s="260"/>
      <c r="O59" s="419" t="s">
        <v>33</v>
      </c>
      <c r="P59" s="419"/>
      <c r="Q59" s="419"/>
      <c r="R59" s="419"/>
      <c r="S59" s="419"/>
      <c r="T59" s="419"/>
      <c r="U59" s="419"/>
      <c r="V59" s="419"/>
      <c r="W59" s="12"/>
    </row>
    <row r="60" spans="2:24" ht="10.5" customHeight="1">
      <c r="B60" s="194">
        <v>25</v>
      </c>
      <c r="C60" s="194">
        <v>46</v>
      </c>
      <c r="D60" s="194">
        <v>21</v>
      </c>
      <c r="E60" s="194">
        <v>33</v>
      </c>
      <c r="F60" s="194">
        <v>13</v>
      </c>
      <c r="G60" s="194">
        <v>23</v>
      </c>
      <c r="H60" s="194">
        <v>3</v>
      </c>
      <c r="I60" s="194">
        <v>7</v>
      </c>
      <c r="J60" s="194">
        <v>1</v>
      </c>
      <c r="K60" s="194">
        <v>2</v>
      </c>
      <c r="L60" s="194">
        <v>0</v>
      </c>
      <c r="M60" s="194">
        <v>0</v>
      </c>
      <c r="N60" s="128"/>
      <c r="O60" s="14"/>
      <c r="P60" s="14"/>
      <c r="Q60" s="14"/>
      <c r="R60" s="14"/>
      <c r="S60" s="420" t="s">
        <v>18</v>
      </c>
      <c r="T60" s="420"/>
      <c r="U60" s="420"/>
      <c r="V60" s="420"/>
      <c r="W60" s="14"/>
      <c r="X60" s="9"/>
    </row>
    <row r="61" spans="2:24" ht="10.5" customHeight="1">
      <c r="B61" s="194">
        <v>25</v>
      </c>
      <c r="C61" s="194">
        <v>52</v>
      </c>
      <c r="D61" s="194">
        <v>25</v>
      </c>
      <c r="E61" s="194">
        <v>27</v>
      </c>
      <c r="F61" s="194">
        <v>12</v>
      </c>
      <c r="G61" s="194">
        <v>11</v>
      </c>
      <c r="H61" s="194">
        <v>2</v>
      </c>
      <c r="I61" s="194">
        <v>6</v>
      </c>
      <c r="J61" s="194">
        <v>0</v>
      </c>
      <c r="K61" s="194">
        <v>0</v>
      </c>
      <c r="L61" s="194">
        <v>0</v>
      </c>
      <c r="M61" s="194">
        <v>0</v>
      </c>
      <c r="N61" s="128"/>
      <c r="O61" s="14"/>
      <c r="P61" s="14"/>
      <c r="Q61" s="14"/>
      <c r="R61" s="14"/>
      <c r="S61" s="420" t="s">
        <v>19</v>
      </c>
      <c r="T61" s="420"/>
      <c r="U61" s="420"/>
      <c r="V61" s="420"/>
      <c r="W61" s="14"/>
      <c r="X61" s="9"/>
    </row>
    <row r="62" spans="2:24" ht="10.5" customHeight="1">
      <c r="B62" s="194">
        <v>28</v>
      </c>
      <c r="C62" s="194">
        <v>41</v>
      </c>
      <c r="D62" s="194">
        <v>12</v>
      </c>
      <c r="E62" s="194">
        <v>31</v>
      </c>
      <c r="F62" s="194">
        <v>8</v>
      </c>
      <c r="G62" s="194">
        <v>14</v>
      </c>
      <c r="H62" s="194">
        <v>2</v>
      </c>
      <c r="I62" s="194">
        <v>8</v>
      </c>
      <c r="J62" s="194">
        <v>2</v>
      </c>
      <c r="K62" s="194">
        <v>1</v>
      </c>
      <c r="L62" s="194">
        <v>0</v>
      </c>
      <c r="M62" s="194">
        <v>0</v>
      </c>
      <c r="N62" s="128"/>
      <c r="O62" s="14"/>
      <c r="P62" s="14"/>
      <c r="Q62" s="14"/>
      <c r="R62" s="14"/>
      <c r="S62" s="420" t="s">
        <v>23</v>
      </c>
      <c r="T62" s="420"/>
      <c r="U62" s="420"/>
      <c r="V62" s="420"/>
      <c r="W62" s="14"/>
      <c r="X62" s="9"/>
    </row>
    <row r="63" spans="2:24" ht="10.5" customHeight="1">
      <c r="B63" s="194">
        <v>28</v>
      </c>
      <c r="C63" s="194">
        <v>59</v>
      </c>
      <c r="D63" s="194">
        <v>24</v>
      </c>
      <c r="E63" s="194">
        <v>37</v>
      </c>
      <c r="F63" s="194">
        <v>10</v>
      </c>
      <c r="G63" s="194">
        <v>31</v>
      </c>
      <c r="H63" s="194">
        <v>4</v>
      </c>
      <c r="I63" s="194">
        <v>11</v>
      </c>
      <c r="J63" s="194">
        <v>1</v>
      </c>
      <c r="K63" s="194">
        <v>5</v>
      </c>
      <c r="L63" s="194">
        <v>0</v>
      </c>
      <c r="M63" s="194">
        <v>0</v>
      </c>
      <c r="N63" s="128"/>
      <c r="O63" s="14"/>
      <c r="P63" s="14"/>
      <c r="Q63" s="14"/>
      <c r="R63" s="14"/>
      <c r="S63" s="420" t="s">
        <v>26</v>
      </c>
      <c r="T63" s="420"/>
      <c r="U63" s="420"/>
      <c r="V63" s="420"/>
      <c r="W63" s="14"/>
      <c r="X63" s="9"/>
    </row>
    <row r="64" spans="2:24" ht="5.25" customHeight="1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128"/>
      <c r="O64" s="14"/>
      <c r="P64" s="14"/>
      <c r="Q64" s="14"/>
      <c r="R64" s="14"/>
      <c r="S64" s="14"/>
      <c r="T64" s="14"/>
      <c r="U64" s="14"/>
      <c r="V64" s="14"/>
      <c r="W64" s="14"/>
      <c r="X64" s="9"/>
    </row>
    <row r="65" spans="2:24" s="227" customFormat="1" ht="10.5" customHeight="1">
      <c r="B65" s="214">
        <v>396</v>
      </c>
      <c r="C65" s="214">
        <v>550</v>
      </c>
      <c r="D65" s="214">
        <v>285</v>
      </c>
      <c r="E65" s="214">
        <v>437</v>
      </c>
      <c r="F65" s="214">
        <v>148</v>
      </c>
      <c r="G65" s="214">
        <v>287</v>
      </c>
      <c r="H65" s="214">
        <v>47</v>
      </c>
      <c r="I65" s="214">
        <v>121</v>
      </c>
      <c r="J65" s="214">
        <v>13</v>
      </c>
      <c r="K65" s="214">
        <v>41</v>
      </c>
      <c r="L65" s="214">
        <v>2</v>
      </c>
      <c r="M65" s="214">
        <v>8</v>
      </c>
      <c r="N65" s="260"/>
      <c r="O65" s="419" t="s">
        <v>34</v>
      </c>
      <c r="P65" s="419"/>
      <c r="Q65" s="419"/>
      <c r="R65" s="419"/>
      <c r="S65" s="419"/>
      <c r="T65" s="419"/>
      <c r="U65" s="419"/>
      <c r="V65" s="419"/>
      <c r="W65" s="12"/>
      <c r="X65" s="228"/>
    </row>
    <row r="66" spans="2:24" ht="10.5" customHeight="1">
      <c r="B66" s="194">
        <v>64</v>
      </c>
      <c r="C66" s="194">
        <v>103</v>
      </c>
      <c r="D66" s="194">
        <v>51</v>
      </c>
      <c r="E66" s="194">
        <v>89</v>
      </c>
      <c r="F66" s="194">
        <v>26</v>
      </c>
      <c r="G66" s="194">
        <v>53</v>
      </c>
      <c r="H66" s="194">
        <v>8</v>
      </c>
      <c r="I66" s="194">
        <v>22</v>
      </c>
      <c r="J66" s="194">
        <v>1</v>
      </c>
      <c r="K66" s="194">
        <v>4</v>
      </c>
      <c r="L66" s="194">
        <v>1</v>
      </c>
      <c r="M66" s="194">
        <v>2</v>
      </c>
      <c r="N66" s="128"/>
      <c r="O66" s="14"/>
      <c r="P66" s="14"/>
      <c r="Q66" s="14"/>
      <c r="R66" s="14"/>
      <c r="S66" s="420" t="s">
        <v>18</v>
      </c>
      <c r="T66" s="420"/>
      <c r="U66" s="420"/>
      <c r="V66" s="420"/>
      <c r="W66" s="14"/>
      <c r="X66" s="9"/>
    </row>
    <row r="67" spans="2:24" ht="10.5" customHeight="1">
      <c r="B67" s="194">
        <v>73</v>
      </c>
      <c r="C67" s="194">
        <v>104</v>
      </c>
      <c r="D67" s="194">
        <v>42</v>
      </c>
      <c r="E67" s="194">
        <v>82</v>
      </c>
      <c r="F67" s="194">
        <v>28</v>
      </c>
      <c r="G67" s="194">
        <v>68</v>
      </c>
      <c r="H67" s="194">
        <v>8</v>
      </c>
      <c r="I67" s="194">
        <v>31</v>
      </c>
      <c r="J67" s="194">
        <v>3</v>
      </c>
      <c r="K67" s="194">
        <v>17</v>
      </c>
      <c r="L67" s="194">
        <v>0</v>
      </c>
      <c r="M67" s="194">
        <v>4</v>
      </c>
      <c r="N67" s="128"/>
      <c r="O67" s="14"/>
      <c r="P67" s="14"/>
      <c r="Q67" s="14"/>
      <c r="R67" s="14"/>
      <c r="S67" s="420" t="s">
        <v>19</v>
      </c>
      <c r="T67" s="420"/>
      <c r="U67" s="420"/>
      <c r="V67" s="420"/>
      <c r="W67" s="14"/>
      <c r="X67" s="9"/>
    </row>
    <row r="68" spans="2:24" ht="10.5" customHeight="1">
      <c r="B68" s="194">
        <v>61</v>
      </c>
      <c r="C68" s="194">
        <v>93</v>
      </c>
      <c r="D68" s="194">
        <v>53</v>
      </c>
      <c r="E68" s="194">
        <v>76</v>
      </c>
      <c r="F68" s="194">
        <v>22</v>
      </c>
      <c r="G68" s="194">
        <v>35</v>
      </c>
      <c r="H68" s="194">
        <v>11</v>
      </c>
      <c r="I68" s="194">
        <v>18</v>
      </c>
      <c r="J68" s="194">
        <v>5</v>
      </c>
      <c r="K68" s="194">
        <v>4</v>
      </c>
      <c r="L68" s="194">
        <v>0</v>
      </c>
      <c r="M68" s="194">
        <v>1</v>
      </c>
      <c r="N68" s="128"/>
      <c r="O68" s="14"/>
      <c r="P68" s="14"/>
      <c r="Q68" s="14"/>
      <c r="R68" s="14"/>
      <c r="S68" s="420" t="s">
        <v>23</v>
      </c>
      <c r="T68" s="420"/>
      <c r="U68" s="420"/>
      <c r="V68" s="420"/>
      <c r="W68" s="14"/>
      <c r="X68" s="9"/>
    </row>
    <row r="69" spans="2:24" ht="10.5" customHeight="1">
      <c r="B69" s="194">
        <v>55</v>
      </c>
      <c r="C69" s="194">
        <v>69</v>
      </c>
      <c r="D69" s="194">
        <v>30</v>
      </c>
      <c r="E69" s="194">
        <v>57</v>
      </c>
      <c r="F69" s="194">
        <v>20</v>
      </c>
      <c r="G69" s="194">
        <v>55</v>
      </c>
      <c r="H69" s="194">
        <v>4</v>
      </c>
      <c r="I69" s="194">
        <v>16</v>
      </c>
      <c r="J69" s="194">
        <v>2</v>
      </c>
      <c r="K69" s="194">
        <v>8</v>
      </c>
      <c r="L69" s="194">
        <v>1</v>
      </c>
      <c r="M69" s="194">
        <v>1</v>
      </c>
      <c r="N69" s="128"/>
      <c r="O69" s="14"/>
      <c r="P69" s="14"/>
      <c r="Q69" s="14"/>
      <c r="R69" s="14"/>
      <c r="S69" s="420" t="s">
        <v>26</v>
      </c>
      <c r="T69" s="420"/>
      <c r="U69" s="420"/>
      <c r="V69" s="420"/>
      <c r="W69" s="14"/>
      <c r="X69" s="9"/>
    </row>
    <row r="70" spans="2:24" ht="10.5" customHeight="1">
      <c r="B70" s="194">
        <v>73</v>
      </c>
      <c r="C70" s="194">
        <v>84</v>
      </c>
      <c r="D70" s="194">
        <v>49</v>
      </c>
      <c r="E70" s="194">
        <v>64</v>
      </c>
      <c r="F70" s="194">
        <v>31</v>
      </c>
      <c r="G70" s="194">
        <v>40</v>
      </c>
      <c r="H70" s="194">
        <v>7</v>
      </c>
      <c r="I70" s="194">
        <v>18</v>
      </c>
      <c r="J70" s="194">
        <v>1</v>
      </c>
      <c r="K70" s="194">
        <v>7</v>
      </c>
      <c r="L70" s="194">
        <v>0</v>
      </c>
      <c r="M70" s="194">
        <v>0</v>
      </c>
      <c r="N70" s="128"/>
      <c r="O70" s="14"/>
      <c r="P70" s="14"/>
      <c r="Q70" s="14"/>
      <c r="R70" s="14"/>
      <c r="S70" s="420" t="s">
        <v>29</v>
      </c>
      <c r="T70" s="420"/>
      <c r="U70" s="420"/>
      <c r="V70" s="420"/>
      <c r="W70" s="14"/>
      <c r="X70" s="9"/>
    </row>
    <row r="71" spans="2:24" ht="10.5" customHeight="1">
      <c r="B71" s="194">
        <v>70</v>
      </c>
      <c r="C71" s="194">
        <v>97</v>
      </c>
      <c r="D71" s="194">
        <v>60</v>
      </c>
      <c r="E71" s="194">
        <v>69</v>
      </c>
      <c r="F71" s="194">
        <v>21</v>
      </c>
      <c r="G71" s="194">
        <v>36</v>
      </c>
      <c r="H71" s="194">
        <v>9</v>
      </c>
      <c r="I71" s="194">
        <v>16</v>
      </c>
      <c r="J71" s="194">
        <v>1</v>
      </c>
      <c r="K71" s="194">
        <v>1</v>
      </c>
      <c r="L71" s="194">
        <v>0</v>
      </c>
      <c r="M71" s="194">
        <v>0</v>
      </c>
      <c r="N71" s="128"/>
      <c r="O71" s="14"/>
      <c r="P71" s="14"/>
      <c r="Q71" s="14"/>
      <c r="R71" s="14"/>
      <c r="S71" s="420" t="s">
        <v>30</v>
      </c>
      <c r="T71" s="420"/>
      <c r="U71" s="420"/>
      <c r="V71" s="420"/>
      <c r="W71" s="14"/>
      <c r="X71" s="9"/>
    </row>
    <row r="72" spans="2:24" ht="5.2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9"/>
    </row>
    <row r="73" spans="2:24" s="227" customFormat="1" ht="10.5" customHeight="1">
      <c r="B73" s="214">
        <v>219</v>
      </c>
      <c r="C73" s="214">
        <v>310</v>
      </c>
      <c r="D73" s="214">
        <v>146</v>
      </c>
      <c r="E73" s="214">
        <v>264</v>
      </c>
      <c r="F73" s="214">
        <v>84</v>
      </c>
      <c r="G73" s="214">
        <v>163</v>
      </c>
      <c r="H73" s="214">
        <v>27</v>
      </c>
      <c r="I73" s="214">
        <v>58</v>
      </c>
      <c r="J73" s="214">
        <v>7</v>
      </c>
      <c r="K73" s="214">
        <v>17</v>
      </c>
      <c r="L73" s="214">
        <v>1</v>
      </c>
      <c r="M73" s="214">
        <v>3</v>
      </c>
      <c r="N73" s="260"/>
      <c r="O73" s="419" t="s">
        <v>35</v>
      </c>
      <c r="P73" s="419"/>
      <c r="Q73" s="419"/>
      <c r="R73" s="419"/>
      <c r="S73" s="419"/>
      <c r="T73" s="419"/>
      <c r="U73" s="419"/>
      <c r="V73" s="419"/>
      <c r="W73" s="12"/>
      <c r="X73" s="228"/>
    </row>
    <row r="74" spans="2:24" ht="10.5" customHeight="1">
      <c r="B74" s="194">
        <v>69</v>
      </c>
      <c r="C74" s="194">
        <v>80</v>
      </c>
      <c r="D74" s="194">
        <v>35</v>
      </c>
      <c r="E74" s="194">
        <v>68</v>
      </c>
      <c r="F74" s="194">
        <v>14</v>
      </c>
      <c r="G74" s="194">
        <v>46</v>
      </c>
      <c r="H74" s="194">
        <v>6</v>
      </c>
      <c r="I74" s="194">
        <v>11</v>
      </c>
      <c r="J74" s="194">
        <v>1</v>
      </c>
      <c r="K74" s="194">
        <v>6</v>
      </c>
      <c r="L74" s="194">
        <v>1</v>
      </c>
      <c r="M74" s="194">
        <v>0</v>
      </c>
      <c r="N74" s="128"/>
      <c r="O74" s="14"/>
      <c r="P74" s="14"/>
      <c r="Q74" s="14"/>
      <c r="R74" s="14"/>
      <c r="S74" s="420" t="s">
        <v>18</v>
      </c>
      <c r="T74" s="420"/>
      <c r="U74" s="420"/>
      <c r="V74" s="420"/>
      <c r="W74" s="14"/>
      <c r="X74" s="9"/>
    </row>
    <row r="75" spans="2:24" ht="10.5" customHeight="1">
      <c r="B75" s="194">
        <v>59</v>
      </c>
      <c r="C75" s="194">
        <v>104</v>
      </c>
      <c r="D75" s="194">
        <v>52</v>
      </c>
      <c r="E75" s="194">
        <v>89</v>
      </c>
      <c r="F75" s="194">
        <v>30</v>
      </c>
      <c r="G75" s="194">
        <v>46</v>
      </c>
      <c r="H75" s="194">
        <v>13</v>
      </c>
      <c r="I75" s="194">
        <v>23</v>
      </c>
      <c r="J75" s="194">
        <v>3</v>
      </c>
      <c r="K75" s="194">
        <v>3</v>
      </c>
      <c r="L75" s="194">
        <v>0</v>
      </c>
      <c r="M75" s="194">
        <v>0</v>
      </c>
      <c r="N75" s="128"/>
      <c r="O75" s="14"/>
      <c r="P75" s="14"/>
      <c r="Q75" s="14"/>
      <c r="R75" s="14"/>
      <c r="S75" s="420" t="s">
        <v>19</v>
      </c>
      <c r="T75" s="420"/>
      <c r="U75" s="420"/>
      <c r="V75" s="420"/>
      <c r="W75" s="14"/>
      <c r="X75" s="9"/>
    </row>
    <row r="76" spans="2:24" ht="10.5" customHeight="1">
      <c r="B76" s="194">
        <v>39</v>
      </c>
      <c r="C76" s="194">
        <v>56</v>
      </c>
      <c r="D76" s="194">
        <v>23</v>
      </c>
      <c r="E76" s="194">
        <v>41</v>
      </c>
      <c r="F76" s="194">
        <v>11</v>
      </c>
      <c r="G76" s="194">
        <v>33</v>
      </c>
      <c r="H76" s="194">
        <v>4</v>
      </c>
      <c r="I76" s="194">
        <v>11</v>
      </c>
      <c r="J76" s="194">
        <v>0</v>
      </c>
      <c r="K76" s="194">
        <v>3</v>
      </c>
      <c r="L76" s="194">
        <v>0</v>
      </c>
      <c r="M76" s="194">
        <v>0</v>
      </c>
      <c r="N76" s="128"/>
      <c r="O76" s="14"/>
      <c r="P76" s="14"/>
      <c r="Q76" s="14"/>
      <c r="R76" s="14"/>
      <c r="S76" s="420" t="s">
        <v>23</v>
      </c>
      <c r="T76" s="420"/>
      <c r="U76" s="420"/>
      <c r="V76" s="420"/>
      <c r="W76" s="14"/>
      <c r="X76" s="9"/>
    </row>
    <row r="77" spans="2:24" ht="10.5" customHeight="1">
      <c r="B77" s="194">
        <v>52</v>
      </c>
      <c r="C77" s="194">
        <v>70</v>
      </c>
      <c r="D77" s="194">
        <v>36</v>
      </c>
      <c r="E77" s="194">
        <v>66</v>
      </c>
      <c r="F77" s="194">
        <v>29</v>
      </c>
      <c r="G77" s="194">
        <v>38</v>
      </c>
      <c r="H77" s="194">
        <v>4</v>
      </c>
      <c r="I77" s="194">
        <v>13</v>
      </c>
      <c r="J77" s="194">
        <v>3</v>
      </c>
      <c r="K77" s="194">
        <v>5</v>
      </c>
      <c r="L77" s="194">
        <v>0</v>
      </c>
      <c r="M77" s="194">
        <v>3</v>
      </c>
      <c r="N77" s="128"/>
      <c r="O77" s="14"/>
      <c r="P77" s="14"/>
      <c r="Q77" s="14"/>
      <c r="R77" s="14"/>
      <c r="S77" s="420" t="s">
        <v>26</v>
      </c>
      <c r="T77" s="420"/>
      <c r="U77" s="420"/>
      <c r="V77" s="420"/>
      <c r="W77" s="14"/>
      <c r="X77" s="9"/>
    </row>
    <row r="78" spans="2:24" ht="5.25" customHeight="1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128"/>
      <c r="O78" s="14"/>
      <c r="P78" s="14"/>
      <c r="Q78" s="14"/>
      <c r="R78" s="14"/>
      <c r="S78" s="14"/>
      <c r="T78" s="14"/>
      <c r="U78" s="14"/>
      <c r="V78" s="14"/>
      <c r="W78" s="14"/>
      <c r="X78" s="9"/>
    </row>
    <row r="79" spans="2:24" s="227" customFormat="1" ht="10.5" customHeight="1">
      <c r="B79" s="214">
        <v>178</v>
      </c>
      <c r="C79" s="214">
        <v>251</v>
      </c>
      <c r="D79" s="214">
        <v>123</v>
      </c>
      <c r="E79" s="214">
        <v>170</v>
      </c>
      <c r="F79" s="214">
        <v>55</v>
      </c>
      <c r="G79" s="214">
        <v>80</v>
      </c>
      <c r="H79" s="214">
        <v>19</v>
      </c>
      <c r="I79" s="214">
        <v>40</v>
      </c>
      <c r="J79" s="214">
        <v>4</v>
      </c>
      <c r="K79" s="214">
        <v>20</v>
      </c>
      <c r="L79" s="214">
        <v>2</v>
      </c>
      <c r="M79" s="214">
        <v>4</v>
      </c>
      <c r="N79" s="260"/>
      <c r="O79" s="419" t="s">
        <v>36</v>
      </c>
      <c r="P79" s="419"/>
      <c r="Q79" s="419"/>
      <c r="R79" s="419"/>
      <c r="S79" s="419"/>
      <c r="T79" s="419"/>
      <c r="U79" s="419"/>
      <c r="V79" s="419"/>
      <c r="W79" s="12"/>
      <c r="X79" s="228"/>
    </row>
    <row r="80" spans="2:24" ht="10.5" customHeight="1">
      <c r="B80" s="194">
        <v>12</v>
      </c>
      <c r="C80" s="194">
        <v>16</v>
      </c>
      <c r="D80" s="194">
        <v>10</v>
      </c>
      <c r="E80" s="194">
        <v>24</v>
      </c>
      <c r="F80" s="194">
        <v>7</v>
      </c>
      <c r="G80" s="194">
        <v>7</v>
      </c>
      <c r="H80" s="194">
        <v>3</v>
      </c>
      <c r="I80" s="194">
        <v>5</v>
      </c>
      <c r="J80" s="194">
        <v>0</v>
      </c>
      <c r="K80" s="194">
        <v>2</v>
      </c>
      <c r="L80" s="194">
        <v>0</v>
      </c>
      <c r="M80" s="194">
        <v>0</v>
      </c>
      <c r="N80" s="128"/>
      <c r="O80" s="14"/>
      <c r="P80" s="14"/>
      <c r="Q80" s="14"/>
      <c r="R80" s="14"/>
      <c r="S80" s="420" t="s">
        <v>18</v>
      </c>
      <c r="T80" s="420"/>
      <c r="U80" s="420"/>
      <c r="V80" s="420"/>
      <c r="W80" s="14"/>
      <c r="X80" s="9"/>
    </row>
    <row r="81" spans="2:24" ht="10.5" customHeight="1">
      <c r="B81" s="194">
        <v>38</v>
      </c>
      <c r="C81" s="194">
        <v>47</v>
      </c>
      <c r="D81" s="194">
        <v>22</v>
      </c>
      <c r="E81" s="194">
        <v>41</v>
      </c>
      <c r="F81" s="194">
        <v>10</v>
      </c>
      <c r="G81" s="194">
        <v>17</v>
      </c>
      <c r="H81" s="194">
        <v>5</v>
      </c>
      <c r="I81" s="194">
        <v>14</v>
      </c>
      <c r="J81" s="194">
        <v>0</v>
      </c>
      <c r="K81" s="194">
        <v>6</v>
      </c>
      <c r="L81" s="194">
        <v>2</v>
      </c>
      <c r="M81" s="194">
        <v>1</v>
      </c>
      <c r="N81" s="128"/>
      <c r="O81" s="14"/>
      <c r="P81" s="14"/>
      <c r="Q81" s="14"/>
      <c r="R81" s="14"/>
      <c r="S81" s="420" t="s">
        <v>19</v>
      </c>
      <c r="T81" s="420"/>
      <c r="U81" s="420"/>
      <c r="V81" s="420"/>
      <c r="W81" s="14"/>
      <c r="X81" s="9"/>
    </row>
    <row r="82" spans="2:24" ht="10.5" customHeight="1">
      <c r="B82" s="194">
        <v>62</v>
      </c>
      <c r="C82" s="194">
        <v>82</v>
      </c>
      <c r="D82" s="194">
        <v>43</v>
      </c>
      <c r="E82" s="194">
        <v>50</v>
      </c>
      <c r="F82" s="194">
        <v>16</v>
      </c>
      <c r="G82" s="194">
        <v>27</v>
      </c>
      <c r="H82" s="194">
        <v>5</v>
      </c>
      <c r="I82" s="194">
        <v>13</v>
      </c>
      <c r="J82" s="194">
        <v>3</v>
      </c>
      <c r="K82" s="194">
        <v>6</v>
      </c>
      <c r="L82" s="194">
        <v>0</v>
      </c>
      <c r="M82" s="194">
        <v>3</v>
      </c>
      <c r="N82" s="128"/>
      <c r="O82" s="14"/>
      <c r="P82" s="14"/>
      <c r="Q82" s="14"/>
      <c r="R82" s="14"/>
      <c r="S82" s="420" t="s">
        <v>23</v>
      </c>
      <c r="T82" s="420"/>
      <c r="U82" s="420"/>
      <c r="V82" s="420"/>
      <c r="W82" s="14"/>
      <c r="X82" s="9"/>
    </row>
    <row r="83" spans="2:24" ht="10.5" customHeight="1">
      <c r="B83" s="194">
        <v>66</v>
      </c>
      <c r="C83" s="194">
        <v>106</v>
      </c>
      <c r="D83" s="194">
        <v>48</v>
      </c>
      <c r="E83" s="194">
        <v>55</v>
      </c>
      <c r="F83" s="194">
        <v>22</v>
      </c>
      <c r="G83" s="194">
        <v>29</v>
      </c>
      <c r="H83" s="194">
        <v>6</v>
      </c>
      <c r="I83" s="194">
        <v>8</v>
      </c>
      <c r="J83" s="194">
        <v>1</v>
      </c>
      <c r="K83" s="194">
        <v>6</v>
      </c>
      <c r="L83" s="194">
        <v>0</v>
      </c>
      <c r="M83" s="194">
        <v>0</v>
      </c>
      <c r="N83" s="128"/>
      <c r="O83" s="14"/>
      <c r="P83" s="14"/>
      <c r="Q83" s="14"/>
      <c r="R83" s="14"/>
      <c r="S83" s="420" t="s">
        <v>26</v>
      </c>
      <c r="T83" s="420"/>
      <c r="U83" s="420"/>
      <c r="V83" s="420"/>
      <c r="W83" s="14"/>
      <c r="X83" s="9"/>
    </row>
    <row r="84" spans="2:24" ht="10.5" customHeight="1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67"/>
      <c r="N84" s="148"/>
      <c r="O84" s="135"/>
      <c r="P84" s="135"/>
      <c r="Q84" s="135"/>
      <c r="R84" s="115"/>
      <c r="S84" s="113"/>
      <c r="T84" s="113"/>
      <c r="U84" s="113"/>
      <c r="V84" s="113"/>
      <c r="W84" s="113"/>
      <c r="X84" s="9"/>
    </row>
    <row r="85" ht="10.5" customHeight="1"/>
  </sheetData>
  <sheetProtection/>
  <mergeCells count="70">
    <mergeCell ref="S12:V12"/>
    <mergeCell ref="N6:W7"/>
    <mergeCell ref="S16:V16"/>
    <mergeCell ref="O15:V15"/>
    <mergeCell ref="S13:V13"/>
    <mergeCell ref="O11:V11"/>
    <mergeCell ref="O9:V9"/>
    <mergeCell ref="B6:C6"/>
    <mergeCell ref="L6:M6"/>
    <mergeCell ref="D6:E6"/>
    <mergeCell ref="F6:G6"/>
    <mergeCell ref="H6:I6"/>
    <mergeCell ref="J6:K6"/>
    <mergeCell ref="O21:V21"/>
    <mergeCell ref="O19:V19"/>
    <mergeCell ref="S34:V34"/>
    <mergeCell ref="S28:V28"/>
    <mergeCell ref="S55:V55"/>
    <mergeCell ref="S52:V52"/>
    <mergeCell ref="S17:V17"/>
    <mergeCell ref="S27:V27"/>
    <mergeCell ref="O26:V26"/>
    <mergeCell ref="S24:V24"/>
    <mergeCell ref="S23:V23"/>
    <mergeCell ref="S22:V22"/>
    <mergeCell ref="S46:V46"/>
    <mergeCell ref="S44:V44"/>
    <mergeCell ref="O49:V49"/>
    <mergeCell ref="S66:V66"/>
    <mergeCell ref="O65:V65"/>
    <mergeCell ref="S63:V63"/>
    <mergeCell ref="S62:V62"/>
    <mergeCell ref="S61:V61"/>
    <mergeCell ref="S60:V60"/>
    <mergeCell ref="O59:V59"/>
    <mergeCell ref="S51:V51"/>
    <mergeCell ref="O54:V54"/>
    <mergeCell ref="O73:V73"/>
    <mergeCell ref="S71:V71"/>
    <mergeCell ref="S70:V70"/>
    <mergeCell ref="S69:V69"/>
    <mergeCell ref="S75:V75"/>
    <mergeCell ref="S74:V74"/>
    <mergeCell ref="O79:V79"/>
    <mergeCell ref="S77:V77"/>
    <mergeCell ref="S76:V76"/>
    <mergeCell ref="S83:V83"/>
    <mergeCell ref="S82:V82"/>
    <mergeCell ref="S81:V81"/>
    <mergeCell ref="S80:V80"/>
    <mergeCell ref="S56:V56"/>
    <mergeCell ref="S57:V57"/>
    <mergeCell ref="O30:V30"/>
    <mergeCell ref="S31:V31"/>
    <mergeCell ref="S32:V32"/>
    <mergeCell ref="S33:V33"/>
    <mergeCell ref="S37:V37"/>
    <mergeCell ref="O36:V36"/>
    <mergeCell ref="S50:V50"/>
    <mergeCell ref="S47:V47"/>
    <mergeCell ref="S68:V68"/>
    <mergeCell ref="S67:V67"/>
    <mergeCell ref="B3:W3"/>
    <mergeCell ref="B4:W4"/>
    <mergeCell ref="S45:V45"/>
    <mergeCell ref="S43:V43"/>
    <mergeCell ref="S42:V42"/>
    <mergeCell ref="O41:V41"/>
    <mergeCell ref="S39:V39"/>
    <mergeCell ref="S38:V3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13" width="8.375" style="219" customWidth="1"/>
    <col min="14" max="21" width="8.125" style="219" customWidth="1"/>
    <col min="22" max="22" width="1.625" style="219" customWidth="1"/>
    <col min="23" max="23" width="2.625" style="34" customWidth="1"/>
    <col min="24" max="16384" width="9.00390625" style="219" customWidth="1"/>
  </cols>
  <sheetData>
    <row r="1" ht="10.5" customHeight="1">
      <c r="A1" s="102" t="s">
        <v>371</v>
      </c>
    </row>
    <row r="2" ht="10.5" customHeight="1"/>
    <row r="3" spans="2:23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36"/>
      <c r="W3" s="219"/>
    </row>
    <row r="4" spans="2:22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37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customHeight="1">
      <c r="A6" s="34"/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424" t="s">
        <v>5</v>
      </c>
      <c r="M6" s="424"/>
      <c r="N6" s="424" t="s">
        <v>6</v>
      </c>
      <c r="O6" s="424"/>
      <c r="P6" s="424" t="s">
        <v>7</v>
      </c>
      <c r="Q6" s="424"/>
      <c r="R6" s="424" t="s">
        <v>8</v>
      </c>
      <c r="S6" s="424"/>
      <c r="T6" s="424" t="s">
        <v>9</v>
      </c>
      <c r="U6" s="424"/>
      <c r="V6" s="224"/>
    </row>
    <row r="7" spans="1:22" ht="15.75" customHeight="1">
      <c r="A7" s="34"/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51" t="s">
        <v>89</v>
      </c>
      <c r="M7" s="251" t="s">
        <v>90</v>
      </c>
      <c r="N7" s="251" t="s">
        <v>89</v>
      </c>
      <c r="O7" s="251" t="s">
        <v>90</v>
      </c>
      <c r="P7" s="251" t="s">
        <v>89</v>
      </c>
      <c r="Q7" s="251" t="s">
        <v>90</v>
      </c>
      <c r="R7" s="251" t="s">
        <v>89</v>
      </c>
      <c r="S7" s="251" t="s">
        <v>90</v>
      </c>
      <c r="T7" s="251" t="s">
        <v>89</v>
      </c>
      <c r="U7" s="251" t="s">
        <v>90</v>
      </c>
      <c r="V7" s="224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26"/>
      <c r="M8" s="9"/>
    </row>
    <row r="9" spans="2:23" s="227" customFormat="1" ht="10.5" customHeight="1">
      <c r="B9" s="228"/>
      <c r="C9" s="504" t="s">
        <v>52</v>
      </c>
      <c r="D9" s="504"/>
      <c r="E9" s="504"/>
      <c r="F9" s="504"/>
      <c r="G9" s="504"/>
      <c r="H9" s="504"/>
      <c r="I9" s="504"/>
      <c r="J9" s="504"/>
      <c r="K9" s="3"/>
      <c r="L9" s="255">
        <v>9380</v>
      </c>
      <c r="M9" s="214">
        <v>9297</v>
      </c>
      <c r="N9" s="214">
        <v>368</v>
      </c>
      <c r="O9" s="214">
        <v>325</v>
      </c>
      <c r="P9" s="214">
        <v>360</v>
      </c>
      <c r="Q9" s="214">
        <v>283</v>
      </c>
      <c r="R9" s="214">
        <v>355</v>
      </c>
      <c r="S9" s="214">
        <v>311</v>
      </c>
      <c r="T9" s="214">
        <v>344</v>
      </c>
      <c r="U9" s="214">
        <v>361</v>
      </c>
      <c r="V9" s="243"/>
      <c r="W9" s="41"/>
    </row>
    <row r="10" spans="2:22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256">
        <v>2034</v>
      </c>
      <c r="M10" s="194">
        <v>2127</v>
      </c>
      <c r="N10" s="194">
        <v>93</v>
      </c>
      <c r="O10" s="194">
        <v>79</v>
      </c>
      <c r="P10" s="194">
        <v>78</v>
      </c>
      <c r="Q10" s="194">
        <v>67</v>
      </c>
      <c r="R10" s="194">
        <v>69</v>
      </c>
      <c r="S10" s="194">
        <v>59</v>
      </c>
      <c r="T10" s="194">
        <v>58</v>
      </c>
      <c r="U10" s="194">
        <v>79</v>
      </c>
      <c r="V10" s="233"/>
    </row>
    <row r="11" spans="2:22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256">
        <v>1767</v>
      </c>
      <c r="M11" s="194">
        <v>1647</v>
      </c>
      <c r="N11" s="194">
        <v>65</v>
      </c>
      <c r="O11" s="194">
        <v>60</v>
      </c>
      <c r="P11" s="194">
        <v>76</v>
      </c>
      <c r="Q11" s="194">
        <v>56</v>
      </c>
      <c r="R11" s="194">
        <v>65</v>
      </c>
      <c r="S11" s="194">
        <v>57</v>
      </c>
      <c r="T11" s="194">
        <v>61</v>
      </c>
      <c r="U11" s="194">
        <v>64</v>
      </c>
      <c r="V11" s="233"/>
    </row>
    <row r="12" spans="2:22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256">
        <v>2294</v>
      </c>
      <c r="M12" s="194">
        <v>2393</v>
      </c>
      <c r="N12" s="194">
        <v>83</v>
      </c>
      <c r="O12" s="194">
        <v>82</v>
      </c>
      <c r="P12" s="194">
        <v>89</v>
      </c>
      <c r="Q12" s="194">
        <v>77</v>
      </c>
      <c r="R12" s="194">
        <v>103</v>
      </c>
      <c r="S12" s="194">
        <v>88</v>
      </c>
      <c r="T12" s="194">
        <v>92</v>
      </c>
      <c r="U12" s="194">
        <v>92</v>
      </c>
      <c r="V12" s="233"/>
    </row>
    <row r="13" spans="2:22" ht="10.5" customHeight="1">
      <c r="B13" s="9"/>
      <c r="C13" s="4"/>
      <c r="D13" s="4"/>
      <c r="E13" s="4"/>
      <c r="F13" s="4"/>
      <c r="G13" s="503" t="s">
        <v>26</v>
      </c>
      <c r="H13" s="503"/>
      <c r="I13" s="503"/>
      <c r="J13" s="503"/>
      <c r="K13" s="5"/>
      <c r="L13" s="256">
        <v>2124</v>
      </c>
      <c r="M13" s="194">
        <v>2062</v>
      </c>
      <c r="N13" s="194">
        <v>82</v>
      </c>
      <c r="O13" s="194">
        <v>63</v>
      </c>
      <c r="P13" s="194">
        <v>79</v>
      </c>
      <c r="Q13" s="194">
        <v>57</v>
      </c>
      <c r="R13" s="194">
        <v>77</v>
      </c>
      <c r="S13" s="194">
        <v>72</v>
      </c>
      <c r="T13" s="194">
        <v>99</v>
      </c>
      <c r="U13" s="194">
        <v>106</v>
      </c>
      <c r="V13" s="233"/>
    </row>
    <row r="14" spans="2:22" ht="10.5" customHeight="1">
      <c r="B14" s="9"/>
      <c r="C14" s="4"/>
      <c r="D14" s="4"/>
      <c r="E14" s="4"/>
      <c r="F14" s="4"/>
      <c r="G14" s="503" t="s">
        <v>29</v>
      </c>
      <c r="H14" s="503"/>
      <c r="I14" s="503"/>
      <c r="J14" s="503"/>
      <c r="K14" s="5"/>
      <c r="L14" s="256">
        <v>1161</v>
      </c>
      <c r="M14" s="194">
        <v>1068</v>
      </c>
      <c r="N14" s="194">
        <v>45</v>
      </c>
      <c r="O14" s="194">
        <v>41</v>
      </c>
      <c r="P14" s="194">
        <v>38</v>
      </c>
      <c r="Q14" s="194">
        <v>26</v>
      </c>
      <c r="R14" s="194">
        <v>41</v>
      </c>
      <c r="S14" s="194">
        <v>35</v>
      </c>
      <c r="T14" s="194">
        <v>34</v>
      </c>
      <c r="U14" s="194">
        <v>20</v>
      </c>
      <c r="V14" s="233"/>
    </row>
    <row r="15" spans="2:22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255"/>
      <c r="M15" s="214"/>
      <c r="N15" s="214"/>
      <c r="O15" s="214"/>
      <c r="P15" s="214"/>
      <c r="Q15" s="214"/>
      <c r="R15" s="214"/>
      <c r="S15" s="214"/>
      <c r="T15" s="214"/>
      <c r="U15" s="214"/>
      <c r="V15" s="233"/>
    </row>
    <row r="16" spans="2:23" s="227" customFormat="1" ht="10.5" customHeight="1">
      <c r="B16" s="228"/>
      <c r="C16" s="504" t="s">
        <v>53</v>
      </c>
      <c r="D16" s="504"/>
      <c r="E16" s="504"/>
      <c r="F16" s="504"/>
      <c r="G16" s="504"/>
      <c r="H16" s="504"/>
      <c r="I16" s="504"/>
      <c r="J16" s="504"/>
      <c r="K16" s="3"/>
      <c r="L16" s="255">
        <v>2799</v>
      </c>
      <c r="M16" s="214">
        <v>2805</v>
      </c>
      <c r="N16" s="214">
        <v>129</v>
      </c>
      <c r="O16" s="214">
        <v>123</v>
      </c>
      <c r="P16" s="214">
        <v>98</v>
      </c>
      <c r="Q16" s="214">
        <v>107</v>
      </c>
      <c r="R16" s="214">
        <v>100</v>
      </c>
      <c r="S16" s="214">
        <v>93</v>
      </c>
      <c r="T16" s="214">
        <v>124</v>
      </c>
      <c r="U16" s="214">
        <v>119</v>
      </c>
      <c r="V16" s="243"/>
      <c r="W16" s="41"/>
    </row>
    <row r="17" spans="2:22" ht="10.5" customHeight="1">
      <c r="B17" s="9"/>
      <c r="C17" s="4"/>
      <c r="D17" s="4"/>
      <c r="E17" s="4"/>
      <c r="F17" s="4"/>
      <c r="G17" s="503" t="s">
        <v>18</v>
      </c>
      <c r="H17" s="503"/>
      <c r="I17" s="503"/>
      <c r="J17" s="503"/>
      <c r="K17" s="5"/>
      <c r="L17" s="256">
        <v>1606</v>
      </c>
      <c r="M17" s="194">
        <v>1729</v>
      </c>
      <c r="N17" s="194">
        <v>71</v>
      </c>
      <c r="O17" s="194">
        <v>82</v>
      </c>
      <c r="P17" s="194">
        <v>54</v>
      </c>
      <c r="Q17" s="194">
        <v>60</v>
      </c>
      <c r="R17" s="194">
        <v>47</v>
      </c>
      <c r="S17" s="194">
        <v>53</v>
      </c>
      <c r="T17" s="194">
        <v>65</v>
      </c>
      <c r="U17" s="194">
        <v>73</v>
      </c>
      <c r="V17" s="233"/>
    </row>
    <row r="18" spans="2:22" ht="10.5" customHeight="1">
      <c r="B18" s="9"/>
      <c r="C18" s="4"/>
      <c r="D18" s="4"/>
      <c r="E18" s="4"/>
      <c r="F18" s="4"/>
      <c r="G18" s="503" t="s">
        <v>19</v>
      </c>
      <c r="H18" s="503"/>
      <c r="I18" s="503"/>
      <c r="J18" s="503"/>
      <c r="K18" s="5"/>
      <c r="L18" s="256">
        <v>1193</v>
      </c>
      <c r="M18" s="194">
        <v>1076</v>
      </c>
      <c r="N18" s="194">
        <v>58</v>
      </c>
      <c r="O18" s="194">
        <v>41</v>
      </c>
      <c r="P18" s="194">
        <v>44</v>
      </c>
      <c r="Q18" s="194">
        <v>47</v>
      </c>
      <c r="R18" s="194">
        <v>53</v>
      </c>
      <c r="S18" s="194">
        <v>40</v>
      </c>
      <c r="T18" s="194">
        <v>59</v>
      </c>
      <c r="U18" s="194">
        <v>46</v>
      </c>
      <c r="V18" s="233"/>
    </row>
    <row r="19" spans="2:22" ht="8.25" customHeight="1">
      <c r="B19" s="9"/>
      <c r="C19" s="9"/>
      <c r="D19" s="9"/>
      <c r="E19" s="9"/>
      <c r="F19" s="9"/>
      <c r="G19" s="9"/>
      <c r="H19" s="9"/>
      <c r="I19" s="9"/>
      <c r="J19" s="9"/>
      <c r="K19" s="225"/>
      <c r="L19" s="255"/>
      <c r="M19" s="214"/>
      <c r="N19" s="214"/>
      <c r="O19" s="214"/>
      <c r="P19" s="214"/>
      <c r="Q19" s="214"/>
      <c r="R19" s="214"/>
      <c r="S19" s="214"/>
      <c r="T19" s="214"/>
      <c r="U19" s="214"/>
      <c r="V19" s="233"/>
    </row>
    <row r="20" spans="2:23" s="227" customFormat="1" ht="10.5" customHeight="1">
      <c r="B20" s="228"/>
      <c r="C20" s="504" t="s">
        <v>54</v>
      </c>
      <c r="D20" s="504"/>
      <c r="E20" s="504"/>
      <c r="F20" s="504"/>
      <c r="G20" s="504"/>
      <c r="H20" s="504"/>
      <c r="I20" s="504"/>
      <c r="J20" s="504"/>
      <c r="K20" s="3"/>
      <c r="L20" s="255">
        <v>6093</v>
      </c>
      <c r="M20" s="214">
        <v>6144</v>
      </c>
      <c r="N20" s="214">
        <v>304</v>
      </c>
      <c r="O20" s="214">
        <v>251</v>
      </c>
      <c r="P20" s="214">
        <v>282</v>
      </c>
      <c r="Q20" s="214">
        <v>262</v>
      </c>
      <c r="R20" s="214">
        <v>247</v>
      </c>
      <c r="S20" s="214">
        <v>250</v>
      </c>
      <c r="T20" s="214">
        <v>272</v>
      </c>
      <c r="U20" s="214">
        <v>293</v>
      </c>
      <c r="V20" s="243"/>
      <c r="W20" s="41"/>
    </row>
    <row r="21" spans="2:22" ht="10.5" customHeight="1">
      <c r="B21" s="9"/>
      <c r="C21" s="4"/>
      <c r="D21" s="4"/>
      <c r="E21" s="4"/>
      <c r="F21" s="4"/>
      <c r="G21" s="503" t="s">
        <v>18</v>
      </c>
      <c r="H21" s="503"/>
      <c r="I21" s="503"/>
      <c r="J21" s="503"/>
      <c r="K21" s="5"/>
      <c r="L21" s="256">
        <v>118</v>
      </c>
      <c r="M21" s="194">
        <v>131</v>
      </c>
      <c r="N21" s="194">
        <v>1</v>
      </c>
      <c r="O21" s="194">
        <v>2</v>
      </c>
      <c r="P21" s="194">
        <v>5</v>
      </c>
      <c r="Q21" s="194">
        <v>3</v>
      </c>
      <c r="R21" s="194">
        <v>9</v>
      </c>
      <c r="S21" s="194">
        <v>7</v>
      </c>
      <c r="T21" s="194">
        <v>8</v>
      </c>
      <c r="U21" s="194">
        <v>10</v>
      </c>
      <c r="V21" s="233"/>
    </row>
    <row r="22" spans="2:22" ht="10.5" customHeight="1">
      <c r="B22" s="9"/>
      <c r="C22" s="4"/>
      <c r="D22" s="4"/>
      <c r="E22" s="4"/>
      <c r="F22" s="4"/>
      <c r="G22" s="503" t="s">
        <v>19</v>
      </c>
      <c r="H22" s="503"/>
      <c r="I22" s="503"/>
      <c r="J22" s="503"/>
      <c r="K22" s="5"/>
      <c r="L22" s="256">
        <v>1162</v>
      </c>
      <c r="M22" s="194">
        <v>1126</v>
      </c>
      <c r="N22" s="194">
        <v>57</v>
      </c>
      <c r="O22" s="194">
        <v>49</v>
      </c>
      <c r="P22" s="194">
        <v>53</v>
      </c>
      <c r="Q22" s="194">
        <v>46</v>
      </c>
      <c r="R22" s="194">
        <v>41</v>
      </c>
      <c r="S22" s="194">
        <v>49</v>
      </c>
      <c r="T22" s="194">
        <v>60</v>
      </c>
      <c r="U22" s="194">
        <v>51</v>
      </c>
      <c r="V22" s="233"/>
    </row>
    <row r="23" spans="2:22" ht="10.5" customHeight="1">
      <c r="B23" s="9"/>
      <c r="C23" s="4"/>
      <c r="D23" s="4"/>
      <c r="E23" s="4"/>
      <c r="F23" s="4"/>
      <c r="G23" s="503" t="s">
        <v>23</v>
      </c>
      <c r="H23" s="503"/>
      <c r="I23" s="503"/>
      <c r="J23" s="503"/>
      <c r="K23" s="5"/>
      <c r="L23" s="256">
        <v>2299</v>
      </c>
      <c r="M23" s="194">
        <v>2300</v>
      </c>
      <c r="N23" s="194">
        <v>134</v>
      </c>
      <c r="O23" s="194">
        <v>109</v>
      </c>
      <c r="P23" s="194">
        <v>93</v>
      </c>
      <c r="Q23" s="194">
        <v>89</v>
      </c>
      <c r="R23" s="194">
        <v>98</v>
      </c>
      <c r="S23" s="194">
        <v>101</v>
      </c>
      <c r="T23" s="194">
        <v>90</v>
      </c>
      <c r="U23" s="194">
        <v>100</v>
      </c>
      <c r="V23" s="233"/>
    </row>
    <row r="24" spans="2:22" ht="10.5" customHeight="1">
      <c r="B24" s="9"/>
      <c r="C24" s="4"/>
      <c r="D24" s="4"/>
      <c r="E24" s="4"/>
      <c r="F24" s="4"/>
      <c r="G24" s="503" t="s">
        <v>26</v>
      </c>
      <c r="H24" s="503"/>
      <c r="I24" s="503"/>
      <c r="J24" s="503"/>
      <c r="K24" s="5"/>
      <c r="L24" s="256">
        <v>2514</v>
      </c>
      <c r="M24" s="194">
        <v>2587</v>
      </c>
      <c r="N24" s="194">
        <v>112</v>
      </c>
      <c r="O24" s="194">
        <v>91</v>
      </c>
      <c r="P24" s="194">
        <v>131</v>
      </c>
      <c r="Q24" s="194">
        <v>124</v>
      </c>
      <c r="R24" s="194">
        <v>99</v>
      </c>
      <c r="S24" s="194">
        <v>93</v>
      </c>
      <c r="T24" s="194">
        <v>114</v>
      </c>
      <c r="U24" s="194">
        <v>132</v>
      </c>
      <c r="V24" s="233"/>
    </row>
    <row r="25" spans="2:22" ht="8.25" customHeight="1">
      <c r="B25" s="9"/>
      <c r="C25" s="9"/>
      <c r="D25" s="9"/>
      <c r="E25" s="9"/>
      <c r="F25" s="9"/>
      <c r="G25" s="9"/>
      <c r="H25" s="9"/>
      <c r="I25" s="9"/>
      <c r="J25" s="9"/>
      <c r="K25" s="225"/>
      <c r="L25" s="255"/>
      <c r="M25" s="214"/>
      <c r="N25" s="214"/>
      <c r="O25" s="214"/>
      <c r="P25" s="214"/>
      <c r="Q25" s="214"/>
      <c r="R25" s="214"/>
      <c r="S25" s="214"/>
      <c r="T25" s="214"/>
      <c r="U25" s="214"/>
      <c r="V25" s="233"/>
    </row>
    <row r="26" spans="2:23" s="227" customFormat="1" ht="10.5" customHeight="1">
      <c r="B26" s="228"/>
      <c r="C26" s="504" t="s">
        <v>55</v>
      </c>
      <c r="D26" s="504"/>
      <c r="E26" s="504"/>
      <c r="F26" s="504"/>
      <c r="G26" s="504"/>
      <c r="H26" s="504"/>
      <c r="I26" s="504"/>
      <c r="J26" s="504"/>
      <c r="K26" s="3"/>
      <c r="L26" s="255">
        <v>6282</v>
      </c>
      <c r="M26" s="214">
        <v>6120</v>
      </c>
      <c r="N26" s="214">
        <v>330</v>
      </c>
      <c r="O26" s="214">
        <v>291</v>
      </c>
      <c r="P26" s="214">
        <v>345</v>
      </c>
      <c r="Q26" s="214">
        <v>283</v>
      </c>
      <c r="R26" s="214">
        <v>317</v>
      </c>
      <c r="S26" s="214">
        <v>251</v>
      </c>
      <c r="T26" s="214">
        <v>291</v>
      </c>
      <c r="U26" s="214">
        <v>298</v>
      </c>
      <c r="V26" s="243"/>
      <c r="W26" s="41"/>
    </row>
    <row r="27" spans="2:22" ht="10.5" customHeight="1">
      <c r="B27" s="9"/>
      <c r="C27" s="4"/>
      <c r="D27" s="4"/>
      <c r="E27" s="4"/>
      <c r="F27" s="4"/>
      <c r="G27" s="503" t="s">
        <v>18</v>
      </c>
      <c r="H27" s="503"/>
      <c r="I27" s="503"/>
      <c r="J27" s="503"/>
      <c r="K27" s="5"/>
      <c r="L27" s="256">
        <v>1676</v>
      </c>
      <c r="M27" s="194">
        <v>1551</v>
      </c>
      <c r="N27" s="194">
        <v>68</v>
      </c>
      <c r="O27" s="194">
        <v>58</v>
      </c>
      <c r="P27" s="194">
        <v>101</v>
      </c>
      <c r="Q27" s="194">
        <v>72</v>
      </c>
      <c r="R27" s="194">
        <v>76</v>
      </c>
      <c r="S27" s="194">
        <v>65</v>
      </c>
      <c r="T27" s="194">
        <v>73</v>
      </c>
      <c r="U27" s="194">
        <v>76</v>
      </c>
      <c r="V27" s="233"/>
    </row>
    <row r="28" spans="2:22" ht="10.5" customHeight="1">
      <c r="B28" s="9"/>
      <c r="C28" s="4"/>
      <c r="D28" s="4"/>
      <c r="E28" s="4"/>
      <c r="F28" s="4"/>
      <c r="G28" s="503" t="s">
        <v>19</v>
      </c>
      <c r="H28" s="503"/>
      <c r="I28" s="503"/>
      <c r="J28" s="503"/>
      <c r="K28" s="5"/>
      <c r="L28" s="256">
        <v>1381</v>
      </c>
      <c r="M28" s="194">
        <v>1400</v>
      </c>
      <c r="N28" s="194">
        <v>59</v>
      </c>
      <c r="O28" s="194">
        <v>48</v>
      </c>
      <c r="P28" s="194">
        <v>47</v>
      </c>
      <c r="Q28" s="194">
        <v>49</v>
      </c>
      <c r="R28" s="194">
        <v>65</v>
      </c>
      <c r="S28" s="194">
        <v>56</v>
      </c>
      <c r="T28" s="194">
        <v>68</v>
      </c>
      <c r="U28" s="194">
        <v>74</v>
      </c>
      <c r="V28" s="233"/>
    </row>
    <row r="29" spans="2:22" ht="10.5" customHeight="1">
      <c r="B29" s="9"/>
      <c r="C29" s="4"/>
      <c r="D29" s="4"/>
      <c r="E29" s="4"/>
      <c r="F29" s="4"/>
      <c r="G29" s="503" t="s">
        <v>23</v>
      </c>
      <c r="H29" s="503"/>
      <c r="I29" s="503"/>
      <c r="J29" s="503"/>
      <c r="K29" s="5"/>
      <c r="L29" s="256">
        <v>2006</v>
      </c>
      <c r="M29" s="194">
        <v>1903</v>
      </c>
      <c r="N29" s="194">
        <v>138</v>
      </c>
      <c r="O29" s="194">
        <v>116</v>
      </c>
      <c r="P29" s="194">
        <v>128</v>
      </c>
      <c r="Q29" s="194">
        <v>107</v>
      </c>
      <c r="R29" s="194">
        <v>111</v>
      </c>
      <c r="S29" s="194">
        <v>78</v>
      </c>
      <c r="T29" s="194">
        <v>106</v>
      </c>
      <c r="U29" s="194">
        <v>92</v>
      </c>
      <c r="V29" s="233"/>
    </row>
    <row r="30" spans="2:22" ht="10.5" customHeight="1">
      <c r="B30" s="9"/>
      <c r="C30" s="4"/>
      <c r="D30" s="4"/>
      <c r="E30" s="4"/>
      <c r="F30" s="4"/>
      <c r="G30" s="503" t="s">
        <v>26</v>
      </c>
      <c r="H30" s="503"/>
      <c r="I30" s="503"/>
      <c r="J30" s="503"/>
      <c r="K30" s="5"/>
      <c r="L30" s="256">
        <v>1219</v>
      </c>
      <c r="M30" s="194">
        <v>1266</v>
      </c>
      <c r="N30" s="194">
        <v>65</v>
      </c>
      <c r="O30" s="194">
        <v>69</v>
      </c>
      <c r="P30" s="194">
        <v>69</v>
      </c>
      <c r="Q30" s="194">
        <v>55</v>
      </c>
      <c r="R30" s="194">
        <v>65</v>
      </c>
      <c r="S30" s="194">
        <v>52</v>
      </c>
      <c r="T30" s="194">
        <v>44</v>
      </c>
      <c r="U30" s="194">
        <v>56</v>
      </c>
      <c r="V30" s="233"/>
    </row>
    <row r="31" spans="11:23" s="9" customFormat="1" ht="8.25" customHeight="1">
      <c r="K31" s="225"/>
      <c r="L31" s="255"/>
      <c r="M31" s="214"/>
      <c r="N31" s="214"/>
      <c r="O31" s="214"/>
      <c r="P31" s="214"/>
      <c r="Q31" s="214"/>
      <c r="R31" s="214"/>
      <c r="S31" s="214"/>
      <c r="T31" s="214"/>
      <c r="U31" s="214"/>
      <c r="V31" s="6"/>
      <c r="W31" s="34"/>
    </row>
    <row r="32" spans="3:23" s="228" customFormat="1" ht="10.5" customHeight="1">
      <c r="C32" s="504" t="s">
        <v>56</v>
      </c>
      <c r="D32" s="504"/>
      <c r="E32" s="504"/>
      <c r="F32" s="504"/>
      <c r="G32" s="504"/>
      <c r="H32" s="504"/>
      <c r="I32" s="504"/>
      <c r="J32" s="504"/>
      <c r="K32" s="3"/>
      <c r="L32" s="255">
        <v>9078</v>
      </c>
      <c r="M32" s="214">
        <v>9475</v>
      </c>
      <c r="N32" s="214">
        <v>391</v>
      </c>
      <c r="O32" s="214">
        <v>394</v>
      </c>
      <c r="P32" s="214">
        <v>432</v>
      </c>
      <c r="Q32" s="214">
        <v>407</v>
      </c>
      <c r="R32" s="214">
        <v>463</v>
      </c>
      <c r="S32" s="214">
        <v>435</v>
      </c>
      <c r="T32" s="214">
        <v>441</v>
      </c>
      <c r="U32" s="214">
        <v>469</v>
      </c>
      <c r="V32" s="243"/>
      <c r="W32" s="41"/>
    </row>
    <row r="33" spans="2:22" ht="10.5" customHeight="1">
      <c r="B33" s="9"/>
      <c r="C33" s="4"/>
      <c r="D33" s="4"/>
      <c r="E33" s="4"/>
      <c r="F33" s="4"/>
      <c r="G33" s="503" t="s">
        <v>18</v>
      </c>
      <c r="H33" s="503"/>
      <c r="I33" s="503"/>
      <c r="J33" s="503"/>
      <c r="K33" s="5"/>
      <c r="L33" s="256">
        <v>2929</v>
      </c>
      <c r="M33" s="194">
        <v>3054</v>
      </c>
      <c r="N33" s="194">
        <v>90</v>
      </c>
      <c r="O33" s="194">
        <v>105</v>
      </c>
      <c r="P33" s="194">
        <v>112</v>
      </c>
      <c r="Q33" s="194">
        <v>127</v>
      </c>
      <c r="R33" s="194">
        <v>150</v>
      </c>
      <c r="S33" s="194">
        <v>134</v>
      </c>
      <c r="T33" s="194">
        <v>156</v>
      </c>
      <c r="U33" s="194">
        <v>154</v>
      </c>
      <c r="V33" s="233"/>
    </row>
    <row r="34" spans="2:22" ht="10.5" customHeight="1">
      <c r="B34" s="9"/>
      <c r="C34" s="4"/>
      <c r="D34" s="4"/>
      <c r="E34" s="4"/>
      <c r="F34" s="4"/>
      <c r="G34" s="503" t="s">
        <v>19</v>
      </c>
      <c r="H34" s="503"/>
      <c r="I34" s="503"/>
      <c r="J34" s="503"/>
      <c r="K34" s="5"/>
      <c r="L34" s="256">
        <v>1891</v>
      </c>
      <c r="M34" s="194">
        <v>1977</v>
      </c>
      <c r="N34" s="194">
        <v>93</v>
      </c>
      <c r="O34" s="194">
        <v>75</v>
      </c>
      <c r="P34" s="194">
        <v>90</v>
      </c>
      <c r="Q34" s="194">
        <v>84</v>
      </c>
      <c r="R34" s="194">
        <v>86</v>
      </c>
      <c r="S34" s="194">
        <v>86</v>
      </c>
      <c r="T34" s="194">
        <v>70</v>
      </c>
      <c r="U34" s="194">
        <v>96</v>
      </c>
      <c r="V34" s="233"/>
    </row>
    <row r="35" spans="2:22" ht="10.5" customHeight="1">
      <c r="B35" s="9"/>
      <c r="C35" s="4"/>
      <c r="D35" s="4"/>
      <c r="E35" s="4"/>
      <c r="F35" s="4"/>
      <c r="G35" s="503" t="s">
        <v>23</v>
      </c>
      <c r="H35" s="503"/>
      <c r="I35" s="503"/>
      <c r="J35" s="503"/>
      <c r="K35" s="5"/>
      <c r="L35" s="256">
        <v>2241</v>
      </c>
      <c r="M35" s="194">
        <v>2367</v>
      </c>
      <c r="N35" s="194">
        <v>93</v>
      </c>
      <c r="O35" s="194">
        <v>101</v>
      </c>
      <c r="P35" s="194">
        <v>106</v>
      </c>
      <c r="Q35" s="194">
        <v>93</v>
      </c>
      <c r="R35" s="194">
        <v>121</v>
      </c>
      <c r="S35" s="194">
        <v>100</v>
      </c>
      <c r="T35" s="194">
        <v>107</v>
      </c>
      <c r="U35" s="194">
        <v>118</v>
      </c>
      <c r="V35" s="233"/>
    </row>
    <row r="36" spans="2:22" ht="10.5" customHeight="1">
      <c r="B36" s="9"/>
      <c r="C36" s="4"/>
      <c r="D36" s="4"/>
      <c r="E36" s="4"/>
      <c r="F36" s="4"/>
      <c r="G36" s="503" t="s">
        <v>26</v>
      </c>
      <c r="H36" s="503"/>
      <c r="I36" s="503"/>
      <c r="J36" s="503"/>
      <c r="K36" s="5"/>
      <c r="L36" s="256">
        <v>2017</v>
      </c>
      <c r="M36" s="194">
        <v>2077</v>
      </c>
      <c r="N36" s="194">
        <v>115</v>
      </c>
      <c r="O36" s="194">
        <v>113</v>
      </c>
      <c r="P36" s="194">
        <v>124</v>
      </c>
      <c r="Q36" s="194">
        <v>103</v>
      </c>
      <c r="R36" s="194">
        <v>106</v>
      </c>
      <c r="S36" s="194">
        <v>115</v>
      </c>
      <c r="T36" s="194">
        <v>108</v>
      </c>
      <c r="U36" s="194">
        <v>101</v>
      </c>
      <c r="V36" s="233"/>
    </row>
    <row r="37" spans="2:22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255"/>
      <c r="M37" s="214"/>
      <c r="N37" s="214"/>
      <c r="O37" s="214"/>
      <c r="P37" s="214"/>
      <c r="Q37" s="214"/>
      <c r="R37" s="214"/>
      <c r="S37" s="214"/>
      <c r="T37" s="214"/>
      <c r="U37" s="214"/>
      <c r="V37" s="233"/>
    </row>
    <row r="38" spans="2:23" s="227" customFormat="1" ht="10.5" customHeight="1">
      <c r="B38" s="228"/>
      <c r="C38" s="504" t="s">
        <v>57</v>
      </c>
      <c r="D38" s="504"/>
      <c r="E38" s="504"/>
      <c r="F38" s="504"/>
      <c r="G38" s="504"/>
      <c r="H38" s="504"/>
      <c r="I38" s="504"/>
      <c r="J38" s="504"/>
      <c r="K38" s="3"/>
      <c r="L38" s="255">
        <v>12106</v>
      </c>
      <c r="M38" s="214">
        <v>12334</v>
      </c>
      <c r="N38" s="214">
        <v>501</v>
      </c>
      <c r="O38" s="214">
        <v>467</v>
      </c>
      <c r="P38" s="214">
        <v>568</v>
      </c>
      <c r="Q38" s="214">
        <v>493</v>
      </c>
      <c r="R38" s="214">
        <v>568</v>
      </c>
      <c r="S38" s="214">
        <v>537</v>
      </c>
      <c r="T38" s="214">
        <v>551</v>
      </c>
      <c r="U38" s="214">
        <v>521</v>
      </c>
      <c r="V38" s="243"/>
      <c r="W38" s="41"/>
    </row>
    <row r="39" spans="2:22" ht="10.5" customHeight="1">
      <c r="B39" s="9"/>
      <c r="C39" s="4"/>
      <c r="D39" s="4"/>
      <c r="E39" s="4"/>
      <c r="F39" s="4"/>
      <c r="G39" s="503" t="s">
        <v>18</v>
      </c>
      <c r="H39" s="503"/>
      <c r="I39" s="503"/>
      <c r="J39" s="503"/>
      <c r="K39" s="5"/>
      <c r="L39" s="256">
        <v>1984</v>
      </c>
      <c r="M39" s="194">
        <v>1972</v>
      </c>
      <c r="N39" s="194">
        <v>78</v>
      </c>
      <c r="O39" s="194">
        <v>79</v>
      </c>
      <c r="P39" s="194">
        <v>88</v>
      </c>
      <c r="Q39" s="194">
        <v>90</v>
      </c>
      <c r="R39" s="194">
        <v>86</v>
      </c>
      <c r="S39" s="194">
        <v>84</v>
      </c>
      <c r="T39" s="194">
        <v>103</v>
      </c>
      <c r="U39" s="194">
        <v>90</v>
      </c>
      <c r="V39" s="233"/>
    </row>
    <row r="40" spans="2:22" ht="10.5" customHeight="1">
      <c r="B40" s="9"/>
      <c r="C40" s="4"/>
      <c r="D40" s="4"/>
      <c r="E40" s="4"/>
      <c r="F40" s="4"/>
      <c r="G40" s="503" t="s">
        <v>19</v>
      </c>
      <c r="H40" s="503"/>
      <c r="I40" s="503"/>
      <c r="J40" s="503"/>
      <c r="K40" s="5"/>
      <c r="L40" s="256">
        <v>2321</v>
      </c>
      <c r="M40" s="194">
        <v>2247</v>
      </c>
      <c r="N40" s="194">
        <v>104</v>
      </c>
      <c r="O40" s="194">
        <v>69</v>
      </c>
      <c r="P40" s="194">
        <v>114</v>
      </c>
      <c r="Q40" s="194">
        <v>79</v>
      </c>
      <c r="R40" s="194">
        <v>111</v>
      </c>
      <c r="S40" s="194">
        <v>98</v>
      </c>
      <c r="T40" s="194">
        <v>105</v>
      </c>
      <c r="U40" s="194">
        <v>79</v>
      </c>
      <c r="V40" s="233"/>
    </row>
    <row r="41" spans="2:22" ht="10.5" customHeight="1">
      <c r="B41" s="9"/>
      <c r="C41" s="4"/>
      <c r="D41" s="4"/>
      <c r="E41" s="4"/>
      <c r="F41" s="4"/>
      <c r="G41" s="503" t="s">
        <v>23</v>
      </c>
      <c r="H41" s="503"/>
      <c r="I41" s="503"/>
      <c r="J41" s="503"/>
      <c r="K41" s="5"/>
      <c r="L41" s="256">
        <v>1999</v>
      </c>
      <c r="M41" s="194">
        <v>2103</v>
      </c>
      <c r="N41" s="194">
        <v>73</v>
      </c>
      <c r="O41" s="194">
        <v>89</v>
      </c>
      <c r="P41" s="194">
        <v>88</v>
      </c>
      <c r="Q41" s="194">
        <v>78</v>
      </c>
      <c r="R41" s="194">
        <v>69</v>
      </c>
      <c r="S41" s="194">
        <v>79</v>
      </c>
      <c r="T41" s="194">
        <v>89</v>
      </c>
      <c r="U41" s="194">
        <v>80</v>
      </c>
      <c r="V41" s="233"/>
    </row>
    <row r="42" spans="2:22" ht="10.5" customHeight="1">
      <c r="B42" s="9"/>
      <c r="C42" s="4"/>
      <c r="D42" s="4"/>
      <c r="E42" s="4"/>
      <c r="F42" s="4"/>
      <c r="G42" s="503" t="s">
        <v>26</v>
      </c>
      <c r="H42" s="503"/>
      <c r="I42" s="503"/>
      <c r="J42" s="503"/>
      <c r="K42" s="5"/>
      <c r="L42" s="256">
        <v>2135</v>
      </c>
      <c r="M42" s="194">
        <v>2194</v>
      </c>
      <c r="N42" s="194">
        <v>87</v>
      </c>
      <c r="O42" s="194">
        <v>63</v>
      </c>
      <c r="P42" s="194">
        <v>96</v>
      </c>
      <c r="Q42" s="194">
        <v>76</v>
      </c>
      <c r="R42" s="194">
        <v>96</v>
      </c>
      <c r="S42" s="194">
        <v>101</v>
      </c>
      <c r="T42" s="194">
        <v>94</v>
      </c>
      <c r="U42" s="194">
        <v>104</v>
      </c>
      <c r="V42" s="233"/>
    </row>
    <row r="43" spans="2:22" ht="10.5" customHeight="1">
      <c r="B43" s="9"/>
      <c r="C43" s="4"/>
      <c r="D43" s="4"/>
      <c r="E43" s="4"/>
      <c r="F43" s="4"/>
      <c r="G43" s="503" t="s">
        <v>29</v>
      </c>
      <c r="H43" s="503"/>
      <c r="I43" s="503"/>
      <c r="J43" s="503"/>
      <c r="K43" s="5"/>
      <c r="L43" s="256">
        <v>2027</v>
      </c>
      <c r="M43" s="194">
        <v>2162</v>
      </c>
      <c r="N43" s="194">
        <v>93</v>
      </c>
      <c r="O43" s="194">
        <v>92</v>
      </c>
      <c r="P43" s="194">
        <v>96</v>
      </c>
      <c r="Q43" s="194">
        <v>100</v>
      </c>
      <c r="R43" s="194">
        <v>112</v>
      </c>
      <c r="S43" s="194">
        <v>94</v>
      </c>
      <c r="T43" s="194">
        <v>84</v>
      </c>
      <c r="U43" s="194">
        <v>97</v>
      </c>
      <c r="V43" s="233"/>
    </row>
    <row r="44" spans="2:22" ht="10.5" customHeight="1">
      <c r="B44" s="9"/>
      <c r="C44" s="4"/>
      <c r="D44" s="4"/>
      <c r="E44" s="4"/>
      <c r="F44" s="4"/>
      <c r="G44" s="503" t="s">
        <v>30</v>
      </c>
      <c r="H44" s="503"/>
      <c r="I44" s="503"/>
      <c r="J44" s="503"/>
      <c r="K44" s="5"/>
      <c r="L44" s="256">
        <v>1640</v>
      </c>
      <c r="M44" s="194">
        <v>1656</v>
      </c>
      <c r="N44" s="194">
        <v>66</v>
      </c>
      <c r="O44" s="194">
        <v>75</v>
      </c>
      <c r="P44" s="194">
        <v>86</v>
      </c>
      <c r="Q44" s="194">
        <v>70</v>
      </c>
      <c r="R44" s="194">
        <v>94</v>
      </c>
      <c r="S44" s="194">
        <v>81</v>
      </c>
      <c r="T44" s="194">
        <v>76</v>
      </c>
      <c r="U44" s="194">
        <v>71</v>
      </c>
      <c r="V44" s="233"/>
    </row>
    <row r="45" spans="2:22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255"/>
      <c r="M45" s="214"/>
      <c r="N45" s="214"/>
      <c r="O45" s="214"/>
      <c r="P45" s="214"/>
      <c r="Q45" s="214"/>
      <c r="R45" s="214"/>
      <c r="S45" s="214"/>
      <c r="T45" s="214"/>
      <c r="U45" s="214"/>
      <c r="V45" s="223"/>
    </row>
    <row r="46" spans="2:23" s="227" customFormat="1" ht="10.5" customHeight="1">
      <c r="B46" s="228"/>
      <c r="C46" s="504" t="s">
        <v>58</v>
      </c>
      <c r="D46" s="504"/>
      <c r="E46" s="504"/>
      <c r="F46" s="504"/>
      <c r="G46" s="504"/>
      <c r="H46" s="504"/>
      <c r="I46" s="504"/>
      <c r="J46" s="504"/>
      <c r="K46" s="3"/>
      <c r="L46" s="255">
        <v>8068</v>
      </c>
      <c r="M46" s="214">
        <v>7936</v>
      </c>
      <c r="N46" s="214">
        <v>471</v>
      </c>
      <c r="O46" s="214">
        <v>428</v>
      </c>
      <c r="P46" s="214">
        <v>486</v>
      </c>
      <c r="Q46" s="214">
        <v>457</v>
      </c>
      <c r="R46" s="214">
        <v>426</v>
      </c>
      <c r="S46" s="214">
        <v>444</v>
      </c>
      <c r="T46" s="214">
        <v>362</v>
      </c>
      <c r="U46" s="214">
        <v>359</v>
      </c>
      <c r="V46" s="243"/>
      <c r="W46" s="41"/>
    </row>
    <row r="47" spans="2:22" ht="10.5" customHeight="1">
      <c r="B47" s="9"/>
      <c r="C47" s="4"/>
      <c r="D47" s="4"/>
      <c r="E47" s="4"/>
      <c r="F47" s="4"/>
      <c r="G47" s="503" t="s">
        <v>18</v>
      </c>
      <c r="H47" s="503"/>
      <c r="I47" s="503"/>
      <c r="J47" s="503"/>
      <c r="K47" s="5"/>
      <c r="L47" s="256">
        <v>1275</v>
      </c>
      <c r="M47" s="194">
        <v>1269</v>
      </c>
      <c r="N47" s="194">
        <v>52</v>
      </c>
      <c r="O47" s="194">
        <v>52</v>
      </c>
      <c r="P47" s="194">
        <v>56</v>
      </c>
      <c r="Q47" s="194">
        <v>48</v>
      </c>
      <c r="R47" s="194">
        <v>54</v>
      </c>
      <c r="S47" s="194">
        <v>44</v>
      </c>
      <c r="T47" s="194">
        <v>51</v>
      </c>
      <c r="U47" s="194">
        <v>51</v>
      </c>
      <c r="V47" s="233"/>
    </row>
    <row r="48" spans="2:22" ht="10.5" customHeight="1">
      <c r="B48" s="9"/>
      <c r="C48" s="4"/>
      <c r="D48" s="4"/>
      <c r="E48" s="4"/>
      <c r="F48" s="4"/>
      <c r="G48" s="503" t="s">
        <v>19</v>
      </c>
      <c r="H48" s="503"/>
      <c r="I48" s="503"/>
      <c r="J48" s="503"/>
      <c r="K48" s="5"/>
      <c r="L48" s="256">
        <v>1149</v>
      </c>
      <c r="M48" s="194">
        <v>1197</v>
      </c>
      <c r="N48" s="194">
        <v>78</v>
      </c>
      <c r="O48" s="194">
        <v>76</v>
      </c>
      <c r="P48" s="194">
        <v>79</v>
      </c>
      <c r="Q48" s="194">
        <v>73</v>
      </c>
      <c r="R48" s="194">
        <v>51</v>
      </c>
      <c r="S48" s="194">
        <v>61</v>
      </c>
      <c r="T48" s="194">
        <v>51</v>
      </c>
      <c r="U48" s="194">
        <v>45</v>
      </c>
      <c r="V48" s="233"/>
    </row>
    <row r="49" spans="2:22" ht="10.5" customHeight="1">
      <c r="B49" s="9"/>
      <c r="C49" s="4"/>
      <c r="D49" s="4"/>
      <c r="E49" s="4"/>
      <c r="F49" s="4"/>
      <c r="G49" s="503" t="s">
        <v>23</v>
      </c>
      <c r="H49" s="503"/>
      <c r="I49" s="503"/>
      <c r="J49" s="503"/>
      <c r="K49" s="5"/>
      <c r="L49" s="256">
        <v>1497</v>
      </c>
      <c r="M49" s="194">
        <v>1506</v>
      </c>
      <c r="N49" s="194">
        <v>101</v>
      </c>
      <c r="O49" s="194">
        <v>87</v>
      </c>
      <c r="P49" s="194">
        <v>119</v>
      </c>
      <c r="Q49" s="194">
        <v>118</v>
      </c>
      <c r="R49" s="194">
        <v>119</v>
      </c>
      <c r="S49" s="194">
        <v>107</v>
      </c>
      <c r="T49" s="194">
        <v>72</v>
      </c>
      <c r="U49" s="194">
        <v>79</v>
      </c>
      <c r="V49" s="233"/>
    </row>
    <row r="50" spans="2:22" ht="10.5" customHeight="1">
      <c r="B50" s="9"/>
      <c r="C50" s="4"/>
      <c r="D50" s="4"/>
      <c r="E50" s="4"/>
      <c r="F50" s="4"/>
      <c r="G50" s="503" t="s">
        <v>26</v>
      </c>
      <c r="H50" s="503"/>
      <c r="I50" s="503"/>
      <c r="J50" s="503"/>
      <c r="K50" s="5"/>
      <c r="L50" s="256">
        <v>1612</v>
      </c>
      <c r="M50" s="194">
        <v>1582</v>
      </c>
      <c r="N50" s="194">
        <v>82</v>
      </c>
      <c r="O50" s="194">
        <v>74</v>
      </c>
      <c r="P50" s="194">
        <v>102</v>
      </c>
      <c r="Q50" s="194">
        <v>95</v>
      </c>
      <c r="R50" s="194">
        <v>68</v>
      </c>
      <c r="S50" s="194">
        <v>94</v>
      </c>
      <c r="T50" s="194">
        <v>82</v>
      </c>
      <c r="U50" s="194">
        <v>75</v>
      </c>
      <c r="V50" s="233"/>
    </row>
    <row r="51" spans="2:22" ht="10.5" customHeight="1">
      <c r="B51" s="9"/>
      <c r="C51" s="4"/>
      <c r="D51" s="4"/>
      <c r="E51" s="4"/>
      <c r="F51" s="4"/>
      <c r="G51" s="503" t="s">
        <v>29</v>
      </c>
      <c r="H51" s="503"/>
      <c r="I51" s="503"/>
      <c r="J51" s="503"/>
      <c r="K51" s="5"/>
      <c r="L51" s="256">
        <v>1159</v>
      </c>
      <c r="M51" s="194">
        <v>1046</v>
      </c>
      <c r="N51" s="194">
        <v>84</v>
      </c>
      <c r="O51" s="194">
        <v>76</v>
      </c>
      <c r="P51" s="194">
        <v>51</v>
      </c>
      <c r="Q51" s="194">
        <v>54</v>
      </c>
      <c r="R51" s="194">
        <v>53</v>
      </c>
      <c r="S51" s="194">
        <v>51</v>
      </c>
      <c r="T51" s="194">
        <v>38</v>
      </c>
      <c r="U51" s="194">
        <v>43</v>
      </c>
      <c r="V51" s="233"/>
    </row>
    <row r="52" spans="2:22" ht="10.5" customHeight="1">
      <c r="B52" s="9"/>
      <c r="C52" s="4"/>
      <c r="D52" s="4"/>
      <c r="E52" s="4"/>
      <c r="F52" s="4"/>
      <c r="G52" s="503" t="s">
        <v>30</v>
      </c>
      <c r="H52" s="503"/>
      <c r="I52" s="503"/>
      <c r="J52" s="503"/>
      <c r="K52" s="5"/>
      <c r="L52" s="256">
        <v>1376</v>
      </c>
      <c r="M52" s="194">
        <v>1336</v>
      </c>
      <c r="N52" s="194">
        <v>74</v>
      </c>
      <c r="O52" s="194">
        <v>63</v>
      </c>
      <c r="P52" s="194">
        <v>79</v>
      </c>
      <c r="Q52" s="194">
        <v>69</v>
      </c>
      <c r="R52" s="194">
        <v>81</v>
      </c>
      <c r="S52" s="194">
        <v>87</v>
      </c>
      <c r="T52" s="194">
        <v>68</v>
      </c>
      <c r="U52" s="194">
        <v>66</v>
      </c>
      <c r="V52" s="233"/>
    </row>
    <row r="53" spans="2:22" ht="8.25" customHeight="1">
      <c r="B53" s="9"/>
      <c r="C53" s="9"/>
      <c r="D53" s="9"/>
      <c r="E53" s="9"/>
      <c r="F53" s="9"/>
      <c r="G53" s="9"/>
      <c r="H53" s="9"/>
      <c r="I53" s="9"/>
      <c r="J53" s="9"/>
      <c r="K53" s="225"/>
      <c r="L53" s="255"/>
      <c r="M53" s="214"/>
      <c r="N53" s="214"/>
      <c r="O53" s="214"/>
      <c r="P53" s="214"/>
      <c r="Q53" s="214"/>
      <c r="R53" s="214"/>
      <c r="S53" s="214"/>
      <c r="T53" s="214"/>
      <c r="U53" s="214"/>
      <c r="V53" s="233"/>
    </row>
    <row r="54" spans="2:23" s="227" customFormat="1" ht="10.5" customHeight="1">
      <c r="B54" s="228"/>
      <c r="C54" s="504" t="s">
        <v>59</v>
      </c>
      <c r="D54" s="504"/>
      <c r="E54" s="504"/>
      <c r="F54" s="504"/>
      <c r="G54" s="504"/>
      <c r="H54" s="504"/>
      <c r="I54" s="504"/>
      <c r="J54" s="504"/>
      <c r="K54" s="3"/>
      <c r="L54" s="255">
        <v>13059</v>
      </c>
      <c r="M54" s="214">
        <v>12070</v>
      </c>
      <c r="N54" s="214">
        <v>531</v>
      </c>
      <c r="O54" s="214">
        <v>465</v>
      </c>
      <c r="P54" s="214">
        <v>505</v>
      </c>
      <c r="Q54" s="214">
        <v>428</v>
      </c>
      <c r="R54" s="214">
        <v>459</v>
      </c>
      <c r="S54" s="214">
        <v>451</v>
      </c>
      <c r="T54" s="214">
        <v>582</v>
      </c>
      <c r="U54" s="214">
        <v>437</v>
      </c>
      <c r="V54" s="243"/>
      <c r="W54" s="41"/>
    </row>
    <row r="55" spans="2:22" ht="10.5" customHeight="1">
      <c r="B55" s="9"/>
      <c r="C55" s="4"/>
      <c r="D55" s="4"/>
      <c r="E55" s="4"/>
      <c r="F55" s="4"/>
      <c r="G55" s="503" t="s">
        <v>18</v>
      </c>
      <c r="H55" s="503"/>
      <c r="I55" s="503"/>
      <c r="J55" s="503"/>
      <c r="K55" s="5"/>
      <c r="L55" s="256">
        <v>2173</v>
      </c>
      <c r="M55" s="194">
        <v>2128</v>
      </c>
      <c r="N55" s="194">
        <v>61</v>
      </c>
      <c r="O55" s="194">
        <v>67</v>
      </c>
      <c r="P55" s="194">
        <v>70</v>
      </c>
      <c r="Q55" s="194">
        <v>55</v>
      </c>
      <c r="R55" s="194">
        <v>52</v>
      </c>
      <c r="S55" s="194">
        <v>69</v>
      </c>
      <c r="T55" s="194">
        <v>88</v>
      </c>
      <c r="U55" s="194">
        <v>68</v>
      </c>
      <c r="V55" s="233"/>
    </row>
    <row r="56" spans="2:22" ht="10.5" customHeight="1">
      <c r="B56" s="9"/>
      <c r="C56" s="4"/>
      <c r="D56" s="4"/>
      <c r="E56" s="4"/>
      <c r="F56" s="4"/>
      <c r="G56" s="503" t="s">
        <v>19</v>
      </c>
      <c r="H56" s="503"/>
      <c r="I56" s="503"/>
      <c r="J56" s="503"/>
      <c r="K56" s="5"/>
      <c r="L56" s="256">
        <v>2912</v>
      </c>
      <c r="M56" s="194">
        <v>2841</v>
      </c>
      <c r="N56" s="194">
        <v>202</v>
      </c>
      <c r="O56" s="194">
        <v>172</v>
      </c>
      <c r="P56" s="194">
        <v>154</v>
      </c>
      <c r="Q56" s="194">
        <v>170</v>
      </c>
      <c r="R56" s="194">
        <v>134</v>
      </c>
      <c r="S56" s="194">
        <v>137</v>
      </c>
      <c r="T56" s="194">
        <v>102</v>
      </c>
      <c r="U56" s="194">
        <v>110</v>
      </c>
      <c r="V56" s="233"/>
    </row>
    <row r="57" spans="2:22" ht="10.5" customHeight="1">
      <c r="B57" s="9"/>
      <c r="C57" s="4"/>
      <c r="D57" s="4"/>
      <c r="E57" s="4"/>
      <c r="F57" s="4"/>
      <c r="G57" s="503" t="s">
        <v>23</v>
      </c>
      <c r="H57" s="503"/>
      <c r="I57" s="503"/>
      <c r="J57" s="503"/>
      <c r="K57" s="5"/>
      <c r="L57" s="256">
        <v>1257</v>
      </c>
      <c r="M57" s="194">
        <v>1300</v>
      </c>
      <c r="N57" s="194">
        <v>54</v>
      </c>
      <c r="O57" s="194">
        <v>52</v>
      </c>
      <c r="P57" s="194">
        <v>61</v>
      </c>
      <c r="Q57" s="194">
        <v>46</v>
      </c>
      <c r="R57" s="194">
        <v>45</v>
      </c>
      <c r="S57" s="194">
        <v>56</v>
      </c>
      <c r="T57" s="194">
        <v>49</v>
      </c>
      <c r="U57" s="194">
        <v>38</v>
      </c>
      <c r="V57" s="233"/>
    </row>
    <row r="58" spans="2:23" ht="10.5" customHeight="1">
      <c r="B58" s="9"/>
      <c r="C58" s="4"/>
      <c r="D58" s="4"/>
      <c r="E58" s="4"/>
      <c r="F58" s="4"/>
      <c r="G58" s="503" t="s">
        <v>26</v>
      </c>
      <c r="H58" s="503"/>
      <c r="I58" s="503"/>
      <c r="J58" s="503"/>
      <c r="K58" s="5"/>
      <c r="L58" s="256">
        <v>956</v>
      </c>
      <c r="M58" s="194">
        <v>78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99</v>
      </c>
      <c r="U58" s="194">
        <v>7</v>
      </c>
      <c r="V58" s="233"/>
      <c r="W58" s="30"/>
    </row>
    <row r="59" spans="2:23" ht="10.5" customHeight="1">
      <c r="B59" s="9"/>
      <c r="C59" s="4"/>
      <c r="D59" s="4"/>
      <c r="E59" s="4"/>
      <c r="F59" s="4"/>
      <c r="G59" s="503" t="s">
        <v>29</v>
      </c>
      <c r="H59" s="503"/>
      <c r="I59" s="503"/>
      <c r="J59" s="503"/>
      <c r="K59" s="5"/>
      <c r="L59" s="256">
        <v>1239</v>
      </c>
      <c r="M59" s="194">
        <v>1095</v>
      </c>
      <c r="N59" s="194">
        <v>44</v>
      </c>
      <c r="O59" s="194">
        <v>36</v>
      </c>
      <c r="P59" s="194">
        <v>55</v>
      </c>
      <c r="Q59" s="194">
        <v>42</v>
      </c>
      <c r="R59" s="194">
        <v>61</v>
      </c>
      <c r="S59" s="194">
        <v>42</v>
      </c>
      <c r="T59" s="194">
        <v>65</v>
      </c>
      <c r="U59" s="194">
        <v>49</v>
      </c>
      <c r="V59" s="233"/>
      <c r="W59" s="30"/>
    </row>
    <row r="60" spans="2:22" ht="10.5" customHeight="1">
      <c r="B60" s="9"/>
      <c r="C60" s="4"/>
      <c r="D60" s="4"/>
      <c r="E60" s="4"/>
      <c r="F60" s="4"/>
      <c r="G60" s="503" t="s">
        <v>30</v>
      </c>
      <c r="H60" s="503"/>
      <c r="I60" s="503"/>
      <c r="J60" s="503"/>
      <c r="K60" s="5"/>
      <c r="L60" s="256">
        <v>1236</v>
      </c>
      <c r="M60" s="194">
        <v>1430</v>
      </c>
      <c r="N60" s="194">
        <v>40</v>
      </c>
      <c r="O60" s="194">
        <v>41</v>
      </c>
      <c r="P60" s="194">
        <v>47</v>
      </c>
      <c r="Q60" s="194">
        <v>29</v>
      </c>
      <c r="R60" s="194">
        <v>48</v>
      </c>
      <c r="S60" s="194">
        <v>39</v>
      </c>
      <c r="T60" s="194">
        <v>43</v>
      </c>
      <c r="U60" s="194">
        <v>49</v>
      </c>
      <c r="V60" s="233"/>
    </row>
    <row r="61" spans="2:22" ht="10.5" customHeight="1">
      <c r="B61" s="9"/>
      <c r="C61" s="4"/>
      <c r="D61" s="4"/>
      <c r="E61" s="4"/>
      <c r="F61" s="4"/>
      <c r="G61" s="503" t="s">
        <v>60</v>
      </c>
      <c r="H61" s="503"/>
      <c r="I61" s="503"/>
      <c r="J61" s="503"/>
      <c r="K61" s="5"/>
      <c r="L61" s="256">
        <v>1455</v>
      </c>
      <c r="M61" s="194">
        <v>1379</v>
      </c>
      <c r="N61" s="194">
        <v>63</v>
      </c>
      <c r="O61" s="194">
        <v>51</v>
      </c>
      <c r="P61" s="194">
        <v>63</v>
      </c>
      <c r="Q61" s="194">
        <v>41</v>
      </c>
      <c r="R61" s="194">
        <v>58</v>
      </c>
      <c r="S61" s="194">
        <v>53</v>
      </c>
      <c r="T61" s="194">
        <v>67</v>
      </c>
      <c r="U61" s="194">
        <v>61</v>
      </c>
      <c r="V61" s="233"/>
    </row>
    <row r="62" spans="2:22" ht="10.5" customHeight="1">
      <c r="B62" s="9"/>
      <c r="C62" s="4"/>
      <c r="D62" s="4"/>
      <c r="E62" s="4"/>
      <c r="F62" s="4"/>
      <c r="G62" s="503" t="s">
        <v>61</v>
      </c>
      <c r="H62" s="503"/>
      <c r="I62" s="503"/>
      <c r="J62" s="503"/>
      <c r="K62" s="5"/>
      <c r="L62" s="256">
        <v>1831</v>
      </c>
      <c r="M62" s="194">
        <v>1819</v>
      </c>
      <c r="N62" s="194">
        <v>67</v>
      </c>
      <c r="O62" s="194">
        <v>46</v>
      </c>
      <c r="P62" s="194">
        <v>55</v>
      </c>
      <c r="Q62" s="194">
        <v>45</v>
      </c>
      <c r="R62" s="194">
        <v>61</v>
      </c>
      <c r="S62" s="194">
        <v>55</v>
      </c>
      <c r="T62" s="194">
        <v>69</v>
      </c>
      <c r="U62" s="194">
        <v>55</v>
      </c>
      <c r="V62" s="233"/>
    </row>
    <row r="63" spans="2:22" ht="8.25" customHeight="1">
      <c r="B63" s="9"/>
      <c r="C63" s="9"/>
      <c r="D63" s="9"/>
      <c r="E63" s="9"/>
      <c r="F63" s="9"/>
      <c r="G63" s="9"/>
      <c r="H63" s="9"/>
      <c r="I63" s="9"/>
      <c r="J63" s="9"/>
      <c r="K63" s="225"/>
      <c r="L63" s="255"/>
      <c r="M63" s="214"/>
      <c r="N63" s="214"/>
      <c r="O63" s="214"/>
      <c r="P63" s="214"/>
      <c r="Q63" s="214"/>
      <c r="R63" s="214"/>
      <c r="S63" s="214"/>
      <c r="T63" s="214"/>
      <c r="U63" s="214"/>
      <c r="V63" s="233"/>
    </row>
    <row r="64" spans="2:23" s="227" customFormat="1" ht="10.5" customHeight="1">
      <c r="B64" s="228"/>
      <c r="C64" s="504" t="s">
        <v>62</v>
      </c>
      <c r="D64" s="504"/>
      <c r="E64" s="504"/>
      <c r="F64" s="504"/>
      <c r="G64" s="504"/>
      <c r="H64" s="504"/>
      <c r="I64" s="504"/>
      <c r="J64" s="504"/>
      <c r="K64" s="3"/>
      <c r="L64" s="255">
        <v>13957</v>
      </c>
      <c r="M64" s="214">
        <v>14001</v>
      </c>
      <c r="N64" s="214">
        <v>803</v>
      </c>
      <c r="O64" s="214">
        <v>706</v>
      </c>
      <c r="P64" s="214">
        <v>783</v>
      </c>
      <c r="Q64" s="214">
        <v>735</v>
      </c>
      <c r="R64" s="214">
        <v>806</v>
      </c>
      <c r="S64" s="214">
        <v>741</v>
      </c>
      <c r="T64" s="214">
        <v>685</v>
      </c>
      <c r="U64" s="214">
        <v>668</v>
      </c>
      <c r="V64" s="243"/>
      <c r="W64" s="41"/>
    </row>
    <row r="65" spans="2:22" ht="10.5" customHeight="1">
      <c r="B65" s="9"/>
      <c r="C65" s="4"/>
      <c r="D65" s="4"/>
      <c r="E65" s="4"/>
      <c r="F65" s="4"/>
      <c r="G65" s="503" t="s">
        <v>18</v>
      </c>
      <c r="H65" s="503"/>
      <c r="I65" s="503"/>
      <c r="J65" s="503"/>
      <c r="K65" s="5"/>
      <c r="L65" s="256">
        <v>2360</v>
      </c>
      <c r="M65" s="194">
        <v>2436</v>
      </c>
      <c r="N65" s="194">
        <v>101</v>
      </c>
      <c r="O65" s="194">
        <v>89</v>
      </c>
      <c r="P65" s="194">
        <v>123</v>
      </c>
      <c r="Q65" s="194">
        <v>117</v>
      </c>
      <c r="R65" s="194">
        <v>119</v>
      </c>
      <c r="S65" s="194">
        <v>109</v>
      </c>
      <c r="T65" s="194">
        <v>97</v>
      </c>
      <c r="U65" s="194">
        <v>114</v>
      </c>
      <c r="V65" s="233"/>
    </row>
    <row r="66" spans="2:22" ht="10.5" customHeight="1">
      <c r="B66" s="9"/>
      <c r="C66" s="4"/>
      <c r="D66" s="4"/>
      <c r="E66" s="4"/>
      <c r="F66" s="4"/>
      <c r="G66" s="503" t="s">
        <v>19</v>
      </c>
      <c r="H66" s="503"/>
      <c r="I66" s="503"/>
      <c r="J66" s="503"/>
      <c r="K66" s="5"/>
      <c r="L66" s="256">
        <v>3314</v>
      </c>
      <c r="M66" s="194">
        <v>3429</v>
      </c>
      <c r="N66" s="194">
        <v>146</v>
      </c>
      <c r="O66" s="194">
        <v>125</v>
      </c>
      <c r="P66" s="194">
        <v>142</v>
      </c>
      <c r="Q66" s="194">
        <v>144</v>
      </c>
      <c r="R66" s="194">
        <v>147</v>
      </c>
      <c r="S66" s="194">
        <v>132</v>
      </c>
      <c r="T66" s="194">
        <v>160</v>
      </c>
      <c r="U66" s="194">
        <v>141</v>
      </c>
      <c r="V66" s="233"/>
    </row>
    <row r="67" spans="2:22" ht="10.5" customHeight="1">
      <c r="B67" s="9"/>
      <c r="C67" s="4"/>
      <c r="D67" s="4"/>
      <c r="E67" s="4"/>
      <c r="F67" s="4"/>
      <c r="G67" s="503" t="s">
        <v>23</v>
      </c>
      <c r="H67" s="503"/>
      <c r="I67" s="503"/>
      <c r="J67" s="503"/>
      <c r="K67" s="5"/>
      <c r="L67" s="256">
        <v>3169</v>
      </c>
      <c r="M67" s="194">
        <v>2968</v>
      </c>
      <c r="N67" s="194">
        <v>241</v>
      </c>
      <c r="O67" s="194">
        <v>191</v>
      </c>
      <c r="P67" s="194">
        <v>198</v>
      </c>
      <c r="Q67" s="194">
        <v>198</v>
      </c>
      <c r="R67" s="194">
        <v>201</v>
      </c>
      <c r="S67" s="194">
        <v>186</v>
      </c>
      <c r="T67" s="194">
        <v>163</v>
      </c>
      <c r="U67" s="194">
        <v>166</v>
      </c>
      <c r="V67" s="233"/>
    </row>
    <row r="68" spans="2:22" ht="10.5" customHeight="1">
      <c r="B68" s="9"/>
      <c r="C68" s="4"/>
      <c r="D68" s="4"/>
      <c r="E68" s="4"/>
      <c r="F68" s="4"/>
      <c r="G68" s="503" t="s">
        <v>26</v>
      </c>
      <c r="H68" s="503"/>
      <c r="I68" s="503"/>
      <c r="J68" s="503"/>
      <c r="K68" s="5"/>
      <c r="L68" s="256">
        <v>3191</v>
      </c>
      <c r="M68" s="194">
        <v>3162</v>
      </c>
      <c r="N68" s="194">
        <v>190</v>
      </c>
      <c r="O68" s="194">
        <v>185</v>
      </c>
      <c r="P68" s="194">
        <v>202</v>
      </c>
      <c r="Q68" s="194">
        <v>180</v>
      </c>
      <c r="R68" s="194">
        <v>222</v>
      </c>
      <c r="S68" s="194">
        <v>174</v>
      </c>
      <c r="T68" s="194">
        <v>166</v>
      </c>
      <c r="U68" s="194">
        <v>153</v>
      </c>
      <c r="V68" s="233"/>
    </row>
    <row r="69" spans="2:22" ht="10.5" customHeight="1">
      <c r="B69" s="9"/>
      <c r="C69" s="4"/>
      <c r="D69" s="4"/>
      <c r="E69" s="4"/>
      <c r="F69" s="4"/>
      <c r="G69" s="503" t="s">
        <v>29</v>
      </c>
      <c r="H69" s="503"/>
      <c r="I69" s="503"/>
      <c r="J69" s="503"/>
      <c r="K69" s="5"/>
      <c r="L69" s="256">
        <v>1923</v>
      </c>
      <c r="M69" s="194">
        <v>2006</v>
      </c>
      <c r="N69" s="194">
        <v>125</v>
      </c>
      <c r="O69" s="194">
        <v>116</v>
      </c>
      <c r="P69" s="194">
        <v>118</v>
      </c>
      <c r="Q69" s="194">
        <v>96</v>
      </c>
      <c r="R69" s="194">
        <v>117</v>
      </c>
      <c r="S69" s="194">
        <v>140</v>
      </c>
      <c r="T69" s="194">
        <v>99</v>
      </c>
      <c r="U69" s="194">
        <v>94</v>
      </c>
      <c r="V69" s="233"/>
    </row>
    <row r="70" spans="2:22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55"/>
      <c r="M70" s="214"/>
      <c r="N70" s="214"/>
      <c r="O70" s="214"/>
      <c r="P70" s="214"/>
      <c r="Q70" s="214"/>
      <c r="R70" s="214"/>
      <c r="S70" s="214"/>
      <c r="T70" s="214"/>
      <c r="U70" s="214"/>
      <c r="V70" s="233"/>
    </row>
    <row r="71" spans="2:23" s="227" customFormat="1" ht="10.5" customHeight="1">
      <c r="B71" s="228"/>
      <c r="C71" s="504" t="s">
        <v>63</v>
      </c>
      <c r="D71" s="504"/>
      <c r="E71" s="504"/>
      <c r="F71" s="504"/>
      <c r="G71" s="504"/>
      <c r="H71" s="504"/>
      <c r="I71" s="504"/>
      <c r="J71" s="504"/>
      <c r="K71" s="3"/>
      <c r="L71" s="255">
        <v>13828</v>
      </c>
      <c r="M71" s="214">
        <v>15173</v>
      </c>
      <c r="N71" s="214">
        <v>464</v>
      </c>
      <c r="O71" s="214">
        <v>416</v>
      </c>
      <c r="P71" s="214">
        <v>488</v>
      </c>
      <c r="Q71" s="214">
        <v>455</v>
      </c>
      <c r="R71" s="214">
        <v>616</v>
      </c>
      <c r="S71" s="214">
        <v>524</v>
      </c>
      <c r="T71" s="214">
        <v>776</v>
      </c>
      <c r="U71" s="214">
        <v>710</v>
      </c>
      <c r="V71" s="243"/>
      <c r="W71" s="41"/>
    </row>
    <row r="72" spans="2:22" ht="10.5" customHeight="1">
      <c r="B72" s="9"/>
      <c r="C72" s="4"/>
      <c r="D72" s="4"/>
      <c r="E72" s="4"/>
      <c r="F72" s="4"/>
      <c r="G72" s="503" t="s">
        <v>18</v>
      </c>
      <c r="H72" s="503"/>
      <c r="I72" s="503"/>
      <c r="J72" s="503"/>
      <c r="K72" s="5"/>
      <c r="L72" s="256">
        <v>1374</v>
      </c>
      <c r="M72" s="194">
        <v>1521</v>
      </c>
      <c r="N72" s="194">
        <v>27</v>
      </c>
      <c r="O72" s="194">
        <v>31</v>
      </c>
      <c r="P72" s="194">
        <v>25</v>
      </c>
      <c r="Q72" s="194">
        <v>24</v>
      </c>
      <c r="R72" s="194">
        <v>34</v>
      </c>
      <c r="S72" s="194">
        <v>20</v>
      </c>
      <c r="T72" s="194">
        <v>33</v>
      </c>
      <c r="U72" s="194">
        <v>34</v>
      </c>
      <c r="V72" s="233"/>
    </row>
    <row r="73" spans="2:22" ht="10.5" customHeight="1">
      <c r="B73" s="9"/>
      <c r="C73" s="4"/>
      <c r="D73" s="4"/>
      <c r="E73" s="4"/>
      <c r="F73" s="4"/>
      <c r="G73" s="503" t="s">
        <v>19</v>
      </c>
      <c r="H73" s="503"/>
      <c r="I73" s="503"/>
      <c r="J73" s="503"/>
      <c r="K73" s="5"/>
      <c r="L73" s="256">
        <v>2849</v>
      </c>
      <c r="M73" s="194">
        <v>3293</v>
      </c>
      <c r="N73" s="194">
        <v>94</v>
      </c>
      <c r="O73" s="194">
        <v>82</v>
      </c>
      <c r="P73" s="194">
        <v>122</v>
      </c>
      <c r="Q73" s="194">
        <v>103</v>
      </c>
      <c r="R73" s="194">
        <v>164</v>
      </c>
      <c r="S73" s="194">
        <v>167</v>
      </c>
      <c r="T73" s="194">
        <v>193</v>
      </c>
      <c r="U73" s="194">
        <v>197</v>
      </c>
      <c r="V73" s="233"/>
    </row>
    <row r="74" spans="2:22" ht="10.5" customHeight="1">
      <c r="B74" s="9"/>
      <c r="C74" s="4"/>
      <c r="D74" s="4"/>
      <c r="E74" s="4"/>
      <c r="F74" s="4"/>
      <c r="G74" s="503" t="s">
        <v>23</v>
      </c>
      <c r="H74" s="503"/>
      <c r="I74" s="503"/>
      <c r="J74" s="503"/>
      <c r="K74" s="5"/>
      <c r="L74" s="256">
        <v>4450</v>
      </c>
      <c r="M74" s="194">
        <v>4734</v>
      </c>
      <c r="N74" s="194">
        <v>146</v>
      </c>
      <c r="O74" s="194">
        <v>156</v>
      </c>
      <c r="P74" s="194">
        <v>149</v>
      </c>
      <c r="Q74" s="194">
        <v>172</v>
      </c>
      <c r="R74" s="194">
        <v>181</v>
      </c>
      <c r="S74" s="194">
        <v>165</v>
      </c>
      <c r="T74" s="194">
        <v>252</v>
      </c>
      <c r="U74" s="194">
        <v>226</v>
      </c>
      <c r="V74" s="233"/>
    </row>
    <row r="75" spans="2:22" ht="10.5" customHeight="1">
      <c r="B75" s="9"/>
      <c r="C75" s="4"/>
      <c r="D75" s="4"/>
      <c r="E75" s="4"/>
      <c r="F75" s="4"/>
      <c r="G75" s="503" t="s">
        <v>26</v>
      </c>
      <c r="H75" s="503"/>
      <c r="I75" s="503"/>
      <c r="J75" s="503"/>
      <c r="K75" s="5"/>
      <c r="L75" s="256">
        <v>0</v>
      </c>
      <c r="M75" s="194">
        <v>0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  <c r="T75" s="194">
        <v>0</v>
      </c>
      <c r="U75" s="194">
        <v>0</v>
      </c>
      <c r="V75" s="233"/>
    </row>
    <row r="76" spans="2:22" ht="10.5" customHeight="1">
      <c r="B76" s="9"/>
      <c r="C76" s="4"/>
      <c r="D76" s="4"/>
      <c r="E76" s="4"/>
      <c r="F76" s="4"/>
      <c r="G76" s="503" t="s">
        <v>29</v>
      </c>
      <c r="H76" s="503"/>
      <c r="I76" s="503"/>
      <c r="J76" s="503"/>
      <c r="K76" s="5"/>
      <c r="L76" s="256">
        <v>1664</v>
      </c>
      <c r="M76" s="194">
        <v>1923</v>
      </c>
      <c r="N76" s="194">
        <v>55</v>
      </c>
      <c r="O76" s="194">
        <v>37</v>
      </c>
      <c r="P76" s="194">
        <v>66</v>
      </c>
      <c r="Q76" s="194">
        <v>55</v>
      </c>
      <c r="R76" s="194">
        <v>73</v>
      </c>
      <c r="S76" s="194">
        <v>54</v>
      </c>
      <c r="T76" s="194">
        <v>89</v>
      </c>
      <c r="U76" s="194">
        <v>83</v>
      </c>
      <c r="V76" s="233"/>
    </row>
    <row r="77" spans="2:22" ht="10.5" customHeight="1">
      <c r="B77" s="9"/>
      <c r="C77" s="4"/>
      <c r="D77" s="4"/>
      <c r="E77" s="4"/>
      <c r="F77" s="4"/>
      <c r="G77" s="503" t="s">
        <v>30</v>
      </c>
      <c r="H77" s="503"/>
      <c r="I77" s="503"/>
      <c r="J77" s="503"/>
      <c r="K77" s="5"/>
      <c r="L77" s="256">
        <v>531</v>
      </c>
      <c r="M77" s="194">
        <v>644</v>
      </c>
      <c r="N77" s="194">
        <v>16</v>
      </c>
      <c r="O77" s="194">
        <v>17</v>
      </c>
      <c r="P77" s="194">
        <v>15</v>
      </c>
      <c r="Q77" s="194">
        <v>18</v>
      </c>
      <c r="R77" s="194">
        <v>17</v>
      </c>
      <c r="S77" s="194">
        <v>16</v>
      </c>
      <c r="T77" s="194">
        <v>31</v>
      </c>
      <c r="U77" s="194">
        <v>32</v>
      </c>
      <c r="V77" s="233"/>
    </row>
    <row r="78" spans="2:22" ht="10.5" customHeight="1">
      <c r="B78" s="9"/>
      <c r="C78" s="4"/>
      <c r="D78" s="4"/>
      <c r="E78" s="4"/>
      <c r="F78" s="4"/>
      <c r="G78" s="503" t="s">
        <v>60</v>
      </c>
      <c r="H78" s="503"/>
      <c r="I78" s="503"/>
      <c r="J78" s="503"/>
      <c r="K78" s="5"/>
      <c r="L78" s="256">
        <v>2960</v>
      </c>
      <c r="M78" s="194">
        <v>3058</v>
      </c>
      <c r="N78" s="194">
        <v>126</v>
      </c>
      <c r="O78" s="194">
        <v>93</v>
      </c>
      <c r="P78" s="194">
        <v>111</v>
      </c>
      <c r="Q78" s="194">
        <v>83</v>
      </c>
      <c r="R78" s="194">
        <v>147</v>
      </c>
      <c r="S78" s="194">
        <v>102</v>
      </c>
      <c r="T78" s="194">
        <v>178</v>
      </c>
      <c r="U78" s="194">
        <v>138</v>
      </c>
      <c r="V78" s="233"/>
    </row>
    <row r="79" spans="2:22" ht="10.5" customHeight="1">
      <c r="B79" s="230"/>
      <c r="C79" s="7"/>
      <c r="D79" s="7"/>
      <c r="E79" s="7"/>
      <c r="F79" s="247"/>
      <c r="G79" s="230"/>
      <c r="H79" s="230"/>
      <c r="I79" s="230"/>
      <c r="J79" s="230"/>
      <c r="K79" s="249"/>
      <c r="L79" s="257"/>
      <c r="M79" s="245"/>
      <c r="N79" s="245"/>
      <c r="O79" s="245"/>
      <c r="P79" s="245"/>
      <c r="Q79" s="245"/>
      <c r="R79" s="245"/>
      <c r="S79" s="245"/>
      <c r="T79" s="245"/>
      <c r="U79" s="245"/>
      <c r="V79" s="223"/>
    </row>
    <row r="80" spans="12:22" ht="10.5" customHeight="1"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</row>
  </sheetData>
  <sheetProtection/>
  <mergeCells count="69">
    <mergeCell ref="G18:J18"/>
    <mergeCell ref="G17:J17"/>
    <mergeCell ref="C16:J16"/>
    <mergeCell ref="G14:J14"/>
    <mergeCell ref="T6:U6"/>
    <mergeCell ref="C9:J9"/>
    <mergeCell ref="G13:J13"/>
    <mergeCell ref="G12:J12"/>
    <mergeCell ref="G11:J11"/>
    <mergeCell ref="G10:J10"/>
    <mergeCell ref="L6:M6"/>
    <mergeCell ref="N6:O6"/>
    <mergeCell ref="P6:Q6"/>
    <mergeCell ref="R6:S6"/>
    <mergeCell ref="G28:J28"/>
    <mergeCell ref="G27:J27"/>
    <mergeCell ref="C26:J26"/>
    <mergeCell ref="G24:J24"/>
    <mergeCell ref="G23:J23"/>
    <mergeCell ref="G22:J22"/>
    <mergeCell ref="G21:J21"/>
    <mergeCell ref="C20:J20"/>
    <mergeCell ref="G30:J30"/>
    <mergeCell ref="G29:J29"/>
    <mergeCell ref="G39:J39"/>
    <mergeCell ref="C38:J38"/>
    <mergeCell ref="G36:J36"/>
    <mergeCell ref="G35:J35"/>
    <mergeCell ref="G33:J33"/>
    <mergeCell ref="C32:J32"/>
    <mergeCell ref="G34:J34"/>
    <mergeCell ref="G40:J40"/>
    <mergeCell ref="G48:J48"/>
    <mergeCell ref="G47:J47"/>
    <mergeCell ref="C46:J46"/>
    <mergeCell ref="G44:J44"/>
    <mergeCell ref="G41:J41"/>
    <mergeCell ref="G43:J43"/>
    <mergeCell ref="G42:J42"/>
    <mergeCell ref="G52:J52"/>
    <mergeCell ref="G51:J51"/>
    <mergeCell ref="G50:J50"/>
    <mergeCell ref="G49:J49"/>
    <mergeCell ref="G61:J61"/>
    <mergeCell ref="G60:J60"/>
    <mergeCell ref="G78:J78"/>
    <mergeCell ref="G66:J66"/>
    <mergeCell ref="G67:J67"/>
    <mergeCell ref="G73:J73"/>
    <mergeCell ref="G77:J77"/>
    <mergeCell ref="G76:J76"/>
    <mergeCell ref="G75:J75"/>
    <mergeCell ref="G74:J74"/>
    <mergeCell ref="G55:J55"/>
    <mergeCell ref="C54:J54"/>
    <mergeCell ref="G59:J59"/>
    <mergeCell ref="G58:J58"/>
    <mergeCell ref="G57:J57"/>
    <mergeCell ref="G56:J56"/>
    <mergeCell ref="B3:U3"/>
    <mergeCell ref="G72:J72"/>
    <mergeCell ref="C71:J71"/>
    <mergeCell ref="G69:J69"/>
    <mergeCell ref="G68:J68"/>
    <mergeCell ref="B6:K7"/>
    <mergeCell ref="B4:U4"/>
    <mergeCell ref="G65:J65"/>
    <mergeCell ref="C64:J64"/>
    <mergeCell ref="G62:J6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19" customWidth="1"/>
    <col min="2" max="13" width="6.875" style="219" customWidth="1"/>
    <col min="14" max="24" width="1.625" style="219" customWidth="1"/>
    <col min="25" max="26" width="9.00390625" style="34" customWidth="1"/>
    <col min="27" max="16384" width="9.00390625" style="219" customWidth="1"/>
  </cols>
  <sheetData>
    <row r="1" ht="10.5" customHeight="1">
      <c r="X1" s="66" t="s">
        <v>372</v>
      </c>
    </row>
    <row r="2" ht="10.5" customHeight="1"/>
    <row r="3" spans="1:23" s="221" customFormat="1" ht="18" customHeight="1">
      <c r="A3" s="236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4" ht="12.75" customHeight="1">
      <c r="A4" s="237"/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37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34" customFormat="1" ht="15.75" customHeight="1">
      <c r="B6" s="412" t="s">
        <v>10</v>
      </c>
      <c r="C6" s="424"/>
      <c r="D6" s="424" t="s">
        <v>11</v>
      </c>
      <c r="E6" s="424"/>
      <c r="F6" s="424" t="s">
        <v>12</v>
      </c>
      <c r="G6" s="424"/>
      <c r="H6" s="424" t="s">
        <v>13</v>
      </c>
      <c r="I6" s="424"/>
      <c r="J6" s="424" t="s">
        <v>14</v>
      </c>
      <c r="K6" s="424"/>
      <c r="L6" s="424" t="s">
        <v>15</v>
      </c>
      <c r="M6" s="424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30"/>
    </row>
    <row r="7" spans="2:24" s="34" customFormat="1" ht="15.75" customHeight="1">
      <c r="B7" s="250" t="s">
        <v>89</v>
      </c>
      <c r="C7" s="251" t="s">
        <v>90</v>
      </c>
      <c r="D7" s="251" t="s">
        <v>89</v>
      </c>
      <c r="E7" s="251" t="s">
        <v>90</v>
      </c>
      <c r="F7" s="251" t="s">
        <v>89</v>
      </c>
      <c r="G7" s="251" t="s">
        <v>90</v>
      </c>
      <c r="H7" s="251" t="s">
        <v>89</v>
      </c>
      <c r="I7" s="251" t="s">
        <v>90</v>
      </c>
      <c r="J7" s="251" t="s">
        <v>89</v>
      </c>
      <c r="K7" s="251" t="s">
        <v>90</v>
      </c>
      <c r="L7" s="251" t="s">
        <v>89</v>
      </c>
      <c r="M7" s="251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30"/>
    </row>
    <row r="8" spans="13:24" ht="10.5" customHeight="1">
      <c r="M8" s="265"/>
      <c r="N8" s="226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6" s="227" customFormat="1" ht="10.5" customHeight="1">
      <c r="A9" s="244"/>
      <c r="B9" s="214">
        <v>555</v>
      </c>
      <c r="C9" s="214">
        <v>538</v>
      </c>
      <c r="D9" s="214">
        <v>820</v>
      </c>
      <c r="E9" s="214">
        <v>784</v>
      </c>
      <c r="F9" s="214">
        <v>878</v>
      </c>
      <c r="G9" s="214">
        <v>744</v>
      </c>
      <c r="H9" s="214">
        <v>870</v>
      </c>
      <c r="I9" s="214">
        <v>855</v>
      </c>
      <c r="J9" s="214">
        <v>812</v>
      </c>
      <c r="K9" s="214">
        <v>643</v>
      </c>
      <c r="L9" s="214">
        <v>669</v>
      </c>
      <c r="M9" s="214">
        <v>625</v>
      </c>
      <c r="N9" s="242"/>
      <c r="O9" s="504" t="s">
        <v>52</v>
      </c>
      <c r="P9" s="504"/>
      <c r="Q9" s="504"/>
      <c r="R9" s="504"/>
      <c r="S9" s="504"/>
      <c r="T9" s="504"/>
      <c r="U9" s="504"/>
      <c r="V9" s="504"/>
      <c r="W9" s="2"/>
      <c r="X9" s="243"/>
      <c r="Y9" s="41"/>
      <c r="Z9" s="41"/>
    </row>
    <row r="10" spans="1:24" ht="10.5" customHeight="1">
      <c r="A10" s="223"/>
      <c r="B10" s="194">
        <v>125</v>
      </c>
      <c r="C10" s="194">
        <v>128</v>
      </c>
      <c r="D10" s="194">
        <v>204</v>
      </c>
      <c r="E10" s="194">
        <v>185</v>
      </c>
      <c r="F10" s="194">
        <v>184</v>
      </c>
      <c r="G10" s="194">
        <v>186</v>
      </c>
      <c r="H10" s="194">
        <v>196</v>
      </c>
      <c r="I10" s="194">
        <v>187</v>
      </c>
      <c r="J10" s="194">
        <v>172</v>
      </c>
      <c r="K10" s="194">
        <v>139</v>
      </c>
      <c r="L10" s="194">
        <v>124</v>
      </c>
      <c r="M10" s="194">
        <v>132</v>
      </c>
      <c r="N10" s="226"/>
      <c r="O10" s="4"/>
      <c r="P10" s="4"/>
      <c r="Q10" s="4"/>
      <c r="R10" s="4"/>
      <c r="S10" s="503" t="s">
        <v>18</v>
      </c>
      <c r="T10" s="503"/>
      <c r="U10" s="503"/>
      <c r="V10" s="503"/>
      <c r="W10" s="4"/>
      <c r="X10" s="233"/>
    </row>
    <row r="11" spans="1:24" ht="10.5" customHeight="1">
      <c r="A11" s="223"/>
      <c r="B11" s="194">
        <v>111</v>
      </c>
      <c r="C11" s="194">
        <v>81</v>
      </c>
      <c r="D11" s="194">
        <v>159</v>
      </c>
      <c r="E11" s="194">
        <v>142</v>
      </c>
      <c r="F11" s="194">
        <v>188</v>
      </c>
      <c r="G11" s="194">
        <v>146</v>
      </c>
      <c r="H11" s="194">
        <v>187</v>
      </c>
      <c r="I11" s="194">
        <v>189</v>
      </c>
      <c r="J11" s="194">
        <v>162</v>
      </c>
      <c r="K11" s="194">
        <v>135</v>
      </c>
      <c r="L11" s="194">
        <v>116</v>
      </c>
      <c r="M11" s="194">
        <v>102</v>
      </c>
      <c r="N11" s="226"/>
      <c r="O11" s="4"/>
      <c r="P11" s="4"/>
      <c r="Q11" s="4"/>
      <c r="R11" s="4"/>
      <c r="S11" s="503" t="s">
        <v>19</v>
      </c>
      <c r="T11" s="503"/>
      <c r="U11" s="503"/>
      <c r="V11" s="503"/>
      <c r="W11" s="4"/>
      <c r="X11" s="233"/>
    </row>
    <row r="12" spans="1:24" ht="10.5" customHeight="1">
      <c r="A12" s="223"/>
      <c r="B12" s="194">
        <v>118</v>
      </c>
      <c r="C12" s="194">
        <v>149</v>
      </c>
      <c r="D12" s="194">
        <v>179</v>
      </c>
      <c r="E12" s="194">
        <v>208</v>
      </c>
      <c r="F12" s="194">
        <v>209</v>
      </c>
      <c r="G12" s="194">
        <v>174</v>
      </c>
      <c r="H12" s="194">
        <v>178</v>
      </c>
      <c r="I12" s="194">
        <v>220</v>
      </c>
      <c r="J12" s="194">
        <v>209</v>
      </c>
      <c r="K12" s="194">
        <v>171</v>
      </c>
      <c r="L12" s="194">
        <v>175</v>
      </c>
      <c r="M12" s="194">
        <v>178</v>
      </c>
      <c r="N12" s="226"/>
      <c r="O12" s="4"/>
      <c r="P12" s="4"/>
      <c r="Q12" s="4"/>
      <c r="R12" s="4"/>
      <c r="S12" s="503" t="s">
        <v>23</v>
      </c>
      <c r="T12" s="503"/>
      <c r="U12" s="503"/>
      <c r="V12" s="503"/>
      <c r="W12" s="4"/>
      <c r="X12" s="233"/>
    </row>
    <row r="13" spans="1:24" ht="10.5" customHeight="1">
      <c r="A13" s="223"/>
      <c r="B13" s="194">
        <v>147</v>
      </c>
      <c r="C13" s="194">
        <v>126</v>
      </c>
      <c r="D13" s="194">
        <v>169</v>
      </c>
      <c r="E13" s="194">
        <v>125</v>
      </c>
      <c r="F13" s="194">
        <v>159</v>
      </c>
      <c r="G13" s="194">
        <v>137</v>
      </c>
      <c r="H13" s="194">
        <v>172</v>
      </c>
      <c r="I13" s="194">
        <v>161</v>
      </c>
      <c r="J13" s="194">
        <v>161</v>
      </c>
      <c r="K13" s="194">
        <v>119</v>
      </c>
      <c r="L13" s="194">
        <v>177</v>
      </c>
      <c r="M13" s="194">
        <v>156</v>
      </c>
      <c r="N13" s="226"/>
      <c r="O13" s="4"/>
      <c r="P13" s="4"/>
      <c r="Q13" s="4"/>
      <c r="R13" s="4"/>
      <c r="S13" s="503" t="s">
        <v>26</v>
      </c>
      <c r="T13" s="503"/>
      <c r="U13" s="503"/>
      <c r="V13" s="503"/>
      <c r="W13" s="4"/>
      <c r="X13" s="233"/>
    </row>
    <row r="14" spans="1:24" ht="10.5" customHeight="1">
      <c r="A14" s="223"/>
      <c r="B14" s="194">
        <v>54</v>
      </c>
      <c r="C14" s="194">
        <v>54</v>
      </c>
      <c r="D14" s="194">
        <v>109</v>
      </c>
      <c r="E14" s="194">
        <v>124</v>
      </c>
      <c r="F14" s="194">
        <v>138</v>
      </c>
      <c r="G14" s="194">
        <v>101</v>
      </c>
      <c r="H14" s="194">
        <v>137</v>
      </c>
      <c r="I14" s="194">
        <v>98</v>
      </c>
      <c r="J14" s="194">
        <v>108</v>
      </c>
      <c r="K14" s="194">
        <v>79</v>
      </c>
      <c r="L14" s="194">
        <v>77</v>
      </c>
      <c r="M14" s="194">
        <v>57</v>
      </c>
      <c r="N14" s="226"/>
      <c r="O14" s="4"/>
      <c r="P14" s="4"/>
      <c r="Q14" s="4"/>
      <c r="R14" s="4"/>
      <c r="S14" s="503" t="s">
        <v>29</v>
      </c>
      <c r="T14" s="503"/>
      <c r="U14" s="503"/>
      <c r="V14" s="503"/>
      <c r="W14" s="4"/>
      <c r="X14" s="233"/>
    </row>
    <row r="15" spans="1:24" ht="8.25" customHeight="1">
      <c r="A15" s="223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26"/>
      <c r="O15" s="4"/>
      <c r="P15" s="4"/>
      <c r="Q15" s="4"/>
      <c r="R15" s="4"/>
      <c r="S15" s="4"/>
      <c r="T15" s="4"/>
      <c r="U15" s="4"/>
      <c r="V15" s="4"/>
      <c r="W15" s="4"/>
      <c r="X15" s="233"/>
    </row>
    <row r="16" spans="1:26" s="227" customFormat="1" ht="10.5" customHeight="1">
      <c r="A16" s="244"/>
      <c r="B16" s="214">
        <v>156</v>
      </c>
      <c r="C16" s="214">
        <v>152</v>
      </c>
      <c r="D16" s="214">
        <v>225</v>
      </c>
      <c r="E16" s="214">
        <v>187</v>
      </c>
      <c r="F16" s="214">
        <v>233</v>
      </c>
      <c r="G16" s="214">
        <v>217</v>
      </c>
      <c r="H16" s="214">
        <v>250</v>
      </c>
      <c r="I16" s="214">
        <v>231</v>
      </c>
      <c r="J16" s="214">
        <v>228</v>
      </c>
      <c r="K16" s="214">
        <v>202</v>
      </c>
      <c r="L16" s="214">
        <v>204</v>
      </c>
      <c r="M16" s="214">
        <v>197</v>
      </c>
      <c r="N16" s="242"/>
      <c r="O16" s="504" t="s">
        <v>53</v>
      </c>
      <c r="P16" s="504"/>
      <c r="Q16" s="504"/>
      <c r="R16" s="504"/>
      <c r="S16" s="504"/>
      <c r="T16" s="504"/>
      <c r="U16" s="504"/>
      <c r="V16" s="504"/>
      <c r="W16" s="2"/>
      <c r="X16" s="243"/>
      <c r="Y16" s="41"/>
      <c r="Z16" s="41"/>
    </row>
    <row r="17" spans="1:24" ht="10.5" customHeight="1">
      <c r="A17" s="223"/>
      <c r="B17" s="194">
        <v>85</v>
      </c>
      <c r="C17" s="194">
        <v>102</v>
      </c>
      <c r="D17" s="194">
        <v>139</v>
      </c>
      <c r="E17" s="194">
        <v>110</v>
      </c>
      <c r="F17" s="194">
        <v>138</v>
      </c>
      <c r="G17" s="194">
        <v>131</v>
      </c>
      <c r="H17" s="194">
        <v>144</v>
      </c>
      <c r="I17" s="194">
        <v>138</v>
      </c>
      <c r="J17" s="194">
        <v>135</v>
      </c>
      <c r="K17" s="194">
        <v>112</v>
      </c>
      <c r="L17" s="194">
        <v>98</v>
      </c>
      <c r="M17" s="194">
        <v>116</v>
      </c>
      <c r="N17" s="226"/>
      <c r="O17" s="4"/>
      <c r="P17" s="4"/>
      <c r="Q17" s="4"/>
      <c r="R17" s="4"/>
      <c r="S17" s="503" t="s">
        <v>18</v>
      </c>
      <c r="T17" s="503"/>
      <c r="U17" s="503"/>
      <c r="V17" s="503"/>
      <c r="W17" s="4"/>
      <c r="X17" s="233"/>
    </row>
    <row r="18" spans="1:24" ht="10.5" customHeight="1">
      <c r="A18" s="223"/>
      <c r="B18" s="194">
        <v>71</v>
      </c>
      <c r="C18" s="194">
        <v>50</v>
      </c>
      <c r="D18" s="194">
        <v>86</v>
      </c>
      <c r="E18" s="194">
        <v>77</v>
      </c>
      <c r="F18" s="194">
        <v>95</v>
      </c>
      <c r="G18" s="194">
        <v>86</v>
      </c>
      <c r="H18" s="194">
        <v>106</v>
      </c>
      <c r="I18" s="194">
        <v>93</v>
      </c>
      <c r="J18" s="194">
        <v>93</v>
      </c>
      <c r="K18" s="194">
        <v>90</v>
      </c>
      <c r="L18" s="194">
        <v>106</v>
      </c>
      <c r="M18" s="194">
        <v>81</v>
      </c>
      <c r="N18" s="226"/>
      <c r="O18" s="4"/>
      <c r="P18" s="4"/>
      <c r="Q18" s="4"/>
      <c r="R18" s="4"/>
      <c r="S18" s="503" t="s">
        <v>19</v>
      </c>
      <c r="T18" s="503"/>
      <c r="U18" s="503"/>
      <c r="V18" s="503"/>
      <c r="W18" s="4"/>
      <c r="X18" s="233"/>
    </row>
    <row r="19" spans="1:24" ht="8.25" customHeight="1">
      <c r="A19" s="223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26"/>
      <c r="O19" s="9"/>
      <c r="P19" s="9"/>
      <c r="Q19" s="9"/>
      <c r="R19" s="9"/>
      <c r="S19" s="9"/>
      <c r="T19" s="9"/>
      <c r="U19" s="9"/>
      <c r="V19" s="9"/>
      <c r="W19" s="9"/>
      <c r="X19" s="233"/>
    </row>
    <row r="20" spans="1:26" s="227" customFormat="1" ht="10.5" customHeight="1">
      <c r="A20" s="244"/>
      <c r="B20" s="214">
        <v>367</v>
      </c>
      <c r="C20" s="214">
        <v>383</v>
      </c>
      <c r="D20" s="214">
        <v>538</v>
      </c>
      <c r="E20" s="214">
        <v>483</v>
      </c>
      <c r="F20" s="214">
        <v>544</v>
      </c>
      <c r="G20" s="214">
        <v>597</v>
      </c>
      <c r="H20" s="214">
        <v>617</v>
      </c>
      <c r="I20" s="214">
        <v>607</v>
      </c>
      <c r="J20" s="214">
        <v>567</v>
      </c>
      <c r="K20" s="214">
        <v>522</v>
      </c>
      <c r="L20" s="214">
        <v>492</v>
      </c>
      <c r="M20" s="214">
        <v>466</v>
      </c>
      <c r="N20" s="242"/>
      <c r="O20" s="504" t="s">
        <v>54</v>
      </c>
      <c r="P20" s="504"/>
      <c r="Q20" s="504"/>
      <c r="R20" s="504"/>
      <c r="S20" s="504"/>
      <c r="T20" s="504"/>
      <c r="U20" s="504"/>
      <c r="V20" s="504"/>
      <c r="W20" s="2"/>
      <c r="X20" s="243"/>
      <c r="Y20" s="41"/>
      <c r="Z20" s="41"/>
    </row>
    <row r="21" spans="1:24" ht="10.5" customHeight="1">
      <c r="A21" s="223"/>
      <c r="B21" s="194">
        <v>9</v>
      </c>
      <c r="C21" s="194">
        <v>8</v>
      </c>
      <c r="D21" s="194">
        <v>10</v>
      </c>
      <c r="E21" s="194">
        <v>18</v>
      </c>
      <c r="F21" s="194">
        <v>2</v>
      </c>
      <c r="G21" s="194">
        <v>8</v>
      </c>
      <c r="H21" s="194">
        <v>4</v>
      </c>
      <c r="I21" s="194">
        <v>12</v>
      </c>
      <c r="J21" s="194">
        <v>15</v>
      </c>
      <c r="K21" s="194">
        <v>10</v>
      </c>
      <c r="L21" s="194">
        <v>16</v>
      </c>
      <c r="M21" s="194">
        <v>14</v>
      </c>
      <c r="N21" s="226"/>
      <c r="O21" s="4"/>
      <c r="P21" s="4"/>
      <c r="Q21" s="4"/>
      <c r="R21" s="4"/>
      <c r="S21" s="503" t="s">
        <v>18</v>
      </c>
      <c r="T21" s="503"/>
      <c r="U21" s="503"/>
      <c r="V21" s="503"/>
      <c r="W21" s="4"/>
      <c r="X21" s="233"/>
    </row>
    <row r="22" spans="1:24" ht="10.5" customHeight="1">
      <c r="A22" s="223"/>
      <c r="B22" s="194">
        <v>69</v>
      </c>
      <c r="C22" s="194">
        <v>96</v>
      </c>
      <c r="D22" s="194">
        <v>116</v>
      </c>
      <c r="E22" s="194">
        <v>106</v>
      </c>
      <c r="F22" s="194">
        <v>103</v>
      </c>
      <c r="G22" s="194">
        <v>106</v>
      </c>
      <c r="H22" s="194">
        <v>101</v>
      </c>
      <c r="I22" s="194">
        <v>97</v>
      </c>
      <c r="J22" s="194">
        <v>98</v>
      </c>
      <c r="K22" s="194">
        <v>83</v>
      </c>
      <c r="L22" s="194">
        <v>88</v>
      </c>
      <c r="M22" s="194">
        <v>71</v>
      </c>
      <c r="N22" s="226"/>
      <c r="O22" s="4"/>
      <c r="P22" s="4"/>
      <c r="Q22" s="4"/>
      <c r="R22" s="4"/>
      <c r="S22" s="503" t="s">
        <v>19</v>
      </c>
      <c r="T22" s="503"/>
      <c r="U22" s="503"/>
      <c r="V22" s="503"/>
      <c r="W22" s="4"/>
      <c r="X22" s="233"/>
    </row>
    <row r="23" spans="1:24" ht="10.5" customHeight="1">
      <c r="A23" s="223"/>
      <c r="B23" s="194">
        <v>125</v>
      </c>
      <c r="C23" s="194">
        <v>122</v>
      </c>
      <c r="D23" s="194">
        <v>207</v>
      </c>
      <c r="E23" s="194">
        <v>183</v>
      </c>
      <c r="F23" s="194">
        <v>247</v>
      </c>
      <c r="G23" s="194">
        <v>269</v>
      </c>
      <c r="H23" s="194">
        <v>260</v>
      </c>
      <c r="I23" s="194">
        <v>265</v>
      </c>
      <c r="J23" s="194">
        <v>223</v>
      </c>
      <c r="K23" s="194">
        <v>222</v>
      </c>
      <c r="L23" s="194">
        <v>206</v>
      </c>
      <c r="M23" s="194">
        <v>184</v>
      </c>
      <c r="N23" s="226"/>
      <c r="O23" s="4"/>
      <c r="P23" s="4"/>
      <c r="Q23" s="4"/>
      <c r="R23" s="4"/>
      <c r="S23" s="503" t="s">
        <v>23</v>
      </c>
      <c r="T23" s="503"/>
      <c r="U23" s="503"/>
      <c r="V23" s="503"/>
      <c r="W23" s="4"/>
      <c r="X23" s="233"/>
    </row>
    <row r="24" spans="1:24" ht="10.5" customHeight="1">
      <c r="A24" s="223"/>
      <c r="B24" s="194">
        <v>164</v>
      </c>
      <c r="C24" s="194">
        <v>157</v>
      </c>
      <c r="D24" s="194">
        <v>205</v>
      </c>
      <c r="E24" s="194">
        <v>176</v>
      </c>
      <c r="F24" s="194">
        <v>192</v>
      </c>
      <c r="G24" s="194">
        <v>214</v>
      </c>
      <c r="H24" s="194">
        <v>252</v>
      </c>
      <c r="I24" s="194">
        <v>233</v>
      </c>
      <c r="J24" s="194">
        <v>231</v>
      </c>
      <c r="K24" s="194">
        <v>207</v>
      </c>
      <c r="L24" s="194">
        <v>182</v>
      </c>
      <c r="M24" s="194">
        <v>197</v>
      </c>
      <c r="N24" s="226"/>
      <c r="O24" s="4"/>
      <c r="P24" s="4"/>
      <c r="Q24" s="4"/>
      <c r="R24" s="4"/>
      <c r="S24" s="503" t="s">
        <v>26</v>
      </c>
      <c r="T24" s="503"/>
      <c r="U24" s="503"/>
      <c r="V24" s="503"/>
      <c r="W24" s="4"/>
      <c r="X24" s="233"/>
    </row>
    <row r="25" spans="1:24" ht="8.25" customHeight="1">
      <c r="A25" s="22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26"/>
      <c r="O25" s="9"/>
      <c r="P25" s="9"/>
      <c r="Q25" s="9"/>
      <c r="R25" s="9"/>
      <c r="S25" s="9"/>
      <c r="T25" s="9"/>
      <c r="U25" s="9"/>
      <c r="V25" s="9"/>
      <c r="W25" s="9"/>
      <c r="X25" s="233"/>
    </row>
    <row r="26" spans="1:26" s="227" customFormat="1" ht="10.5" customHeight="1">
      <c r="A26" s="244"/>
      <c r="B26" s="214">
        <v>368</v>
      </c>
      <c r="C26" s="214">
        <v>352</v>
      </c>
      <c r="D26" s="214">
        <v>500</v>
      </c>
      <c r="E26" s="214">
        <v>476</v>
      </c>
      <c r="F26" s="214">
        <v>505</v>
      </c>
      <c r="G26" s="214">
        <v>482</v>
      </c>
      <c r="H26" s="214">
        <v>585</v>
      </c>
      <c r="I26" s="214">
        <v>616</v>
      </c>
      <c r="J26" s="214">
        <v>602</v>
      </c>
      <c r="K26" s="214">
        <v>536</v>
      </c>
      <c r="L26" s="214">
        <v>491</v>
      </c>
      <c r="M26" s="214">
        <v>412</v>
      </c>
      <c r="N26" s="242"/>
      <c r="O26" s="504" t="s">
        <v>55</v>
      </c>
      <c r="P26" s="504"/>
      <c r="Q26" s="504"/>
      <c r="R26" s="504"/>
      <c r="S26" s="504"/>
      <c r="T26" s="504"/>
      <c r="U26" s="504"/>
      <c r="V26" s="504"/>
      <c r="W26" s="2"/>
      <c r="X26" s="243"/>
      <c r="Y26" s="41"/>
      <c r="Z26" s="41"/>
    </row>
    <row r="27" spans="1:24" ht="10.5" customHeight="1">
      <c r="A27" s="223"/>
      <c r="B27" s="194">
        <v>102</v>
      </c>
      <c r="C27" s="194">
        <v>83</v>
      </c>
      <c r="D27" s="194">
        <v>136</v>
      </c>
      <c r="E27" s="194">
        <v>85</v>
      </c>
      <c r="F27" s="194">
        <v>117</v>
      </c>
      <c r="G27" s="194">
        <v>111</v>
      </c>
      <c r="H27" s="194">
        <v>161</v>
      </c>
      <c r="I27" s="194">
        <v>136</v>
      </c>
      <c r="J27" s="194">
        <v>143</v>
      </c>
      <c r="K27" s="194">
        <v>124</v>
      </c>
      <c r="L27" s="194">
        <v>126</v>
      </c>
      <c r="M27" s="194">
        <v>92</v>
      </c>
      <c r="N27" s="226"/>
      <c r="O27" s="4"/>
      <c r="P27" s="4"/>
      <c r="Q27" s="4"/>
      <c r="R27" s="4"/>
      <c r="S27" s="503" t="s">
        <v>18</v>
      </c>
      <c r="T27" s="503"/>
      <c r="U27" s="503"/>
      <c r="V27" s="503"/>
      <c r="W27" s="4"/>
      <c r="X27" s="233"/>
    </row>
    <row r="28" spans="1:24" ht="10.5" customHeight="1">
      <c r="A28" s="223"/>
      <c r="B28" s="194">
        <v>77</v>
      </c>
      <c r="C28" s="194">
        <v>75</v>
      </c>
      <c r="D28" s="194">
        <v>85</v>
      </c>
      <c r="E28" s="194">
        <v>82</v>
      </c>
      <c r="F28" s="194">
        <v>98</v>
      </c>
      <c r="G28" s="194">
        <v>80</v>
      </c>
      <c r="H28" s="194">
        <v>95</v>
      </c>
      <c r="I28" s="194">
        <v>95</v>
      </c>
      <c r="J28" s="194">
        <v>119</v>
      </c>
      <c r="K28" s="194">
        <v>95</v>
      </c>
      <c r="L28" s="194">
        <v>98</v>
      </c>
      <c r="M28" s="194">
        <v>82</v>
      </c>
      <c r="N28" s="226"/>
      <c r="O28" s="4"/>
      <c r="P28" s="4"/>
      <c r="Q28" s="4"/>
      <c r="R28" s="4"/>
      <c r="S28" s="503" t="s">
        <v>19</v>
      </c>
      <c r="T28" s="503"/>
      <c r="U28" s="503"/>
      <c r="V28" s="503"/>
      <c r="W28" s="4"/>
      <c r="X28" s="233"/>
    </row>
    <row r="29" spans="1:24" ht="10.5" customHeight="1">
      <c r="A29" s="223"/>
      <c r="B29" s="194">
        <v>112</v>
      </c>
      <c r="C29" s="194">
        <v>108</v>
      </c>
      <c r="D29" s="194">
        <v>177</v>
      </c>
      <c r="E29" s="194">
        <v>187</v>
      </c>
      <c r="F29" s="194">
        <v>172</v>
      </c>
      <c r="G29" s="194">
        <v>178</v>
      </c>
      <c r="H29" s="194">
        <v>212</v>
      </c>
      <c r="I29" s="194">
        <v>226</v>
      </c>
      <c r="J29" s="194">
        <v>216</v>
      </c>
      <c r="K29" s="194">
        <v>209</v>
      </c>
      <c r="L29" s="194">
        <v>175</v>
      </c>
      <c r="M29" s="194">
        <v>142</v>
      </c>
      <c r="N29" s="226"/>
      <c r="O29" s="4"/>
      <c r="P29" s="4"/>
      <c r="Q29" s="4"/>
      <c r="R29" s="4"/>
      <c r="S29" s="503" t="s">
        <v>23</v>
      </c>
      <c r="T29" s="503"/>
      <c r="U29" s="503"/>
      <c r="V29" s="503"/>
      <c r="W29" s="4"/>
      <c r="X29" s="233"/>
    </row>
    <row r="30" spans="1:24" ht="10.5" customHeight="1">
      <c r="A30" s="223"/>
      <c r="B30" s="194">
        <v>77</v>
      </c>
      <c r="C30" s="194">
        <v>86</v>
      </c>
      <c r="D30" s="194">
        <v>102</v>
      </c>
      <c r="E30" s="194">
        <v>122</v>
      </c>
      <c r="F30" s="194">
        <v>118</v>
      </c>
      <c r="G30" s="194">
        <v>113</v>
      </c>
      <c r="H30" s="194">
        <v>117</v>
      </c>
      <c r="I30" s="194">
        <v>159</v>
      </c>
      <c r="J30" s="194">
        <v>124</v>
      </c>
      <c r="K30" s="194">
        <v>108</v>
      </c>
      <c r="L30" s="194">
        <v>92</v>
      </c>
      <c r="M30" s="194">
        <v>96</v>
      </c>
      <c r="N30" s="226"/>
      <c r="O30" s="4"/>
      <c r="P30" s="4"/>
      <c r="Q30" s="4"/>
      <c r="R30" s="4"/>
      <c r="S30" s="503" t="s">
        <v>26</v>
      </c>
      <c r="T30" s="503"/>
      <c r="U30" s="503"/>
      <c r="V30" s="503"/>
      <c r="W30" s="4"/>
      <c r="X30" s="233"/>
    </row>
    <row r="31" spans="1:26" s="9" customFormat="1" ht="8.25" customHeight="1">
      <c r="A31" s="6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26"/>
      <c r="X31" s="6"/>
      <c r="Y31" s="34"/>
      <c r="Z31" s="34"/>
    </row>
    <row r="32" spans="1:26" s="228" customFormat="1" ht="10.5" customHeight="1">
      <c r="A32" s="241"/>
      <c r="B32" s="214">
        <v>559</v>
      </c>
      <c r="C32" s="214">
        <v>552</v>
      </c>
      <c r="D32" s="214">
        <v>662</v>
      </c>
      <c r="E32" s="214">
        <v>633</v>
      </c>
      <c r="F32" s="214">
        <v>685</v>
      </c>
      <c r="G32" s="214">
        <v>674</v>
      </c>
      <c r="H32" s="214">
        <v>838</v>
      </c>
      <c r="I32" s="214">
        <v>861</v>
      </c>
      <c r="J32" s="214">
        <v>851</v>
      </c>
      <c r="K32" s="214">
        <v>865</v>
      </c>
      <c r="L32" s="214">
        <v>719</v>
      </c>
      <c r="M32" s="214">
        <v>673</v>
      </c>
      <c r="N32" s="242"/>
      <c r="O32" s="504" t="s">
        <v>56</v>
      </c>
      <c r="P32" s="504"/>
      <c r="Q32" s="504"/>
      <c r="R32" s="504"/>
      <c r="S32" s="504"/>
      <c r="T32" s="504"/>
      <c r="U32" s="504"/>
      <c r="V32" s="504"/>
      <c r="W32" s="2"/>
      <c r="X32" s="243"/>
      <c r="Y32" s="41"/>
      <c r="Z32" s="41"/>
    </row>
    <row r="33" spans="1:24" ht="10.5" customHeight="1">
      <c r="A33" s="223"/>
      <c r="B33" s="194">
        <v>195</v>
      </c>
      <c r="C33" s="194">
        <v>192</v>
      </c>
      <c r="D33" s="194">
        <v>227</v>
      </c>
      <c r="E33" s="194">
        <v>217</v>
      </c>
      <c r="F33" s="194">
        <v>211</v>
      </c>
      <c r="G33" s="194">
        <v>179</v>
      </c>
      <c r="H33" s="194">
        <v>235</v>
      </c>
      <c r="I33" s="194">
        <v>257</v>
      </c>
      <c r="J33" s="194">
        <v>242</v>
      </c>
      <c r="K33" s="194">
        <v>267</v>
      </c>
      <c r="L33" s="194">
        <v>228</v>
      </c>
      <c r="M33" s="194">
        <v>235</v>
      </c>
      <c r="N33" s="226"/>
      <c r="O33" s="4"/>
      <c r="P33" s="4"/>
      <c r="Q33" s="4"/>
      <c r="R33" s="4"/>
      <c r="S33" s="503" t="s">
        <v>18</v>
      </c>
      <c r="T33" s="503"/>
      <c r="U33" s="503"/>
      <c r="V33" s="503"/>
      <c r="W33" s="4"/>
      <c r="X33" s="233"/>
    </row>
    <row r="34" spans="1:24" ht="10.5" customHeight="1">
      <c r="A34" s="223"/>
      <c r="B34" s="194">
        <v>101</v>
      </c>
      <c r="C34" s="194">
        <v>128</v>
      </c>
      <c r="D34" s="194">
        <v>150</v>
      </c>
      <c r="E34" s="194">
        <v>159</v>
      </c>
      <c r="F34" s="194">
        <v>150</v>
      </c>
      <c r="G34" s="194">
        <v>159</v>
      </c>
      <c r="H34" s="194">
        <v>199</v>
      </c>
      <c r="I34" s="194">
        <v>216</v>
      </c>
      <c r="J34" s="194">
        <v>207</v>
      </c>
      <c r="K34" s="194">
        <v>192</v>
      </c>
      <c r="L34" s="194">
        <v>157</v>
      </c>
      <c r="M34" s="194">
        <v>121</v>
      </c>
      <c r="N34" s="226"/>
      <c r="O34" s="4"/>
      <c r="P34" s="4"/>
      <c r="Q34" s="4"/>
      <c r="R34" s="4"/>
      <c r="S34" s="503" t="s">
        <v>19</v>
      </c>
      <c r="T34" s="503"/>
      <c r="U34" s="503"/>
      <c r="V34" s="503"/>
      <c r="W34" s="4"/>
      <c r="X34" s="233"/>
    </row>
    <row r="35" spans="1:24" ht="10.5" customHeight="1">
      <c r="A35" s="223"/>
      <c r="B35" s="194">
        <v>136</v>
      </c>
      <c r="C35" s="194">
        <v>120</v>
      </c>
      <c r="D35" s="194">
        <v>132</v>
      </c>
      <c r="E35" s="194">
        <v>137</v>
      </c>
      <c r="F35" s="194">
        <v>165</v>
      </c>
      <c r="G35" s="194">
        <v>155</v>
      </c>
      <c r="H35" s="194">
        <v>204</v>
      </c>
      <c r="I35" s="194">
        <v>195</v>
      </c>
      <c r="J35" s="194">
        <v>210</v>
      </c>
      <c r="K35" s="194">
        <v>207</v>
      </c>
      <c r="L35" s="194">
        <v>173</v>
      </c>
      <c r="M35" s="194">
        <v>158</v>
      </c>
      <c r="N35" s="226"/>
      <c r="O35" s="4"/>
      <c r="P35" s="4"/>
      <c r="Q35" s="4"/>
      <c r="R35" s="4"/>
      <c r="S35" s="503" t="s">
        <v>23</v>
      </c>
      <c r="T35" s="503"/>
      <c r="U35" s="503"/>
      <c r="V35" s="503"/>
      <c r="W35" s="4"/>
      <c r="X35" s="233"/>
    </row>
    <row r="36" spans="1:24" ht="10.5" customHeight="1">
      <c r="A36" s="223"/>
      <c r="B36" s="194">
        <v>127</v>
      </c>
      <c r="C36" s="194">
        <v>112</v>
      </c>
      <c r="D36" s="194">
        <v>153</v>
      </c>
      <c r="E36" s="194">
        <v>120</v>
      </c>
      <c r="F36" s="194">
        <v>159</v>
      </c>
      <c r="G36" s="194">
        <v>181</v>
      </c>
      <c r="H36" s="194">
        <v>200</v>
      </c>
      <c r="I36" s="194">
        <v>193</v>
      </c>
      <c r="J36" s="194">
        <v>192</v>
      </c>
      <c r="K36" s="194">
        <v>199</v>
      </c>
      <c r="L36" s="194">
        <v>161</v>
      </c>
      <c r="M36" s="194">
        <v>159</v>
      </c>
      <c r="N36" s="226"/>
      <c r="O36" s="4"/>
      <c r="P36" s="4"/>
      <c r="Q36" s="4"/>
      <c r="R36" s="4"/>
      <c r="S36" s="503" t="s">
        <v>26</v>
      </c>
      <c r="T36" s="503"/>
      <c r="U36" s="503"/>
      <c r="V36" s="503"/>
      <c r="W36" s="4"/>
      <c r="X36" s="233"/>
    </row>
    <row r="37" spans="1:24" ht="8.25" customHeight="1">
      <c r="A37" s="223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26"/>
      <c r="O37" s="4"/>
      <c r="P37" s="4"/>
      <c r="Q37" s="4"/>
      <c r="R37" s="4"/>
      <c r="S37" s="4"/>
      <c r="T37" s="4"/>
      <c r="U37" s="4"/>
      <c r="V37" s="4"/>
      <c r="W37" s="4"/>
      <c r="X37" s="233"/>
    </row>
    <row r="38" spans="1:26" s="227" customFormat="1" ht="10.5" customHeight="1">
      <c r="A38" s="244"/>
      <c r="B38" s="214">
        <v>686</v>
      </c>
      <c r="C38" s="214">
        <v>693</v>
      </c>
      <c r="D38" s="214">
        <v>890</v>
      </c>
      <c r="E38" s="214">
        <v>896</v>
      </c>
      <c r="F38" s="214">
        <v>940</v>
      </c>
      <c r="G38" s="214">
        <v>913</v>
      </c>
      <c r="H38" s="214">
        <v>1094</v>
      </c>
      <c r="I38" s="214">
        <v>1018</v>
      </c>
      <c r="J38" s="214">
        <v>1079</v>
      </c>
      <c r="K38" s="214">
        <v>1034</v>
      </c>
      <c r="L38" s="214">
        <v>948</v>
      </c>
      <c r="M38" s="214">
        <v>858</v>
      </c>
      <c r="N38" s="242"/>
      <c r="O38" s="504" t="s">
        <v>57</v>
      </c>
      <c r="P38" s="504"/>
      <c r="Q38" s="504"/>
      <c r="R38" s="504"/>
      <c r="S38" s="504"/>
      <c r="T38" s="504"/>
      <c r="U38" s="504"/>
      <c r="V38" s="504"/>
      <c r="W38" s="2"/>
      <c r="X38" s="243"/>
      <c r="Y38" s="41"/>
      <c r="Z38" s="41"/>
    </row>
    <row r="39" spans="1:24" ht="10.5" customHeight="1">
      <c r="A39" s="223"/>
      <c r="B39" s="194">
        <v>150</v>
      </c>
      <c r="C39" s="194">
        <v>132</v>
      </c>
      <c r="D39" s="194">
        <v>152</v>
      </c>
      <c r="E39" s="194">
        <v>150</v>
      </c>
      <c r="F39" s="194">
        <v>147</v>
      </c>
      <c r="G39" s="194">
        <v>157</v>
      </c>
      <c r="H39" s="194">
        <v>181</v>
      </c>
      <c r="I39" s="194">
        <v>149</v>
      </c>
      <c r="J39" s="194">
        <v>167</v>
      </c>
      <c r="K39" s="194">
        <v>158</v>
      </c>
      <c r="L39" s="194">
        <v>161</v>
      </c>
      <c r="M39" s="194">
        <v>140</v>
      </c>
      <c r="N39" s="226"/>
      <c r="O39" s="4"/>
      <c r="P39" s="4"/>
      <c r="Q39" s="4"/>
      <c r="R39" s="4"/>
      <c r="S39" s="503" t="s">
        <v>18</v>
      </c>
      <c r="T39" s="503"/>
      <c r="U39" s="503"/>
      <c r="V39" s="503"/>
      <c r="W39" s="4"/>
      <c r="X39" s="233"/>
    </row>
    <row r="40" spans="1:24" ht="10.5" customHeight="1">
      <c r="A40" s="223"/>
      <c r="B40" s="194">
        <v>118</v>
      </c>
      <c r="C40" s="194">
        <v>142</v>
      </c>
      <c r="D40" s="194">
        <v>182</v>
      </c>
      <c r="E40" s="194">
        <v>183</v>
      </c>
      <c r="F40" s="194">
        <v>189</v>
      </c>
      <c r="G40" s="194">
        <v>150</v>
      </c>
      <c r="H40" s="194">
        <v>213</v>
      </c>
      <c r="I40" s="194">
        <v>204</v>
      </c>
      <c r="J40" s="194">
        <v>206</v>
      </c>
      <c r="K40" s="194">
        <v>181</v>
      </c>
      <c r="L40" s="194">
        <v>168</v>
      </c>
      <c r="M40" s="194">
        <v>169</v>
      </c>
      <c r="N40" s="226"/>
      <c r="O40" s="4"/>
      <c r="P40" s="4"/>
      <c r="Q40" s="4"/>
      <c r="R40" s="4"/>
      <c r="S40" s="503" t="s">
        <v>19</v>
      </c>
      <c r="T40" s="503"/>
      <c r="U40" s="503"/>
      <c r="V40" s="503"/>
      <c r="W40" s="4"/>
      <c r="X40" s="233"/>
    </row>
    <row r="41" spans="1:24" ht="10.5" customHeight="1">
      <c r="A41" s="223"/>
      <c r="B41" s="194">
        <v>124</v>
      </c>
      <c r="C41" s="194">
        <v>122</v>
      </c>
      <c r="D41" s="194">
        <v>166</v>
      </c>
      <c r="E41" s="194">
        <v>155</v>
      </c>
      <c r="F41" s="194">
        <v>176</v>
      </c>
      <c r="G41" s="194">
        <v>168</v>
      </c>
      <c r="H41" s="194">
        <v>187</v>
      </c>
      <c r="I41" s="194">
        <v>175</v>
      </c>
      <c r="J41" s="194">
        <v>168</v>
      </c>
      <c r="K41" s="194">
        <v>178</v>
      </c>
      <c r="L41" s="194">
        <v>150</v>
      </c>
      <c r="M41" s="194">
        <v>137</v>
      </c>
      <c r="N41" s="226"/>
      <c r="O41" s="4"/>
      <c r="P41" s="4"/>
      <c r="Q41" s="4"/>
      <c r="R41" s="4"/>
      <c r="S41" s="503" t="s">
        <v>23</v>
      </c>
      <c r="T41" s="503"/>
      <c r="U41" s="503"/>
      <c r="V41" s="503"/>
      <c r="W41" s="4"/>
      <c r="X41" s="233"/>
    </row>
    <row r="42" spans="1:24" ht="10.5" customHeight="1">
      <c r="A42" s="223"/>
      <c r="B42" s="194">
        <v>108</v>
      </c>
      <c r="C42" s="194">
        <v>107</v>
      </c>
      <c r="D42" s="194">
        <v>138</v>
      </c>
      <c r="E42" s="194">
        <v>153</v>
      </c>
      <c r="F42" s="194">
        <v>147</v>
      </c>
      <c r="G42" s="194">
        <v>139</v>
      </c>
      <c r="H42" s="194">
        <v>172</v>
      </c>
      <c r="I42" s="194">
        <v>146</v>
      </c>
      <c r="J42" s="194">
        <v>188</v>
      </c>
      <c r="K42" s="194">
        <v>172</v>
      </c>
      <c r="L42" s="194">
        <v>158</v>
      </c>
      <c r="M42" s="194">
        <v>152</v>
      </c>
      <c r="N42" s="226"/>
      <c r="O42" s="4"/>
      <c r="P42" s="4"/>
      <c r="Q42" s="4"/>
      <c r="R42" s="4"/>
      <c r="S42" s="503" t="s">
        <v>26</v>
      </c>
      <c r="T42" s="503"/>
      <c r="U42" s="503"/>
      <c r="V42" s="503"/>
      <c r="W42" s="4"/>
      <c r="X42" s="233"/>
    </row>
    <row r="43" spans="1:24" ht="10.5" customHeight="1">
      <c r="A43" s="223"/>
      <c r="B43" s="194">
        <v>95</v>
      </c>
      <c r="C43" s="194">
        <v>95</v>
      </c>
      <c r="D43" s="194">
        <v>135</v>
      </c>
      <c r="E43" s="194">
        <v>143</v>
      </c>
      <c r="F43" s="194">
        <v>157</v>
      </c>
      <c r="G43" s="194">
        <v>171</v>
      </c>
      <c r="H43" s="194">
        <v>207</v>
      </c>
      <c r="I43" s="194">
        <v>208</v>
      </c>
      <c r="J43" s="194">
        <v>207</v>
      </c>
      <c r="K43" s="194">
        <v>199</v>
      </c>
      <c r="L43" s="194">
        <v>171</v>
      </c>
      <c r="M43" s="194">
        <v>152</v>
      </c>
      <c r="N43" s="226"/>
      <c r="O43" s="4"/>
      <c r="P43" s="4"/>
      <c r="Q43" s="4"/>
      <c r="R43" s="4"/>
      <c r="S43" s="503" t="s">
        <v>29</v>
      </c>
      <c r="T43" s="503"/>
      <c r="U43" s="503"/>
      <c r="V43" s="503"/>
      <c r="W43" s="4"/>
      <c r="X43" s="233"/>
    </row>
    <row r="44" spans="1:24" ht="10.5" customHeight="1">
      <c r="A44" s="223"/>
      <c r="B44" s="194">
        <v>91</v>
      </c>
      <c r="C44" s="194">
        <v>95</v>
      </c>
      <c r="D44" s="194">
        <v>117</v>
      </c>
      <c r="E44" s="194">
        <v>112</v>
      </c>
      <c r="F44" s="194">
        <v>124</v>
      </c>
      <c r="G44" s="194">
        <v>128</v>
      </c>
      <c r="H44" s="194">
        <v>134</v>
      </c>
      <c r="I44" s="194">
        <v>136</v>
      </c>
      <c r="J44" s="194">
        <v>143</v>
      </c>
      <c r="K44" s="194">
        <v>146</v>
      </c>
      <c r="L44" s="194">
        <v>140</v>
      </c>
      <c r="M44" s="194">
        <v>108</v>
      </c>
      <c r="N44" s="226"/>
      <c r="O44" s="4"/>
      <c r="P44" s="4"/>
      <c r="Q44" s="4"/>
      <c r="R44" s="4"/>
      <c r="S44" s="503" t="s">
        <v>30</v>
      </c>
      <c r="T44" s="503"/>
      <c r="U44" s="503"/>
      <c r="V44" s="503"/>
      <c r="W44" s="4"/>
      <c r="X44" s="233"/>
    </row>
    <row r="45" spans="1:24" ht="8.25" customHeight="1">
      <c r="A45" s="223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26"/>
      <c r="O45" s="4"/>
      <c r="P45" s="4"/>
      <c r="Q45" s="4"/>
      <c r="R45" s="4"/>
      <c r="S45" s="4"/>
      <c r="T45" s="4"/>
      <c r="U45" s="4"/>
      <c r="V45" s="4"/>
      <c r="W45" s="4"/>
      <c r="X45" s="6"/>
    </row>
    <row r="46" spans="1:26" s="227" customFormat="1" ht="10.5" customHeight="1">
      <c r="A46" s="244"/>
      <c r="B46" s="214">
        <v>413</v>
      </c>
      <c r="C46" s="214">
        <v>442</v>
      </c>
      <c r="D46" s="214">
        <v>634</v>
      </c>
      <c r="E46" s="214">
        <v>587</v>
      </c>
      <c r="F46" s="214">
        <v>747</v>
      </c>
      <c r="G46" s="214">
        <v>685</v>
      </c>
      <c r="H46" s="214">
        <v>814</v>
      </c>
      <c r="I46" s="214">
        <v>793</v>
      </c>
      <c r="J46" s="214">
        <v>804</v>
      </c>
      <c r="K46" s="214">
        <v>706</v>
      </c>
      <c r="L46" s="214">
        <v>567</v>
      </c>
      <c r="M46" s="214">
        <v>490</v>
      </c>
      <c r="N46" s="242"/>
      <c r="O46" s="504" t="s">
        <v>58</v>
      </c>
      <c r="P46" s="504"/>
      <c r="Q46" s="504"/>
      <c r="R46" s="504"/>
      <c r="S46" s="504"/>
      <c r="T46" s="504"/>
      <c r="U46" s="504"/>
      <c r="V46" s="504"/>
      <c r="W46" s="2"/>
      <c r="X46" s="243"/>
      <c r="Y46" s="41"/>
      <c r="Z46" s="41"/>
    </row>
    <row r="47" spans="1:24" ht="10.5" customHeight="1">
      <c r="A47" s="223"/>
      <c r="B47" s="194">
        <v>75</v>
      </c>
      <c r="C47" s="194">
        <v>89</v>
      </c>
      <c r="D47" s="194">
        <v>143</v>
      </c>
      <c r="E47" s="194">
        <v>116</v>
      </c>
      <c r="F47" s="194">
        <v>136</v>
      </c>
      <c r="G47" s="194">
        <v>117</v>
      </c>
      <c r="H47" s="194">
        <v>118</v>
      </c>
      <c r="I47" s="194">
        <v>107</v>
      </c>
      <c r="J47" s="194">
        <v>108</v>
      </c>
      <c r="K47" s="194">
        <v>96</v>
      </c>
      <c r="L47" s="194">
        <v>77</v>
      </c>
      <c r="M47" s="194">
        <v>76</v>
      </c>
      <c r="N47" s="226"/>
      <c r="O47" s="4"/>
      <c r="P47" s="4"/>
      <c r="Q47" s="4"/>
      <c r="R47" s="4"/>
      <c r="S47" s="503" t="s">
        <v>18</v>
      </c>
      <c r="T47" s="503"/>
      <c r="U47" s="503"/>
      <c r="V47" s="503"/>
      <c r="W47" s="4"/>
      <c r="X47" s="233"/>
    </row>
    <row r="48" spans="1:24" ht="10.5" customHeight="1">
      <c r="A48" s="223"/>
      <c r="B48" s="194">
        <v>50</v>
      </c>
      <c r="C48" s="194">
        <v>61</v>
      </c>
      <c r="D48" s="194">
        <v>75</v>
      </c>
      <c r="E48" s="194">
        <v>77</v>
      </c>
      <c r="F48" s="194">
        <v>110</v>
      </c>
      <c r="G48" s="194">
        <v>114</v>
      </c>
      <c r="H48" s="194">
        <v>128</v>
      </c>
      <c r="I48" s="194">
        <v>119</v>
      </c>
      <c r="J48" s="194">
        <v>108</v>
      </c>
      <c r="K48" s="194">
        <v>99</v>
      </c>
      <c r="L48" s="194">
        <v>73</v>
      </c>
      <c r="M48" s="194">
        <v>65</v>
      </c>
      <c r="N48" s="226"/>
      <c r="O48" s="4"/>
      <c r="P48" s="4"/>
      <c r="Q48" s="4"/>
      <c r="R48" s="4"/>
      <c r="S48" s="503" t="s">
        <v>19</v>
      </c>
      <c r="T48" s="503"/>
      <c r="U48" s="503"/>
      <c r="V48" s="503"/>
      <c r="W48" s="4"/>
      <c r="X48" s="233"/>
    </row>
    <row r="49" spans="1:24" ht="10.5" customHeight="1">
      <c r="A49" s="223"/>
      <c r="B49" s="194">
        <v>59</v>
      </c>
      <c r="C49" s="194">
        <v>69</v>
      </c>
      <c r="D49" s="194">
        <v>77</v>
      </c>
      <c r="E49" s="194">
        <v>85</v>
      </c>
      <c r="F49" s="194">
        <v>97</v>
      </c>
      <c r="G49" s="194">
        <v>101</v>
      </c>
      <c r="H49" s="194">
        <v>157</v>
      </c>
      <c r="I49" s="194">
        <v>174</v>
      </c>
      <c r="J49" s="194">
        <v>173</v>
      </c>
      <c r="K49" s="194">
        <v>163</v>
      </c>
      <c r="L49" s="194">
        <v>128</v>
      </c>
      <c r="M49" s="194">
        <v>94</v>
      </c>
      <c r="N49" s="226"/>
      <c r="O49" s="4"/>
      <c r="P49" s="4"/>
      <c r="Q49" s="4"/>
      <c r="R49" s="4"/>
      <c r="S49" s="503" t="s">
        <v>23</v>
      </c>
      <c r="T49" s="503"/>
      <c r="U49" s="503"/>
      <c r="V49" s="503"/>
      <c r="W49" s="4"/>
      <c r="X49" s="233"/>
    </row>
    <row r="50" spans="1:24" ht="10.5" customHeight="1">
      <c r="A50" s="223"/>
      <c r="B50" s="194">
        <v>83</v>
      </c>
      <c r="C50" s="194">
        <v>66</v>
      </c>
      <c r="D50" s="194">
        <v>106</v>
      </c>
      <c r="E50" s="194">
        <v>102</v>
      </c>
      <c r="F50" s="194">
        <v>124</v>
      </c>
      <c r="G50" s="194">
        <v>126</v>
      </c>
      <c r="H50" s="194">
        <v>162</v>
      </c>
      <c r="I50" s="194">
        <v>159</v>
      </c>
      <c r="J50" s="194">
        <v>165</v>
      </c>
      <c r="K50" s="194">
        <v>149</v>
      </c>
      <c r="L50" s="194">
        <v>114</v>
      </c>
      <c r="M50" s="194">
        <v>92</v>
      </c>
      <c r="N50" s="226"/>
      <c r="O50" s="4"/>
      <c r="P50" s="4"/>
      <c r="Q50" s="4"/>
      <c r="R50" s="4"/>
      <c r="S50" s="503" t="s">
        <v>26</v>
      </c>
      <c r="T50" s="503"/>
      <c r="U50" s="503"/>
      <c r="V50" s="503"/>
      <c r="W50" s="4"/>
      <c r="X50" s="233"/>
    </row>
    <row r="51" spans="1:24" ht="10.5" customHeight="1">
      <c r="A51" s="223"/>
      <c r="B51" s="194">
        <v>74</v>
      </c>
      <c r="C51" s="194">
        <v>72</v>
      </c>
      <c r="D51" s="194">
        <v>127</v>
      </c>
      <c r="E51" s="194">
        <v>99</v>
      </c>
      <c r="F51" s="194">
        <v>146</v>
      </c>
      <c r="G51" s="194">
        <v>126</v>
      </c>
      <c r="H51" s="194">
        <v>125</v>
      </c>
      <c r="I51" s="194">
        <v>111</v>
      </c>
      <c r="J51" s="194">
        <v>109</v>
      </c>
      <c r="K51" s="194">
        <v>82</v>
      </c>
      <c r="L51" s="194">
        <v>89</v>
      </c>
      <c r="M51" s="194">
        <v>68</v>
      </c>
      <c r="N51" s="226"/>
      <c r="O51" s="4"/>
      <c r="P51" s="4"/>
      <c r="Q51" s="4"/>
      <c r="R51" s="4"/>
      <c r="S51" s="503" t="s">
        <v>29</v>
      </c>
      <c r="T51" s="503"/>
      <c r="U51" s="503"/>
      <c r="V51" s="503"/>
      <c r="W51" s="4"/>
      <c r="X51" s="233"/>
    </row>
    <row r="52" spans="1:24" ht="10.5" customHeight="1">
      <c r="A52" s="223"/>
      <c r="B52" s="194">
        <v>72</v>
      </c>
      <c r="C52" s="194">
        <v>85</v>
      </c>
      <c r="D52" s="194">
        <v>106</v>
      </c>
      <c r="E52" s="194">
        <v>108</v>
      </c>
      <c r="F52" s="194">
        <v>134</v>
      </c>
      <c r="G52" s="194">
        <v>101</v>
      </c>
      <c r="H52" s="194">
        <v>124</v>
      </c>
      <c r="I52" s="194">
        <v>123</v>
      </c>
      <c r="J52" s="194">
        <v>141</v>
      </c>
      <c r="K52" s="194">
        <v>117</v>
      </c>
      <c r="L52" s="194">
        <v>86</v>
      </c>
      <c r="M52" s="194">
        <v>95</v>
      </c>
      <c r="N52" s="226"/>
      <c r="O52" s="4"/>
      <c r="P52" s="4"/>
      <c r="Q52" s="4"/>
      <c r="R52" s="4"/>
      <c r="S52" s="503" t="s">
        <v>30</v>
      </c>
      <c r="T52" s="503"/>
      <c r="U52" s="503"/>
      <c r="V52" s="503"/>
      <c r="W52" s="4"/>
      <c r="X52" s="233"/>
    </row>
    <row r="53" spans="1:24" ht="8.25" customHeight="1">
      <c r="A53" s="22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26"/>
      <c r="O53" s="9"/>
      <c r="P53" s="9"/>
      <c r="Q53" s="9"/>
      <c r="R53" s="9"/>
      <c r="S53" s="9"/>
      <c r="T53" s="9"/>
      <c r="U53" s="9"/>
      <c r="V53" s="9"/>
      <c r="W53" s="9"/>
      <c r="X53" s="233"/>
    </row>
    <row r="54" spans="1:26" s="227" customFormat="1" ht="10.5" customHeight="1">
      <c r="A54" s="244"/>
      <c r="B54" s="214">
        <v>1165</v>
      </c>
      <c r="C54" s="214">
        <v>802</v>
      </c>
      <c r="D54" s="214">
        <v>1273</v>
      </c>
      <c r="E54" s="214">
        <v>1001</v>
      </c>
      <c r="F54" s="214">
        <v>1238</v>
      </c>
      <c r="G54" s="214">
        <v>982</v>
      </c>
      <c r="H54" s="214">
        <v>1198</v>
      </c>
      <c r="I54" s="214">
        <v>1034</v>
      </c>
      <c r="J54" s="214">
        <v>1063</v>
      </c>
      <c r="K54" s="214">
        <v>936</v>
      </c>
      <c r="L54" s="214">
        <v>862</v>
      </c>
      <c r="M54" s="214">
        <v>768</v>
      </c>
      <c r="N54" s="242"/>
      <c r="O54" s="504" t="s">
        <v>59</v>
      </c>
      <c r="P54" s="504"/>
      <c r="Q54" s="504"/>
      <c r="R54" s="504"/>
      <c r="S54" s="504"/>
      <c r="T54" s="504"/>
      <c r="U54" s="504"/>
      <c r="V54" s="504"/>
      <c r="W54" s="2"/>
      <c r="X54" s="243"/>
      <c r="Y54" s="41"/>
      <c r="Z54" s="41"/>
    </row>
    <row r="55" spans="1:24" ht="10.5" customHeight="1">
      <c r="A55" s="223"/>
      <c r="B55" s="194">
        <v>160</v>
      </c>
      <c r="C55" s="194">
        <v>148</v>
      </c>
      <c r="D55" s="194">
        <v>223</v>
      </c>
      <c r="E55" s="194">
        <v>207</v>
      </c>
      <c r="F55" s="194">
        <v>225</v>
      </c>
      <c r="G55" s="194">
        <v>150</v>
      </c>
      <c r="H55" s="194">
        <v>202</v>
      </c>
      <c r="I55" s="194">
        <v>163</v>
      </c>
      <c r="J55" s="194">
        <v>152</v>
      </c>
      <c r="K55" s="194">
        <v>133</v>
      </c>
      <c r="L55" s="194">
        <v>126</v>
      </c>
      <c r="M55" s="194">
        <v>114</v>
      </c>
      <c r="N55" s="226"/>
      <c r="O55" s="4"/>
      <c r="P55" s="4"/>
      <c r="Q55" s="4"/>
      <c r="R55" s="4"/>
      <c r="S55" s="503" t="s">
        <v>18</v>
      </c>
      <c r="T55" s="503"/>
      <c r="U55" s="503"/>
      <c r="V55" s="503"/>
      <c r="W55" s="4"/>
      <c r="X55" s="233"/>
    </row>
    <row r="56" spans="1:24" ht="10.5" customHeight="1">
      <c r="A56" s="223"/>
      <c r="B56" s="194">
        <v>142</v>
      </c>
      <c r="C56" s="194">
        <v>163</v>
      </c>
      <c r="D56" s="194">
        <v>198</v>
      </c>
      <c r="E56" s="194">
        <v>214</v>
      </c>
      <c r="F56" s="194">
        <v>303</v>
      </c>
      <c r="G56" s="194">
        <v>284</v>
      </c>
      <c r="H56" s="194">
        <v>344</v>
      </c>
      <c r="I56" s="194">
        <v>308</v>
      </c>
      <c r="J56" s="194">
        <v>316</v>
      </c>
      <c r="K56" s="194">
        <v>268</v>
      </c>
      <c r="L56" s="194">
        <v>233</v>
      </c>
      <c r="M56" s="194">
        <v>174</v>
      </c>
      <c r="N56" s="226"/>
      <c r="O56" s="4"/>
      <c r="P56" s="4"/>
      <c r="Q56" s="4"/>
      <c r="R56" s="4"/>
      <c r="S56" s="503" t="s">
        <v>19</v>
      </c>
      <c r="T56" s="503"/>
      <c r="U56" s="503"/>
      <c r="V56" s="503"/>
      <c r="W56" s="4"/>
      <c r="X56" s="233"/>
    </row>
    <row r="57" spans="1:24" ht="10.5" customHeight="1">
      <c r="A57" s="223"/>
      <c r="B57" s="194">
        <v>87</v>
      </c>
      <c r="C57" s="194">
        <v>82</v>
      </c>
      <c r="D57" s="194">
        <v>108</v>
      </c>
      <c r="E57" s="194">
        <v>99</v>
      </c>
      <c r="F57" s="194">
        <v>113</v>
      </c>
      <c r="G57" s="194">
        <v>109</v>
      </c>
      <c r="H57" s="194">
        <v>117</v>
      </c>
      <c r="I57" s="194">
        <v>123</v>
      </c>
      <c r="J57" s="194">
        <v>123</v>
      </c>
      <c r="K57" s="194">
        <v>111</v>
      </c>
      <c r="L57" s="194">
        <v>100</v>
      </c>
      <c r="M57" s="194">
        <v>96</v>
      </c>
      <c r="N57" s="226"/>
      <c r="O57" s="4"/>
      <c r="P57" s="4"/>
      <c r="Q57" s="4"/>
      <c r="R57" s="4"/>
      <c r="S57" s="503" t="s">
        <v>23</v>
      </c>
      <c r="T57" s="503"/>
      <c r="U57" s="503"/>
      <c r="V57" s="503"/>
      <c r="W57" s="4"/>
      <c r="X57" s="233"/>
    </row>
    <row r="58" spans="1:26" ht="10.5" customHeight="1">
      <c r="A58" s="223"/>
      <c r="B58" s="194">
        <v>421</v>
      </c>
      <c r="C58" s="194">
        <v>47</v>
      </c>
      <c r="D58" s="194">
        <v>264</v>
      </c>
      <c r="E58" s="194">
        <v>20</v>
      </c>
      <c r="F58" s="194">
        <v>109</v>
      </c>
      <c r="G58" s="194">
        <v>1</v>
      </c>
      <c r="H58" s="194">
        <v>46</v>
      </c>
      <c r="I58" s="194">
        <v>3</v>
      </c>
      <c r="J58" s="194">
        <v>7</v>
      </c>
      <c r="K58" s="194">
        <v>0</v>
      </c>
      <c r="L58" s="194">
        <v>7</v>
      </c>
      <c r="M58" s="194">
        <v>0</v>
      </c>
      <c r="N58" s="226"/>
      <c r="O58" s="4"/>
      <c r="P58" s="4"/>
      <c r="Q58" s="4"/>
      <c r="R58" s="4"/>
      <c r="S58" s="503" t="s">
        <v>26</v>
      </c>
      <c r="T58" s="503"/>
      <c r="U58" s="503"/>
      <c r="V58" s="503"/>
      <c r="W58" s="4"/>
      <c r="X58" s="233"/>
      <c r="Y58" s="30"/>
      <c r="Z58" s="30"/>
    </row>
    <row r="59" spans="1:26" ht="10.5" customHeight="1">
      <c r="A59" s="223"/>
      <c r="B59" s="194">
        <v>81</v>
      </c>
      <c r="C59" s="194">
        <v>87</v>
      </c>
      <c r="D59" s="194">
        <v>136</v>
      </c>
      <c r="E59" s="194">
        <v>92</v>
      </c>
      <c r="F59" s="194">
        <v>98</v>
      </c>
      <c r="G59" s="194">
        <v>72</v>
      </c>
      <c r="H59" s="194">
        <v>93</v>
      </c>
      <c r="I59" s="194">
        <v>88</v>
      </c>
      <c r="J59" s="194">
        <v>102</v>
      </c>
      <c r="K59" s="194">
        <v>86</v>
      </c>
      <c r="L59" s="194">
        <v>78</v>
      </c>
      <c r="M59" s="194">
        <v>66</v>
      </c>
      <c r="N59" s="226"/>
      <c r="O59" s="4"/>
      <c r="P59" s="4"/>
      <c r="Q59" s="4"/>
      <c r="R59" s="4"/>
      <c r="S59" s="503" t="s">
        <v>29</v>
      </c>
      <c r="T59" s="503"/>
      <c r="U59" s="503"/>
      <c r="V59" s="503"/>
      <c r="W59" s="4"/>
      <c r="X59" s="233"/>
      <c r="Y59" s="30"/>
      <c r="Z59" s="30"/>
    </row>
    <row r="60" spans="1:24" ht="10.5" customHeight="1">
      <c r="A60" s="223"/>
      <c r="B60" s="194">
        <v>74</v>
      </c>
      <c r="C60" s="194">
        <v>69</v>
      </c>
      <c r="D60" s="194">
        <v>100</v>
      </c>
      <c r="E60" s="194">
        <v>130</v>
      </c>
      <c r="F60" s="194">
        <v>106</v>
      </c>
      <c r="G60" s="194">
        <v>121</v>
      </c>
      <c r="H60" s="194">
        <v>125</v>
      </c>
      <c r="I60" s="194">
        <v>111</v>
      </c>
      <c r="J60" s="194">
        <v>90</v>
      </c>
      <c r="K60" s="194">
        <v>99</v>
      </c>
      <c r="L60" s="194">
        <v>81</v>
      </c>
      <c r="M60" s="194">
        <v>85</v>
      </c>
      <c r="N60" s="226"/>
      <c r="O60" s="4"/>
      <c r="P60" s="4"/>
      <c r="Q60" s="4"/>
      <c r="R60" s="4"/>
      <c r="S60" s="503" t="s">
        <v>30</v>
      </c>
      <c r="T60" s="503"/>
      <c r="U60" s="503"/>
      <c r="V60" s="503"/>
      <c r="W60" s="4"/>
      <c r="X60" s="233"/>
    </row>
    <row r="61" spans="1:24" ht="10.5" customHeight="1">
      <c r="A61" s="223"/>
      <c r="B61" s="194">
        <v>95</v>
      </c>
      <c r="C61" s="194">
        <v>98</v>
      </c>
      <c r="D61" s="194">
        <v>101</v>
      </c>
      <c r="E61" s="194">
        <v>89</v>
      </c>
      <c r="F61" s="194">
        <v>120</v>
      </c>
      <c r="G61" s="194">
        <v>98</v>
      </c>
      <c r="H61" s="194">
        <v>121</v>
      </c>
      <c r="I61" s="194">
        <v>111</v>
      </c>
      <c r="J61" s="194">
        <v>129</v>
      </c>
      <c r="K61" s="194">
        <v>127</v>
      </c>
      <c r="L61" s="194">
        <v>98</v>
      </c>
      <c r="M61" s="194">
        <v>107</v>
      </c>
      <c r="N61" s="226"/>
      <c r="O61" s="4"/>
      <c r="P61" s="4"/>
      <c r="Q61" s="4"/>
      <c r="R61" s="4"/>
      <c r="S61" s="503" t="s">
        <v>60</v>
      </c>
      <c r="T61" s="503"/>
      <c r="U61" s="503"/>
      <c r="V61" s="503"/>
      <c r="W61" s="4"/>
      <c r="X61" s="233"/>
    </row>
    <row r="62" spans="1:24" ht="10.5" customHeight="1">
      <c r="A62" s="223"/>
      <c r="B62" s="194">
        <v>105</v>
      </c>
      <c r="C62" s="194">
        <v>108</v>
      </c>
      <c r="D62" s="194">
        <v>143</v>
      </c>
      <c r="E62" s="194">
        <v>150</v>
      </c>
      <c r="F62" s="194">
        <v>164</v>
      </c>
      <c r="G62" s="194">
        <v>147</v>
      </c>
      <c r="H62" s="194">
        <v>150</v>
      </c>
      <c r="I62" s="194">
        <v>127</v>
      </c>
      <c r="J62" s="194">
        <v>144</v>
      </c>
      <c r="K62" s="194">
        <v>112</v>
      </c>
      <c r="L62" s="194">
        <v>139</v>
      </c>
      <c r="M62" s="194">
        <v>126</v>
      </c>
      <c r="N62" s="226"/>
      <c r="O62" s="4"/>
      <c r="P62" s="4"/>
      <c r="Q62" s="4"/>
      <c r="R62" s="4"/>
      <c r="S62" s="503" t="s">
        <v>61</v>
      </c>
      <c r="T62" s="503"/>
      <c r="U62" s="503"/>
      <c r="V62" s="503"/>
      <c r="W62" s="4"/>
      <c r="X62" s="233"/>
    </row>
    <row r="63" spans="1:24" ht="8.25" customHeight="1">
      <c r="A63" s="22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26"/>
      <c r="O63" s="9"/>
      <c r="P63" s="9"/>
      <c r="Q63" s="9"/>
      <c r="R63" s="9"/>
      <c r="S63" s="9"/>
      <c r="T63" s="9"/>
      <c r="U63" s="9"/>
      <c r="V63" s="9"/>
      <c r="W63" s="9"/>
      <c r="X63" s="233"/>
    </row>
    <row r="64" spans="1:26" s="227" customFormat="1" ht="10.5" customHeight="1">
      <c r="A64" s="244"/>
      <c r="B64" s="214">
        <v>708</v>
      </c>
      <c r="C64" s="214">
        <v>745</v>
      </c>
      <c r="D64" s="214">
        <v>902</v>
      </c>
      <c r="E64" s="214">
        <v>938</v>
      </c>
      <c r="F64" s="214">
        <v>1169</v>
      </c>
      <c r="G64" s="214">
        <v>1117</v>
      </c>
      <c r="H64" s="214">
        <v>1298</v>
      </c>
      <c r="I64" s="214">
        <v>1297</v>
      </c>
      <c r="J64" s="214">
        <v>1319</v>
      </c>
      <c r="K64" s="214">
        <v>1205</v>
      </c>
      <c r="L64" s="214">
        <v>1101</v>
      </c>
      <c r="M64" s="214">
        <v>990</v>
      </c>
      <c r="N64" s="242"/>
      <c r="O64" s="504" t="s">
        <v>62</v>
      </c>
      <c r="P64" s="504"/>
      <c r="Q64" s="504"/>
      <c r="R64" s="504"/>
      <c r="S64" s="504"/>
      <c r="T64" s="504"/>
      <c r="U64" s="504"/>
      <c r="V64" s="504"/>
      <c r="W64" s="2"/>
      <c r="X64" s="243"/>
      <c r="Y64" s="41"/>
      <c r="Z64" s="41"/>
    </row>
    <row r="65" spans="1:24" ht="10.5" customHeight="1">
      <c r="A65" s="223"/>
      <c r="B65" s="194">
        <v>113</v>
      </c>
      <c r="C65" s="194">
        <v>122</v>
      </c>
      <c r="D65" s="194">
        <v>146</v>
      </c>
      <c r="E65" s="194">
        <v>174</v>
      </c>
      <c r="F65" s="194">
        <v>197</v>
      </c>
      <c r="G65" s="194">
        <v>187</v>
      </c>
      <c r="H65" s="194">
        <v>211</v>
      </c>
      <c r="I65" s="194">
        <v>200</v>
      </c>
      <c r="J65" s="194">
        <v>222</v>
      </c>
      <c r="K65" s="194">
        <v>208</v>
      </c>
      <c r="L65" s="194">
        <v>181</v>
      </c>
      <c r="M65" s="194">
        <v>176</v>
      </c>
      <c r="N65" s="226"/>
      <c r="O65" s="4"/>
      <c r="P65" s="4"/>
      <c r="Q65" s="4"/>
      <c r="R65" s="4"/>
      <c r="S65" s="503" t="s">
        <v>18</v>
      </c>
      <c r="T65" s="503"/>
      <c r="U65" s="503"/>
      <c r="V65" s="503"/>
      <c r="W65" s="4"/>
      <c r="X65" s="233"/>
    </row>
    <row r="66" spans="1:24" ht="10.5" customHeight="1">
      <c r="A66" s="223"/>
      <c r="B66" s="194">
        <v>153</v>
      </c>
      <c r="C66" s="194">
        <v>217</v>
      </c>
      <c r="D66" s="194">
        <v>222</v>
      </c>
      <c r="E66" s="194">
        <v>244</v>
      </c>
      <c r="F66" s="194">
        <v>278</v>
      </c>
      <c r="G66" s="194">
        <v>244</v>
      </c>
      <c r="H66" s="194">
        <v>291</v>
      </c>
      <c r="I66" s="194">
        <v>304</v>
      </c>
      <c r="J66" s="194">
        <v>294</v>
      </c>
      <c r="K66" s="194">
        <v>264</v>
      </c>
      <c r="L66" s="194">
        <v>243</v>
      </c>
      <c r="M66" s="194">
        <v>246</v>
      </c>
      <c r="N66" s="226"/>
      <c r="O66" s="4"/>
      <c r="P66" s="4"/>
      <c r="Q66" s="4"/>
      <c r="R66" s="4"/>
      <c r="S66" s="503" t="s">
        <v>19</v>
      </c>
      <c r="T66" s="503"/>
      <c r="U66" s="503"/>
      <c r="V66" s="503"/>
      <c r="W66" s="4"/>
      <c r="X66" s="233"/>
    </row>
    <row r="67" spans="1:24" ht="10.5" customHeight="1">
      <c r="A67" s="223"/>
      <c r="B67" s="194">
        <v>181</v>
      </c>
      <c r="C67" s="194">
        <v>146</v>
      </c>
      <c r="D67" s="194">
        <v>198</v>
      </c>
      <c r="E67" s="194">
        <v>175</v>
      </c>
      <c r="F67" s="194">
        <v>290</v>
      </c>
      <c r="G67" s="194">
        <v>264</v>
      </c>
      <c r="H67" s="194">
        <v>317</v>
      </c>
      <c r="I67" s="194">
        <v>311</v>
      </c>
      <c r="J67" s="194">
        <v>294</v>
      </c>
      <c r="K67" s="194">
        <v>274</v>
      </c>
      <c r="L67" s="194">
        <v>271</v>
      </c>
      <c r="M67" s="194">
        <v>203</v>
      </c>
      <c r="N67" s="226"/>
      <c r="O67" s="4"/>
      <c r="P67" s="4"/>
      <c r="Q67" s="4"/>
      <c r="R67" s="4"/>
      <c r="S67" s="503" t="s">
        <v>23</v>
      </c>
      <c r="T67" s="503"/>
      <c r="U67" s="503"/>
      <c r="V67" s="503"/>
      <c r="W67" s="4"/>
      <c r="X67" s="233"/>
    </row>
    <row r="68" spans="1:24" ht="10.5" customHeight="1">
      <c r="A68" s="223"/>
      <c r="B68" s="194">
        <v>167</v>
      </c>
      <c r="C68" s="194">
        <v>148</v>
      </c>
      <c r="D68" s="194">
        <v>204</v>
      </c>
      <c r="E68" s="194">
        <v>192</v>
      </c>
      <c r="F68" s="194">
        <v>244</v>
      </c>
      <c r="G68" s="194">
        <v>243</v>
      </c>
      <c r="H68" s="194">
        <v>275</v>
      </c>
      <c r="I68" s="194">
        <v>283</v>
      </c>
      <c r="J68" s="194">
        <v>303</v>
      </c>
      <c r="K68" s="194">
        <v>279</v>
      </c>
      <c r="L68" s="194">
        <v>261</v>
      </c>
      <c r="M68" s="194">
        <v>201</v>
      </c>
      <c r="N68" s="226"/>
      <c r="O68" s="4"/>
      <c r="P68" s="4"/>
      <c r="Q68" s="4"/>
      <c r="R68" s="4"/>
      <c r="S68" s="503" t="s">
        <v>26</v>
      </c>
      <c r="T68" s="503"/>
      <c r="U68" s="503"/>
      <c r="V68" s="503"/>
      <c r="W68" s="4"/>
      <c r="X68" s="233"/>
    </row>
    <row r="69" spans="1:24" ht="10.5" customHeight="1">
      <c r="A69" s="223"/>
      <c r="B69" s="194">
        <v>94</v>
      </c>
      <c r="C69" s="194">
        <v>112</v>
      </c>
      <c r="D69" s="194">
        <v>132</v>
      </c>
      <c r="E69" s="194">
        <v>153</v>
      </c>
      <c r="F69" s="194">
        <v>160</v>
      </c>
      <c r="G69" s="194">
        <v>179</v>
      </c>
      <c r="H69" s="194">
        <v>204</v>
      </c>
      <c r="I69" s="194">
        <v>199</v>
      </c>
      <c r="J69" s="194">
        <v>206</v>
      </c>
      <c r="K69" s="194">
        <v>180</v>
      </c>
      <c r="L69" s="194">
        <v>145</v>
      </c>
      <c r="M69" s="194">
        <v>164</v>
      </c>
      <c r="N69" s="226"/>
      <c r="O69" s="4"/>
      <c r="P69" s="4"/>
      <c r="Q69" s="4"/>
      <c r="R69" s="4"/>
      <c r="S69" s="503" t="s">
        <v>29</v>
      </c>
      <c r="T69" s="503"/>
      <c r="U69" s="503"/>
      <c r="V69" s="503"/>
      <c r="W69" s="4"/>
      <c r="X69" s="233"/>
    </row>
    <row r="70" spans="1:24" ht="8.25" customHeight="1">
      <c r="A70" s="223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26"/>
      <c r="O70" s="4"/>
      <c r="P70" s="4"/>
      <c r="Q70" s="4"/>
      <c r="R70" s="4"/>
      <c r="S70" s="4"/>
      <c r="T70" s="4"/>
      <c r="U70" s="4"/>
      <c r="V70" s="4"/>
      <c r="W70" s="4"/>
      <c r="X70" s="233"/>
    </row>
    <row r="71" spans="1:26" s="227" customFormat="1" ht="10.5" customHeight="1">
      <c r="A71" s="244"/>
      <c r="B71" s="214">
        <v>965</v>
      </c>
      <c r="C71" s="214">
        <v>903</v>
      </c>
      <c r="D71" s="214">
        <v>913</v>
      </c>
      <c r="E71" s="214">
        <v>819</v>
      </c>
      <c r="F71" s="214">
        <v>772</v>
      </c>
      <c r="G71" s="214">
        <v>855</v>
      </c>
      <c r="H71" s="214">
        <v>875</v>
      </c>
      <c r="I71" s="214">
        <v>907</v>
      </c>
      <c r="J71" s="214">
        <v>758</v>
      </c>
      <c r="K71" s="214">
        <v>866</v>
      </c>
      <c r="L71" s="214">
        <v>786</v>
      </c>
      <c r="M71" s="214">
        <v>1049</v>
      </c>
      <c r="N71" s="242"/>
      <c r="O71" s="504" t="s">
        <v>63</v>
      </c>
      <c r="P71" s="504"/>
      <c r="Q71" s="504"/>
      <c r="R71" s="504"/>
      <c r="S71" s="504"/>
      <c r="T71" s="504"/>
      <c r="U71" s="504"/>
      <c r="V71" s="504"/>
      <c r="W71" s="2"/>
      <c r="X71" s="243"/>
      <c r="Y71" s="41"/>
      <c r="Z71" s="41"/>
    </row>
    <row r="72" spans="1:24" ht="10.5" customHeight="1">
      <c r="A72" s="223"/>
      <c r="B72" s="194">
        <v>60</v>
      </c>
      <c r="C72" s="194">
        <v>57</v>
      </c>
      <c r="D72" s="194">
        <v>98</v>
      </c>
      <c r="E72" s="194">
        <v>73</v>
      </c>
      <c r="F72" s="194">
        <v>101</v>
      </c>
      <c r="G72" s="194">
        <v>92</v>
      </c>
      <c r="H72" s="194">
        <v>95</v>
      </c>
      <c r="I72" s="194">
        <v>88</v>
      </c>
      <c r="J72" s="194">
        <v>81</v>
      </c>
      <c r="K72" s="194">
        <v>82</v>
      </c>
      <c r="L72" s="194">
        <v>60</v>
      </c>
      <c r="M72" s="194">
        <v>66</v>
      </c>
      <c r="N72" s="226"/>
      <c r="O72" s="4"/>
      <c r="P72" s="4"/>
      <c r="Q72" s="4"/>
      <c r="R72" s="4"/>
      <c r="S72" s="503" t="s">
        <v>18</v>
      </c>
      <c r="T72" s="503"/>
      <c r="U72" s="503"/>
      <c r="V72" s="503"/>
      <c r="W72" s="4"/>
      <c r="X72" s="233"/>
    </row>
    <row r="73" spans="1:24" ht="10.5" customHeight="1">
      <c r="A73" s="223"/>
      <c r="B73" s="194">
        <v>230</v>
      </c>
      <c r="C73" s="194">
        <v>198</v>
      </c>
      <c r="D73" s="194">
        <v>210</v>
      </c>
      <c r="E73" s="194">
        <v>160</v>
      </c>
      <c r="F73" s="194">
        <v>173</v>
      </c>
      <c r="G73" s="194">
        <v>191</v>
      </c>
      <c r="H73" s="194">
        <v>174</v>
      </c>
      <c r="I73" s="194">
        <v>185</v>
      </c>
      <c r="J73" s="194">
        <v>172</v>
      </c>
      <c r="K73" s="194">
        <v>174</v>
      </c>
      <c r="L73" s="194">
        <v>140</v>
      </c>
      <c r="M73" s="194">
        <v>223</v>
      </c>
      <c r="N73" s="226"/>
      <c r="O73" s="4"/>
      <c r="P73" s="4"/>
      <c r="Q73" s="4"/>
      <c r="R73" s="4"/>
      <c r="S73" s="503" t="s">
        <v>19</v>
      </c>
      <c r="T73" s="503"/>
      <c r="U73" s="503"/>
      <c r="V73" s="503"/>
      <c r="W73" s="4"/>
      <c r="X73" s="233"/>
    </row>
    <row r="74" spans="1:24" ht="10.5" customHeight="1">
      <c r="A74" s="223"/>
      <c r="B74" s="194">
        <v>320</v>
      </c>
      <c r="C74" s="194">
        <v>312</v>
      </c>
      <c r="D74" s="194">
        <v>290</v>
      </c>
      <c r="E74" s="194">
        <v>266</v>
      </c>
      <c r="F74" s="194">
        <v>234</v>
      </c>
      <c r="G74" s="194">
        <v>245</v>
      </c>
      <c r="H74" s="194">
        <v>277</v>
      </c>
      <c r="I74" s="194">
        <v>294</v>
      </c>
      <c r="J74" s="194">
        <v>255</v>
      </c>
      <c r="K74" s="194">
        <v>290</v>
      </c>
      <c r="L74" s="194">
        <v>290</v>
      </c>
      <c r="M74" s="194">
        <v>365</v>
      </c>
      <c r="N74" s="226"/>
      <c r="O74" s="4"/>
      <c r="P74" s="4"/>
      <c r="Q74" s="4"/>
      <c r="R74" s="4"/>
      <c r="S74" s="503" t="s">
        <v>23</v>
      </c>
      <c r="T74" s="503"/>
      <c r="U74" s="503"/>
      <c r="V74" s="503"/>
      <c r="W74" s="4"/>
      <c r="X74" s="233"/>
    </row>
    <row r="75" spans="1:24" ht="10.5" customHeight="1">
      <c r="A75" s="223"/>
      <c r="B75" s="194">
        <v>0</v>
      </c>
      <c r="C75" s="194">
        <v>0</v>
      </c>
      <c r="D75" s="194">
        <v>0</v>
      </c>
      <c r="E75" s="194">
        <v>0</v>
      </c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94">
        <v>0</v>
      </c>
      <c r="M75" s="194">
        <v>0</v>
      </c>
      <c r="N75" s="226"/>
      <c r="O75" s="4"/>
      <c r="P75" s="4"/>
      <c r="Q75" s="4"/>
      <c r="R75" s="4"/>
      <c r="S75" s="503" t="s">
        <v>26</v>
      </c>
      <c r="T75" s="503"/>
      <c r="U75" s="503"/>
      <c r="V75" s="503"/>
      <c r="W75" s="4"/>
      <c r="X75" s="233"/>
    </row>
    <row r="76" spans="1:24" ht="10.5" customHeight="1">
      <c r="A76" s="223"/>
      <c r="B76" s="194">
        <v>91</v>
      </c>
      <c r="C76" s="194">
        <v>90</v>
      </c>
      <c r="D76" s="194">
        <v>108</v>
      </c>
      <c r="E76" s="194">
        <v>115</v>
      </c>
      <c r="F76" s="194">
        <v>80</v>
      </c>
      <c r="G76" s="194">
        <v>100</v>
      </c>
      <c r="H76" s="194">
        <v>106</v>
      </c>
      <c r="I76" s="194">
        <v>116</v>
      </c>
      <c r="J76" s="194">
        <v>72</v>
      </c>
      <c r="K76" s="194">
        <v>98</v>
      </c>
      <c r="L76" s="194">
        <v>79</v>
      </c>
      <c r="M76" s="194">
        <v>111</v>
      </c>
      <c r="N76" s="226"/>
      <c r="O76" s="4"/>
      <c r="P76" s="4"/>
      <c r="Q76" s="4"/>
      <c r="R76" s="4"/>
      <c r="S76" s="503" t="s">
        <v>29</v>
      </c>
      <c r="T76" s="503"/>
      <c r="U76" s="503"/>
      <c r="V76" s="503"/>
      <c r="W76" s="4"/>
      <c r="X76" s="233"/>
    </row>
    <row r="77" spans="1:24" ht="10.5" customHeight="1">
      <c r="A77" s="223"/>
      <c r="B77" s="194">
        <v>34</v>
      </c>
      <c r="C77" s="194">
        <v>46</v>
      </c>
      <c r="D77" s="194">
        <v>37</v>
      </c>
      <c r="E77" s="194">
        <v>32</v>
      </c>
      <c r="F77" s="194">
        <v>29</v>
      </c>
      <c r="G77" s="194">
        <v>25</v>
      </c>
      <c r="H77" s="194">
        <v>27</v>
      </c>
      <c r="I77" s="194">
        <v>37</v>
      </c>
      <c r="J77" s="194">
        <v>19</v>
      </c>
      <c r="K77" s="194">
        <v>41</v>
      </c>
      <c r="L77" s="194">
        <v>24</v>
      </c>
      <c r="M77" s="194">
        <v>33</v>
      </c>
      <c r="N77" s="226"/>
      <c r="O77" s="4"/>
      <c r="P77" s="4"/>
      <c r="Q77" s="4"/>
      <c r="R77" s="4"/>
      <c r="S77" s="503" t="s">
        <v>30</v>
      </c>
      <c r="T77" s="503"/>
      <c r="U77" s="503"/>
      <c r="V77" s="503"/>
      <c r="W77" s="4"/>
      <c r="X77" s="233"/>
    </row>
    <row r="78" spans="1:24" ht="10.5" customHeight="1">
      <c r="A78" s="223"/>
      <c r="B78" s="194">
        <v>230</v>
      </c>
      <c r="C78" s="194">
        <v>200</v>
      </c>
      <c r="D78" s="194">
        <v>170</v>
      </c>
      <c r="E78" s="194">
        <v>173</v>
      </c>
      <c r="F78" s="194">
        <v>155</v>
      </c>
      <c r="G78" s="194">
        <v>202</v>
      </c>
      <c r="H78" s="194">
        <v>196</v>
      </c>
      <c r="I78" s="194">
        <v>187</v>
      </c>
      <c r="J78" s="194">
        <v>159</v>
      </c>
      <c r="K78" s="194">
        <v>181</v>
      </c>
      <c r="L78" s="194">
        <v>193</v>
      </c>
      <c r="M78" s="194">
        <v>251</v>
      </c>
      <c r="N78" s="226"/>
      <c r="O78" s="4"/>
      <c r="P78" s="4"/>
      <c r="Q78" s="4"/>
      <c r="R78" s="4"/>
      <c r="S78" s="503" t="s">
        <v>60</v>
      </c>
      <c r="T78" s="503"/>
      <c r="U78" s="503"/>
      <c r="V78" s="503"/>
      <c r="W78" s="4"/>
      <c r="X78" s="233"/>
    </row>
    <row r="79" spans="1:24" ht="10.5" customHeight="1">
      <c r="A79" s="223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66"/>
      <c r="N79" s="246"/>
      <c r="O79" s="7"/>
      <c r="P79" s="7"/>
      <c r="Q79" s="7"/>
      <c r="R79" s="247"/>
      <c r="S79" s="230"/>
      <c r="T79" s="230"/>
      <c r="U79" s="230"/>
      <c r="V79" s="230"/>
      <c r="W79" s="230"/>
      <c r="X79" s="6"/>
    </row>
    <row r="80" spans="1:24" ht="10.5" customHeight="1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X80" s="223"/>
    </row>
  </sheetData>
  <sheetProtection/>
  <mergeCells count="70">
    <mergeCell ref="B3:W3"/>
    <mergeCell ref="S33:V33"/>
    <mergeCell ref="J6:K6"/>
    <mergeCell ref="L6:M6"/>
    <mergeCell ref="S13:V13"/>
    <mergeCell ref="S14:V14"/>
    <mergeCell ref="O16:V16"/>
    <mergeCell ref="S17:V17"/>
    <mergeCell ref="S18:V18"/>
    <mergeCell ref="O20:V20"/>
    <mergeCell ref="B4:W4"/>
    <mergeCell ref="F6:G6"/>
    <mergeCell ref="B6:C6"/>
    <mergeCell ref="D6:E6"/>
    <mergeCell ref="H6:I6"/>
    <mergeCell ref="N6:W7"/>
    <mergeCell ref="S21:V21"/>
    <mergeCell ref="S22:V22"/>
    <mergeCell ref="S23:V23"/>
    <mergeCell ref="S24:V24"/>
    <mergeCell ref="O9:V9"/>
    <mergeCell ref="S10:V10"/>
    <mergeCell ref="S11:V11"/>
    <mergeCell ref="S12:V12"/>
    <mergeCell ref="S30:V30"/>
    <mergeCell ref="O32:V32"/>
    <mergeCell ref="S34:V34"/>
    <mergeCell ref="S35:V35"/>
    <mergeCell ref="O26:V26"/>
    <mergeCell ref="S27:V27"/>
    <mergeCell ref="S28:V28"/>
    <mergeCell ref="S29:V29"/>
    <mergeCell ref="S41:V41"/>
    <mergeCell ref="S42:V42"/>
    <mergeCell ref="S43:V43"/>
    <mergeCell ref="S44:V44"/>
    <mergeCell ref="S36:V36"/>
    <mergeCell ref="O38:V38"/>
    <mergeCell ref="S39:V39"/>
    <mergeCell ref="S40:V40"/>
    <mergeCell ref="S50:V50"/>
    <mergeCell ref="S51:V51"/>
    <mergeCell ref="S52:V52"/>
    <mergeCell ref="O54:V54"/>
    <mergeCell ref="O46:V46"/>
    <mergeCell ref="S47:V47"/>
    <mergeCell ref="S48:V48"/>
    <mergeCell ref="S49:V49"/>
    <mergeCell ref="S66:V66"/>
    <mergeCell ref="S67:V67"/>
    <mergeCell ref="S55:V55"/>
    <mergeCell ref="S56:V56"/>
    <mergeCell ref="S57:V57"/>
    <mergeCell ref="S58:V58"/>
    <mergeCell ref="S77:V77"/>
    <mergeCell ref="S78:V78"/>
    <mergeCell ref="S59:V59"/>
    <mergeCell ref="S60:V60"/>
    <mergeCell ref="S68:V68"/>
    <mergeCell ref="S69:V69"/>
    <mergeCell ref="S61:V61"/>
    <mergeCell ref="S62:V62"/>
    <mergeCell ref="O64:V64"/>
    <mergeCell ref="S65:V65"/>
    <mergeCell ref="S75:V75"/>
    <mergeCell ref="S76:V76"/>
    <mergeCell ref="O71:V71"/>
    <mergeCell ref="S72:V72"/>
    <mergeCell ref="S73:V73"/>
    <mergeCell ref="S74:V7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21" width="8.25390625" style="219" customWidth="1"/>
    <col min="22" max="22" width="1.625" style="219" customWidth="1"/>
    <col min="23" max="16384" width="9.00390625" style="219" customWidth="1"/>
  </cols>
  <sheetData>
    <row r="1" ht="10.5" customHeight="1">
      <c r="A1" s="102" t="s">
        <v>373</v>
      </c>
    </row>
    <row r="2" ht="10.5" customHeight="1"/>
    <row r="3" spans="2:22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36"/>
    </row>
    <row r="4" spans="2:22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37"/>
    </row>
    <row r="5" spans="3:22" ht="12.75" customHeigh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529" t="s">
        <v>40</v>
      </c>
      <c r="M6" s="529"/>
      <c r="N6" s="529" t="s">
        <v>41</v>
      </c>
      <c r="O6" s="529"/>
      <c r="P6" s="529" t="s">
        <v>42</v>
      </c>
      <c r="Q6" s="529"/>
      <c r="R6" s="529" t="s">
        <v>43</v>
      </c>
      <c r="S6" s="529"/>
      <c r="T6" s="529" t="s">
        <v>44</v>
      </c>
      <c r="U6" s="529"/>
      <c r="V6" s="224"/>
    </row>
    <row r="7" spans="2:22" ht="15.75" customHeight="1"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39" t="s">
        <v>89</v>
      </c>
      <c r="M7" s="239" t="s">
        <v>90</v>
      </c>
      <c r="N7" s="239" t="s">
        <v>89</v>
      </c>
      <c r="O7" s="239" t="s">
        <v>90</v>
      </c>
      <c r="P7" s="239" t="s">
        <v>89</v>
      </c>
      <c r="Q7" s="239" t="s">
        <v>90</v>
      </c>
      <c r="R7" s="239" t="s">
        <v>89</v>
      </c>
      <c r="S7" s="239" t="s">
        <v>90</v>
      </c>
      <c r="T7" s="239" t="s">
        <v>89</v>
      </c>
      <c r="U7" s="239" t="s">
        <v>90</v>
      </c>
      <c r="V7" s="224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54"/>
      <c r="M8" s="9"/>
    </row>
    <row r="9" spans="2:22" s="227" customFormat="1" ht="10.5" customHeight="1">
      <c r="B9" s="228"/>
      <c r="C9" s="504" t="s">
        <v>52</v>
      </c>
      <c r="D9" s="504"/>
      <c r="E9" s="504"/>
      <c r="F9" s="504"/>
      <c r="G9" s="504"/>
      <c r="H9" s="504"/>
      <c r="I9" s="504"/>
      <c r="J9" s="504"/>
      <c r="K9" s="3"/>
      <c r="L9" s="214">
        <v>568</v>
      </c>
      <c r="M9" s="214">
        <v>514</v>
      </c>
      <c r="N9" s="214">
        <v>557</v>
      </c>
      <c r="O9" s="214">
        <v>536</v>
      </c>
      <c r="P9" s="214">
        <v>645</v>
      </c>
      <c r="Q9" s="214">
        <v>626</v>
      </c>
      <c r="R9" s="214">
        <v>511</v>
      </c>
      <c r="S9" s="214">
        <v>547</v>
      </c>
      <c r="T9" s="214">
        <v>398</v>
      </c>
      <c r="U9" s="214">
        <v>495</v>
      </c>
      <c r="V9" s="42"/>
    </row>
    <row r="10" spans="2:22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194">
        <v>117</v>
      </c>
      <c r="M10" s="194">
        <v>114</v>
      </c>
      <c r="N10" s="194">
        <v>112</v>
      </c>
      <c r="O10" s="194">
        <v>118</v>
      </c>
      <c r="P10" s="194">
        <v>134</v>
      </c>
      <c r="Q10" s="194">
        <v>136</v>
      </c>
      <c r="R10" s="194">
        <v>115</v>
      </c>
      <c r="S10" s="194">
        <v>132</v>
      </c>
      <c r="T10" s="194">
        <v>96</v>
      </c>
      <c r="U10" s="194">
        <v>119</v>
      </c>
      <c r="V10" s="40"/>
    </row>
    <row r="11" spans="2:22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194">
        <v>102</v>
      </c>
      <c r="M11" s="194">
        <v>90</v>
      </c>
      <c r="N11" s="194">
        <v>104</v>
      </c>
      <c r="O11" s="194">
        <v>87</v>
      </c>
      <c r="P11" s="194">
        <v>106</v>
      </c>
      <c r="Q11" s="194">
        <v>103</v>
      </c>
      <c r="R11" s="194">
        <v>88</v>
      </c>
      <c r="S11" s="194">
        <v>95</v>
      </c>
      <c r="T11" s="194">
        <v>78</v>
      </c>
      <c r="U11" s="194">
        <v>72</v>
      </c>
      <c r="V11" s="40"/>
    </row>
    <row r="12" spans="2:22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194">
        <v>156</v>
      </c>
      <c r="M12" s="194">
        <v>135</v>
      </c>
      <c r="N12" s="194">
        <v>138</v>
      </c>
      <c r="O12" s="194">
        <v>139</v>
      </c>
      <c r="P12" s="194">
        <v>196</v>
      </c>
      <c r="Q12" s="194">
        <v>158</v>
      </c>
      <c r="R12" s="194">
        <v>119</v>
      </c>
      <c r="S12" s="194">
        <v>126</v>
      </c>
      <c r="T12" s="194">
        <v>93</v>
      </c>
      <c r="U12" s="194">
        <v>118</v>
      </c>
      <c r="V12" s="40"/>
    </row>
    <row r="13" spans="2:22" ht="10.5" customHeight="1">
      <c r="B13" s="9"/>
      <c r="C13" s="4"/>
      <c r="D13" s="4"/>
      <c r="E13" s="4"/>
      <c r="F13" s="4"/>
      <c r="G13" s="503" t="s">
        <v>26</v>
      </c>
      <c r="H13" s="503"/>
      <c r="I13" s="503"/>
      <c r="J13" s="503"/>
      <c r="K13" s="5"/>
      <c r="L13" s="194">
        <v>133</v>
      </c>
      <c r="M13" s="194">
        <v>131</v>
      </c>
      <c r="N13" s="194">
        <v>134</v>
      </c>
      <c r="O13" s="194">
        <v>127</v>
      </c>
      <c r="P13" s="194">
        <v>140</v>
      </c>
      <c r="Q13" s="194">
        <v>152</v>
      </c>
      <c r="R13" s="194">
        <v>115</v>
      </c>
      <c r="S13" s="194">
        <v>113</v>
      </c>
      <c r="T13" s="194">
        <v>90</v>
      </c>
      <c r="U13" s="194">
        <v>119</v>
      </c>
      <c r="V13" s="40"/>
    </row>
    <row r="14" spans="2:22" ht="10.5" customHeight="1">
      <c r="B14" s="9"/>
      <c r="C14" s="4"/>
      <c r="D14" s="4"/>
      <c r="E14" s="4"/>
      <c r="F14" s="4"/>
      <c r="G14" s="503" t="s">
        <v>29</v>
      </c>
      <c r="H14" s="503"/>
      <c r="I14" s="503"/>
      <c r="J14" s="503"/>
      <c r="K14" s="5"/>
      <c r="L14" s="194">
        <v>60</v>
      </c>
      <c r="M14" s="194">
        <v>44</v>
      </c>
      <c r="N14" s="194">
        <v>69</v>
      </c>
      <c r="O14" s="194">
        <v>65</v>
      </c>
      <c r="P14" s="194">
        <v>69</v>
      </c>
      <c r="Q14" s="194">
        <v>77</v>
      </c>
      <c r="R14" s="194">
        <v>74</v>
      </c>
      <c r="S14" s="194">
        <v>81</v>
      </c>
      <c r="T14" s="194">
        <v>41</v>
      </c>
      <c r="U14" s="194">
        <v>67</v>
      </c>
      <c r="V14" s="40"/>
    </row>
    <row r="15" spans="2:22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40"/>
    </row>
    <row r="16" spans="2:22" s="227" customFormat="1" ht="10.5" customHeight="1">
      <c r="B16" s="228"/>
      <c r="C16" s="504" t="s">
        <v>53</v>
      </c>
      <c r="D16" s="504"/>
      <c r="E16" s="504"/>
      <c r="F16" s="504"/>
      <c r="G16" s="504"/>
      <c r="H16" s="504"/>
      <c r="I16" s="504"/>
      <c r="J16" s="504"/>
      <c r="K16" s="3"/>
      <c r="L16" s="214">
        <v>198</v>
      </c>
      <c r="M16" s="214">
        <v>152</v>
      </c>
      <c r="N16" s="214">
        <v>182</v>
      </c>
      <c r="O16" s="214">
        <v>151</v>
      </c>
      <c r="P16" s="214">
        <v>187</v>
      </c>
      <c r="Q16" s="214">
        <v>186</v>
      </c>
      <c r="R16" s="214">
        <v>138</v>
      </c>
      <c r="S16" s="214">
        <v>147</v>
      </c>
      <c r="T16" s="214">
        <v>104</v>
      </c>
      <c r="U16" s="214">
        <v>143</v>
      </c>
      <c r="V16" s="42"/>
    </row>
    <row r="17" spans="2:22" ht="10.5" customHeight="1">
      <c r="B17" s="9"/>
      <c r="C17" s="4"/>
      <c r="D17" s="4"/>
      <c r="E17" s="4"/>
      <c r="F17" s="4"/>
      <c r="G17" s="503" t="s">
        <v>18</v>
      </c>
      <c r="H17" s="503"/>
      <c r="I17" s="503"/>
      <c r="J17" s="503"/>
      <c r="K17" s="5"/>
      <c r="L17" s="194">
        <v>123</v>
      </c>
      <c r="M17" s="194">
        <v>88</v>
      </c>
      <c r="N17" s="194">
        <v>109</v>
      </c>
      <c r="O17" s="194">
        <v>102</v>
      </c>
      <c r="P17" s="194">
        <v>117</v>
      </c>
      <c r="Q17" s="194">
        <v>119</v>
      </c>
      <c r="R17" s="194">
        <v>82</v>
      </c>
      <c r="S17" s="194">
        <v>92</v>
      </c>
      <c r="T17" s="194">
        <v>58</v>
      </c>
      <c r="U17" s="194">
        <v>89</v>
      </c>
      <c r="V17" s="40"/>
    </row>
    <row r="18" spans="2:22" ht="10.5" customHeight="1">
      <c r="B18" s="9"/>
      <c r="C18" s="4"/>
      <c r="D18" s="4"/>
      <c r="E18" s="4"/>
      <c r="F18" s="4"/>
      <c r="G18" s="503" t="s">
        <v>19</v>
      </c>
      <c r="H18" s="503"/>
      <c r="I18" s="503"/>
      <c r="J18" s="503"/>
      <c r="K18" s="5"/>
      <c r="L18" s="194">
        <v>75</v>
      </c>
      <c r="M18" s="194">
        <v>64</v>
      </c>
      <c r="N18" s="194">
        <v>73</v>
      </c>
      <c r="O18" s="194">
        <v>49</v>
      </c>
      <c r="P18" s="194">
        <v>70</v>
      </c>
      <c r="Q18" s="194">
        <v>67</v>
      </c>
      <c r="R18" s="194">
        <v>56</v>
      </c>
      <c r="S18" s="194">
        <v>55</v>
      </c>
      <c r="T18" s="194">
        <v>46</v>
      </c>
      <c r="U18" s="194">
        <v>54</v>
      </c>
      <c r="V18" s="40"/>
    </row>
    <row r="19" spans="2:22" ht="8.25" customHeight="1">
      <c r="B19" s="9"/>
      <c r="C19" s="9"/>
      <c r="D19" s="9"/>
      <c r="E19" s="9"/>
      <c r="F19" s="9"/>
      <c r="G19" s="9"/>
      <c r="H19" s="9"/>
      <c r="I19" s="9"/>
      <c r="J19" s="9"/>
      <c r="K19" s="225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40"/>
    </row>
    <row r="20" spans="2:22" s="227" customFormat="1" ht="10.5" customHeight="1">
      <c r="B20" s="228"/>
      <c r="C20" s="504" t="s">
        <v>54</v>
      </c>
      <c r="D20" s="504"/>
      <c r="E20" s="504"/>
      <c r="F20" s="504"/>
      <c r="G20" s="504"/>
      <c r="H20" s="504"/>
      <c r="I20" s="504"/>
      <c r="J20" s="504"/>
      <c r="K20" s="3"/>
      <c r="L20" s="214">
        <v>381</v>
      </c>
      <c r="M20" s="214">
        <v>385</v>
      </c>
      <c r="N20" s="214">
        <v>362</v>
      </c>
      <c r="O20" s="214">
        <v>306</v>
      </c>
      <c r="P20" s="214">
        <v>329</v>
      </c>
      <c r="Q20" s="214">
        <v>302</v>
      </c>
      <c r="R20" s="214">
        <v>280</v>
      </c>
      <c r="S20" s="214">
        <v>255</v>
      </c>
      <c r="T20" s="214">
        <v>168</v>
      </c>
      <c r="U20" s="214">
        <v>241</v>
      </c>
      <c r="V20" s="42"/>
    </row>
    <row r="21" spans="2:22" ht="10.5" customHeight="1">
      <c r="B21" s="9"/>
      <c r="C21" s="4"/>
      <c r="D21" s="4"/>
      <c r="E21" s="4"/>
      <c r="F21" s="4"/>
      <c r="G21" s="503" t="s">
        <v>18</v>
      </c>
      <c r="H21" s="503"/>
      <c r="I21" s="503"/>
      <c r="J21" s="503"/>
      <c r="K21" s="5"/>
      <c r="L21" s="194">
        <v>12</v>
      </c>
      <c r="M21" s="194">
        <v>11</v>
      </c>
      <c r="N21" s="194">
        <v>6</v>
      </c>
      <c r="O21" s="194">
        <v>6</v>
      </c>
      <c r="P21" s="194">
        <v>9</v>
      </c>
      <c r="Q21" s="194">
        <v>5</v>
      </c>
      <c r="R21" s="194">
        <v>4</v>
      </c>
      <c r="S21" s="194">
        <v>8</v>
      </c>
      <c r="T21" s="194">
        <v>2</v>
      </c>
      <c r="U21" s="194">
        <v>1</v>
      </c>
      <c r="V21" s="40"/>
    </row>
    <row r="22" spans="2:22" ht="10.5" customHeight="1">
      <c r="B22" s="9"/>
      <c r="C22" s="4"/>
      <c r="D22" s="4"/>
      <c r="E22" s="4"/>
      <c r="F22" s="4"/>
      <c r="G22" s="503" t="s">
        <v>19</v>
      </c>
      <c r="H22" s="503"/>
      <c r="I22" s="503"/>
      <c r="J22" s="503"/>
      <c r="K22" s="5"/>
      <c r="L22" s="194">
        <v>84</v>
      </c>
      <c r="M22" s="194">
        <v>76</v>
      </c>
      <c r="N22" s="194">
        <v>73</v>
      </c>
      <c r="O22" s="194">
        <v>60</v>
      </c>
      <c r="P22" s="194">
        <v>61</v>
      </c>
      <c r="Q22" s="194">
        <v>54</v>
      </c>
      <c r="R22" s="194">
        <v>54</v>
      </c>
      <c r="S22" s="194">
        <v>39</v>
      </c>
      <c r="T22" s="194">
        <v>36</v>
      </c>
      <c r="U22" s="194">
        <v>49</v>
      </c>
      <c r="V22" s="40"/>
    </row>
    <row r="23" spans="2:22" ht="10.5" customHeight="1">
      <c r="B23" s="9"/>
      <c r="C23" s="4"/>
      <c r="D23" s="4"/>
      <c r="E23" s="4"/>
      <c r="F23" s="4"/>
      <c r="G23" s="503" t="s">
        <v>23</v>
      </c>
      <c r="H23" s="503"/>
      <c r="I23" s="503"/>
      <c r="J23" s="503"/>
      <c r="K23" s="5"/>
      <c r="L23" s="194">
        <v>143</v>
      </c>
      <c r="M23" s="194">
        <v>130</v>
      </c>
      <c r="N23" s="194">
        <v>123</v>
      </c>
      <c r="O23" s="194">
        <v>102</v>
      </c>
      <c r="P23" s="194">
        <v>112</v>
      </c>
      <c r="Q23" s="194">
        <v>106</v>
      </c>
      <c r="R23" s="194">
        <v>89</v>
      </c>
      <c r="S23" s="194">
        <v>83</v>
      </c>
      <c r="T23" s="194">
        <v>55</v>
      </c>
      <c r="U23" s="194">
        <v>75</v>
      </c>
      <c r="V23" s="40"/>
    </row>
    <row r="24" spans="2:22" ht="10.5" customHeight="1">
      <c r="B24" s="9"/>
      <c r="C24" s="4"/>
      <c r="D24" s="4"/>
      <c r="E24" s="4"/>
      <c r="F24" s="4"/>
      <c r="G24" s="503" t="s">
        <v>26</v>
      </c>
      <c r="H24" s="503"/>
      <c r="I24" s="503"/>
      <c r="J24" s="503"/>
      <c r="K24" s="5"/>
      <c r="L24" s="194">
        <v>142</v>
      </c>
      <c r="M24" s="194">
        <v>168</v>
      </c>
      <c r="N24" s="194">
        <v>160</v>
      </c>
      <c r="O24" s="194">
        <v>138</v>
      </c>
      <c r="P24" s="194">
        <v>147</v>
      </c>
      <c r="Q24" s="194">
        <v>137</v>
      </c>
      <c r="R24" s="194">
        <v>133</v>
      </c>
      <c r="S24" s="194">
        <v>125</v>
      </c>
      <c r="T24" s="194">
        <v>75</v>
      </c>
      <c r="U24" s="194">
        <v>116</v>
      </c>
      <c r="V24" s="40"/>
    </row>
    <row r="25" spans="2:22" ht="8.25" customHeight="1">
      <c r="B25" s="9"/>
      <c r="C25" s="9"/>
      <c r="D25" s="9"/>
      <c r="E25" s="9"/>
      <c r="F25" s="9"/>
      <c r="G25" s="9"/>
      <c r="H25" s="9"/>
      <c r="I25" s="9"/>
      <c r="J25" s="9"/>
      <c r="K25" s="225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40"/>
    </row>
    <row r="26" spans="2:22" s="227" customFormat="1" ht="10.5" customHeight="1">
      <c r="B26" s="228"/>
      <c r="C26" s="504" t="s">
        <v>55</v>
      </c>
      <c r="D26" s="504"/>
      <c r="E26" s="504"/>
      <c r="F26" s="504"/>
      <c r="G26" s="504"/>
      <c r="H26" s="504"/>
      <c r="I26" s="504"/>
      <c r="J26" s="504"/>
      <c r="K26" s="3"/>
      <c r="L26" s="214">
        <v>386</v>
      </c>
      <c r="M26" s="214">
        <v>341</v>
      </c>
      <c r="N26" s="214">
        <v>328</v>
      </c>
      <c r="O26" s="214">
        <v>282</v>
      </c>
      <c r="P26" s="214">
        <v>358</v>
      </c>
      <c r="Q26" s="214">
        <v>337</v>
      </c>
      <c r="R26" s="214">
        <v>277</v>
      </c>
      <c r="S26" s="214">
        <v>293</v>
      </c>
      <c r="T26" s="214">
        <v>233</v>
      </c>
      <c r="U26" s="214">
        <v>292</v>
      </c>
      <c r="V26" s="42"/>
    </row>
    <row r="27" spans="2:22" ht="10.5" customHeight="1">
      <c r="B27" s="9"/>
      <c r="C27" s="4"/>
      <c r="D27" s="4"/>
      <c r="E27" s="4"/>
      <c r="F27" s="4"/>
      <c r="G27" s="503" t="s">
        <v>18</v>
      </c>
      <c r="H27" s="503"/>
      <c r="I27" s="503"/>
      <c r="J27" s="503"/>
      <c r="K27" s="5"/>
      <c r="L27" s="194">
        <v>99</v>
      </c>
      <c r="M27" s="194">
        <v>81</v>
      </c>
      <c r="N27" s="194">
        <v>77</v>
      </c>
      <c r="O27" s="194">
        <v>79</v>
      </c>
      <c r="P27" s="194">
        <v>113</v>
      </c>
      <c r="Q27" s="194">
        <v>100</v>
      </c>
      <c r="R27" s="194">
        <v>83</v>
      </c>
      <c r="S27" s="194">
        <v>102</v>
      </c>
      <c r="T27" s="194">
        <v>74</v>
      </c>
      <c r="U27" s="194">
        <v>92</v>
      </c>
      <c r="V27" s="40"/>
    </row>
    <row r="28" spans="2:22" ht="10.5" customHeight="1">
      <c r="B28" s="9"/>
      <c r="C28" s="4"/>
      <c r="D28" s="4"/>
      <c r="E28" s="4"/>
      <c r="F28" s="4"/>
      <c r="G28" s="503" t="s">
        <v>19</v>
      </c>
      <c r="H28" s="503"/>
      <c r="I28" s="503"/>
      <c r="J28" s="503"/>
      <c r="K28" s="5"/>
      <c r="L28" s="194">
        <v>88</v>
      </c>
      <c r="M28" s="194">
        <v>83</v>
      </c>
      <c r="N28" s="194">
        <v>96</v>
      </c>
      <c r="O28" s="194">
        <v>67</v>
      </c>
      <c r="P28" s="194">
        <v>102</v>
      </c>
      <c r="Q28" s="194">
        <v>103</v>
      </c>
      <c r="R28" s="194">
        <v>74</v>
      </c>
      <c r="S28" s="194">
        <v>91</v>
      </c>
      <c r="T28" s="194">
        <v>74</v>
      </c>
      <c r="U28" s="194">
        <v>101</v>
      </c>
      <c r="V28" s="40"/>
    </row>
    <row r="29" spans="2:22" ht="10.5" customHeight="1">
      <c r="B29" s="9"/>
      <c r="C29" s="4"/>
      <c r="D29" s="4"/>
      <c r="E29" s="4"/>
      <c r="F29" s="4"/>
      <c r="G29" s="503" t="s">
        <v>23</v>
      </c>
      <c r="H29" s="503"/>
      <c r="I29" s="503"/>
      <c r="J29" s="503"/>
      <c r="K29" s="5"/>
      <c r="L29" s="194">
        <v>126</v>
      </c>
      <c r="M29" s="194">
        <v>115</v>
      </c>
      <c r="N29" s="194">
        <v>88</v>
      </c>
      <c r="O29" s="194">
        <v>81</v>
      </c>
      <c r="P29" s="194">
        <v>85</v>
      </c>
      <c r="Q29" s="194">
        <v>78</v>
      </c>
      <c r="R29" s="194">
        <v>63</v>
      </c>
      <c r="S29" s="194">
        <v>49</v>
      </c>
      <c r="T29" s="194">
        <v>47</v>
      </c>
      <c r="U29" s="194">
        <v>50</v>
      </c>
      <c r="V29" s="40"/>
    </row>
    <row r="30" spans="2:22" ht="10.5" customHeight="1">
      <c r="B30" s="9"/>
      <c r="C30" s="4"/>
      <c r="D30" s="4"/>
      <c r="E30" s="4"/>
      <c r="F30" s="4"/>
      <c r="G30" s="503" t="s">
        <v>26</v>
      </c>
      <c r="H30" s="503"/>
      <c r="I30" s="503"/>
      <c r="J30" s="503"/>
      <c r="K30" s="5"/>
      <c r="L30" s="194">
        <v>73</v>
      </c>
      <c r="M30" s="194">
        <v>62</v>
      </c>
      <c r="N30" s="194">
        <v>67</v>
      </c>
      <c r="O30" s="194">
        <v>55</v>
      </c>
      <c r="P30" s="194">
        <v>58</v>
      </c>
      <c r="Q30" s="194">
        <v>56</v>
      </c>
      <c r="R30" s="194">
        <v>57</v>
      </c>
      <c r="S30" s="194">
        <v>51</v>
      </c>
      <c r="T30" s="194">
        <v>38</v>
      </c>
      <c r="U30" s="194">
        <v>49</v>
      </c>
      <c r="V30" s="40"/>
    </row>
    <row r="31" spans="11:23" s="9" customFormat="1" ht="8.25" customHeight="1">
      <c r="K31" s="225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46"/>
      <c r="W31" s="219"/>
    </row>
    <row r="32" spans="3:23" s="228" customFormat="1" ht="10.5" customHeight="1">
      <c r="C32" s="504" t="s">
        <v>56</v>
      </c>
      <c r="D32" s="504"/>
      <c r="E32" s="504"/>
      <c r="F32" s="504"/>
      <c r="G32" s="504"/>
      <c r="H32" s="504"/>
      <c r="I32" s="504"/>
      <c r="J32" s="504"/>
      <c r="K32" s="3"/>
      <c r="L32" s="214">
        <v>587</v>
      </c>
      <c r="M32" s="214">
        <v>562</v>
      </c>
      <c r="N32" s="214">
        <v>512</v>
      </c>
      <c r="O32" s="214">
        <v>472</v>
      </c>
      <c r="P32" s="214">
        <v>491</v>
      </c>
      <c r="Q32" s="214">
        <v>502</v>
      </c>
      <c r="R32" s="214">
        <v>412</v>
      </c>
      <c r="S32" s="214">
        <v>511</v>
      </c>
      <c r="T32" s="214">
        <v>348</v>
      </c>
      <c r="U32" s="214">
        <v>477</v>
      </c>
      <c r="V32" s="42"/>
      <c r="W32" s="227"/>
    </row>
    <row r="33" spans="2:22" ht="10.5" customHeight="1">
      <c r="B33" s="9"/>
      <c r="C33" s="4"/>
      <c r="D33" s="4"/>
      <c r="E33" s="4"/>
      <c r="F33" s="4"/>
      <c r="G33" s="503" t="s">
        <v>18</v>
      </c>
      <c r="H33" s="503"/>
      <c r="I33" s="503"/>
      <c r="J33" s="503"/>
      <c r="K33" s="5"/>
      <c r="L33" s="194">
        <v>205</v>
      </c>
      <c r="M33" s="194">
        <v>195</v>
      </c>
      <c r="N33" s="194">
        <v>186</v>
      </c>
      <c r="O33" s="194">
        <v>166</v>
      </c>
      <c r="P33" s="194">
        <v>195</v>
      </c>
      <c r="Q33" s="194">
        <v>173</v>
      </c>
      <c r="R33" s="194">
        <v>133</v>
      </c>
      <c r="S33" s="194">
        <v>182</v>
      </c>
      <c r="T33" s="194">
        <v>123</v>
      </c>
      <c r="U33" s="194">
        <v>166</v>
      </c>
      <c r="V33" s="40"/>
    </row>
    <row r="34" spans="2:22" ht="10.5" customHeight="1">
      <c r="B34" s="9"/>
      <c r="C34" s="4"/>
      <c r="D34" s="4"/>
      <c r="E34" s="4"/>
      <c r="F34" s="4"/>
      <c r="G34" s="503" t="s">
        <v>19</v>
      </c>
      <c r="H34" s="503"/>
      <c r="I34" s="503"/>
      <c r="J34" s="503"/>
      <c r="K34" s="5"/>
      <c r="L34" s="194">
        <v>114</v>
      </c>
      <c r="M34" s="194">
        <v>106</v>
      </c>
      <c r="N34" s="194">
        <v>91</v>
      </c>
      <c r="O34" s="194">
        <v>81</v>
      </c>
      <c r="P34" s="194">
        <v>82</v>
      </c>
      <c r="Q34" s="194">
        <v>84</v>
      </c>
      <c r="R34" s="194">
        <v>86</v>
      </c>
      <c r="S34" s="194">
        <v>87</v>
      </c>
      <c r="T34" s="194">
        <v>80</v>
      </c>
      <c r="U34" s="194">
        <v>120</v>
      </c>
      <c r="V34" s="40"/>
    </row>
    <row r="35" spans="2:22" ht="10.5" customHeight="1">
      <c r="B35" s="9"/>
      <c r="C35" s="4"/>
      <c r="D35" s="4"/>
      <c r="E35" s="4"/>
      <c r="F35" s="4"/>
      <c r="G35" s="503" t="s">
        <v>23</v>
      </c>
      <c r="H35" s="503"/>
      <c r="I35" s="503"/>
      <c r="J35" s="503"/>
      <c r="K35" s="5"/>
      <c r="L35" s="194">
        <v>138</v>
      </c>
      <c r="M35" s="194">
        <v>146</v>
      </c>
      <c r="N35" s="194">
        <v>130</v>
      </c>
      <c r="O35" s="194">
        <v>125</v>
      </c>
      <c r="P35" s="194">
        <v>120</v>
      </c>
      <c r="Q35" s="194">
        <v>141</v>
      </c>
      <c r="R35" s="194">
        <v>114</v>
      </c>
      <c r="S35" s="194">
        <v>137</v>
      </c>
      <c r="T35" s="194">
        <v>88</v>
      </c>
      <c r="U35" s="194">
        <v>122</v>
      </c>
      <c r="V35" s="40"/>
    </row>
    <row r="36" spans="2:22" ht="10.5" customHeight="1">
      <c r="B36" s="9"/>
      <c r="C36" s="4"/>
      <c r="D36" s="4"/>
      <c r="E36" s="4"/>
      <c r="F36" s="4"/>
      <c r="G36" s="503" t="s">
        <v>26</v>
      </c>
      <c r="H36" s="503"/>
      <c r="I36" s="503"/>
      <c r="J36" s="503"/>
      <c r="K36" s="5"/>
      <c r="L36" s="194">
        <v>130</v>
      </c>
      <c r="M36" s="194">
        <v>115</v>
      </c>
      <c r="N36" s="194">
        <v>105</v>
      </c>
      <c r="O36" s="194">
        <v>100</v>
      </c>
      <c r="P36" s="194">
        <v>94</v>
      </c>
      <c r="Q36" s="194">
        <v>104</v>
      </c>
      <c r="R36" s="194">
        <v>79</v>
      </c>
      <c r="S36" s="194">
        <v>105</v>
      </c>
      <c r="T36" s="194">
        <v>57</v>
      </c>
      <c r="U36" s="194">
        <v>69</v>
      </c>
      <c r="V36" s="40"/>
    </row>
    <row r="37" spans="2:22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40"/>
    </row>
    <row r="38" spans="2:22" s="227" customFormat="1" ht="10.5" customHeight="1">
      <c r="B38" s="228"/>
      <c r="C38" s="504" t="s">
        <v>57</v>
      </c>
      <c r="D38" s="504"/>
      <c r="E38" s="504"/>
      <c r="F38" s="504"/>
      <c r="G38" s="504"/>
      <c r="H38" s="504"/>
      <c r="I38" s="504"/>
      <c r="J38" s="504"/>
      <c r="K38" s="3"/>
      <c r="L38" s="214">
        <v>725</v>
      </c>
      <c r="M38" s="214">
        <v>654</v>
      </c>
      <c r="N38" s="214">
        <v>724</v>
      </c>
      <c r="O38" s="214">
        <v>655</v>
      </c>
      <c r="P38" s="214">
        <v>678</v>
      </c>
      <c r="Q38" s="214">
        <v>718</v>
      </c>
      <c r="R38" s="214">
        <v>637</v>
      </c>
      <c r="S38" s="214">
        <v>788</v>
      </c>
      <c r="T38" s="214">
        <v>558</v>
      </c>
      <c r="U38" s="214">
        <v>712</v>
      </c>
      <c r="V38" s="42"/>
    </row>
    <row r="39" spans="2:22" ht="10.5" customHeight="1">
      <c r="B39" s="9"/>
      <c r="C39" s="4"/>
      <c r="D39" s="4"/>
      <c r="E39" s="4"/>
      <c r="F39" s="4"/>
      <c r="G39" s="503" t="s">
        <v>18</v>
      </c>
      <c r="H39" s="503"/>
      <c r="I39" s="503"/>
      <c r="J39" s="503"/>
      <c r="K39" s="5"/>
      <c r="L39" s="194">
        <v>130</v>
      </c>
      <c r="M39" s="194">
        <v>121</v>
      </c>
      <c r="N39" s="194">
        <v>122</v>
      </c>
      <c r="O39" s="194">
        <v>114</v>
      </c>
      <c r="P39" s="194">
        <v>102</v>
      </c>
      <c r="Q39" s="194">
        <v>108</v>
      </c>
      <c r="R39" s="194">
        <v>101</v>
      </c>
      <c r="S39" s="194">
        <v>96</v>
      </c>
      <c r="T39" s="194">
        <v>74</v>
      </c>
      <c r="U39" s="194">
        <v>106</v>
      </c>
      <c r="V39" s="40"/>
    </row>
    <row r="40" spans="2:22" ht="10.5" customHeight="1">
      <c r="B40" s="9"/>
      <c r="C40" s="4"/>
      <c r="D40" s="4"/>
      <c r="E40" s="4"/>
      <c r="F40" s="4"/>
      <c r="G40" s="503" t="s">
        <v>19</v>
      </c>
      <c r="H40" s="503"/>
      <c r="I40" s="503"/>
      <c r="J40" s="503"/>
      <c r="K40" s="5"/>
      <c r="L40" s="194">
        <v>134</v>
      </c>
      <c r="M40" s="194">
        <v>113</v>
      </c>
      <c r="N40" s="194">
        <v>113</v>
      </c>
      <c r="O40" s="194">
        <v>101</v>
      </c>
      <c r="P40" s="194">
        <v>128</v>
      </c>
      <c r="Q40" s="194">
        <v>141</v>
      </c>
      <c r="R40" s="194">
        <v>127</v>
      </c>
      <c r="S40" s="194">
        <v>167</v>
      </c>
      <c r="T40" s="194">
        <v>119</v>
      </c>
      <c r="U40" s="194">
        <v>133</v>
      </c>
      <c r="V40" s="40"/>
    </row>
    <row r="41" spans="2:22" ht="10.5" customHeight="1">
      <c r="B41" s="9"/>
      <c r="C41" s="4"/>
      <c r="D41" s="4"/>
      <c r="E41" s="4"/>
      <c r="F41" s="4"/>
      <c r="G41" s="503" t="s">
        <v>23</v>
      </c>
      <c r="H41" s="503"/>
      <c r="I41" s="503"/>
      <c r="J41" s="503"/>
      <c r="K41" s="5"/>
      <c r="L41" s="194">
        <v>129</v>
      </c>
      <c r="M41" s="194">
        <v>124</v>
      </c>
      <c r="N41" s="194">
        <v>142</v>
      </c>
      <c r="O41" s="194">
        <v>101</v>
      </c>
      <c r="P41" s="194">
        <v>111</v>
      </c>
      <c r="Q41" s="194">
        <v>117</v>
      </c>
      <c r="R41" s="194">
        <v>95</v>
      </c>
      <c r="S41" s="194">
        <v>128</v>
      </c>
      <c r="T41" s="194">
        <v>75</v>
      </c>
      <c r="U41" s="194">
        <v>108</v>
      </c>
      <c r="V41" s="40"/>
    </row>
    <row r="42" spans="2:22" ht="10.5" customHeight="1">
      <c r="B42" s="9"/>
      <c r="C42" s="4"/>
      <c r="D42" s="4"/>
      <c r="E42" s="4"/>
      <c r="F42" s="4"/>
      <c r="G42" s="503" t="s">
        <v>26</v>
      </c>
      <c r="H42" s="503"/>
      <c r="I42" s="503"/>
      <c r="J42" s="503"/>
      <c r="K42" s="5"/>
      <c r="L42" s="194">
        <v>118</v>
      </c>
      <c r="M42" s="194">
        <v>99</v>
      </c>
      <c r="N42" s="194">
        <v>135</v>
      </c>
      <c r="O42" s="194">
        <v>123</v>
      </c>
      <c r="P42" s="194">
        <v>125</v>
      </c>
      <c r="Q42" s="194">
        <v>146</v>
      </c>
      <c r="R42" s="194">
        <v>150</v>
      </c>
      <c r="S42" s="194">
        <v>185</v>
      </c>
      <c r="T42" s="194">
        <v>130</v>
      </c>
      <c r="U42" s="194">
        <v>155</v>
      </c>
      <c r="V42" s="40"/>
    </row>
    <row r="43" spans="2:22" ht="10.5" customHeight="1">
      <c r="B43" s="9"/>
      <c r="C43" s="4"/>
      <c r="D43" s="4"/>
      <c r="E43" s="4"/>
      <c r="F43" s="4"/>
      <c r="G43" s="503" t="s">
        <v>29</v>
      </c>
      <c r="H43" s="503"/>
      <c r="I43" s="503"/>
      <c r="J43" s="503"/>
      <c r="K43" s="5"/>
      <c r="L43" s="194">
        <v>115</v>
      </c>
      <c r="M43" s="194">
        <v>123</v>
      </c>
      <c r="N43" s="194">
        <v>119</v>
      </c>
      <c r="O43" s="194">
        <v>109</v>
      </c>
      <c r="P43" s="194">
        <v>115</v>
      </c>
      <c r="Q43" s="194">
        <v>116</v>
      </c>
      <c r="R43" s="194">
        <v>76</v>
      </c>
      <c r="S43" s="194">
        <v>108</v>
      </c>
      <c r="T43" s="194">
        <v>80</v>
      </c>
      <c r="U43" s="194">
        <v>114</v>
      </c>
      <c r="V43" s="40"/>
    </row>
    <row r="44" spans="2:22" ht="10.5" customHeight="1">
      <c r="B44" s="9"/>
      <c r="C44" s="4"/>
      <c r="D44" s="4"/>
      <c r="E44" s="4"/>
      <c r="F44" s="4"/>
      <c r="G44" s="503" t="s">
        <v>30</v>
      </c>
      <c r="H44" s="503"/>
      <c r="I44" s="503"/>
      <c r="J44" s="503"/>
      <c r="K44" s="5"/>
      <c r="L44" s="194">
        <v>99</v>
      </c>
      <c r="M44" s="194">
        <v>74</v>
      </c>
      <c r="N44" s="194">
        <v>93</v>
      </c>
      <c r="O44" s="194">
        <v>107</v>
      </c>
      <c r="P44" s="194">
        <v>97</v>
      </c>
      <c r="Q44" s="194">
        <v>90</v>
      </c>
      <c r="R44" s="194">
        <v>88</v>
      </c>
      <c r="S44" s="194">
        <v>104</v>
      </c>
      <c r="T44" s="194">
        <v>80</v>
      </c>
      <c r="U44" s="194">
        <v>96</v>
      </c>
      <c r="V44" s="40"/>
    </row>
    <row r="45" spans="2:22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44"/>
    </row>
    <row r="46" spans="2:22" s="227" customFormat="1" ht="10.5" customHeight="1">
      <c r="B46" s="228"/>
      <c r="C46" s="504" t="s">
        <v>58</v>
      </c>
      <c r="D46" s="504"/>
      <c r="E46" s="504"/>
      <c r="F46" s="504"/>
      <c r="G46" s="504"/>
      <c r="H46" s="504"/>
      <c r="I46" s="504"/>
      <c r="J46" s="504"/>
      <c r="K46" s="3"/>
      <c r="L46" s="214">
        <v>431</v>
      </c>
      <c r="M46" s="214">
        <v>375</v>
      </c>
      <c r="N46" s="214">
        <v>414</v>
      </c>
      <c r="O46" s="214">
        <v>328</v>
      </c>
      <c r="P46" s="214">
        <v>390</v>
      </c>
      <c r="Q46" s="214">
        <v>439</v>
      </c>
      <c r="R46" s="214">
        <v>390</v>
      </c>
      <c r="S46" s="214">
        <v>389</v>
      </c>
      <c r="T46" s="214">
        <v>307</v>
      </c>
      <c r="U46" s="214">
        <v>353</v>
      </c>
      <c r="V46" s="42"/>
    </row>
    <row r="47" spans="2:22" ht="10.5" customHeight="1">
      <c r="B47" s="9"/>
      <c r="C47" s="4"/>
      <c r="D47" s="4"/>
      <c r="E47" s="4"/>
      <c r="F47" s="4"/>
      <c r="G47" s="503" t="s">
        <v>18</v>
      </c>
      <c r="H47" s="503"/>
      <c r="I47" s="503"/>
      <c r="J47" s="503"/>
      <c r="K47" s="5"/>
      <c r="L47" s="194">
        <v>67</v>
      </c>
      <c r="M47" s="194">
        <v>62</v>
      </c>
      <c r="N47" s="194">
        <v>70</v>
      </c>
      <c r="O47" s="194">
        <v>76</v>
      </c>
      <c r="P47" s="194">
        <v>73</v>
      </c>
      <c r="Q47" s="194">
        <v>76</v>
      </c>
      <c r="R47" s="194">
        <v>62</v>
      </c>
      <c r="S47" s="194">
        <v>63</v>
      </c>
      <c r="T47" s="194">
        <v>57</v>
      </c>
      <c r="U47" s="194">
        <v>69</v>
      </c>
      <c r="V47" s="40"/>
    </row>
    <row r="48" spans="2:22" ht="10.5" customHeight="1">
      <c r="B48" s="9"/>
      <c r="C48" s="4"/>
      <c r="D48" s="4"/>
      <c r="E48" s="4"/>
      <c r="F48" s="4"/>
      <c r="G48" s="503" t="s">
        <v>19</v>
      </c>
      <c r="H48" s="503"/>
      <c r="I48" s="503"/>
      <c r="J48" s="503"/>
      <c r="K48" s="5"/>
      <c r="L48" s="194">
        <v>64</v>
      </c>
      <c r="M48" s="194">
        <v>51</v>
      </c>
      <c r="N48" s="194">
        <v>54</v>
      </c>
      <c r="O48" s="194">
        <v>40</v>
      </c>
      <c r="P48" s="194">
        <v>53</v>
      </c>
      <c r="Q48" s="194">
        <v>60</v>
      </c>
      <c r="R48" s="194">
        <v>62</v>
      </c>
      <c r="S48" s="194">
        <v>51</v>
      </c>
      <c r="T48" s="194">
        <v>45</v>
      </c>
      <c r="U48" s="194">
        <v>52</v>
      </c>
      <c r="V48" s="40"/>
    </row>
    <row r="49" spans="2:22" ht="10.5" customHeight="1">
      <c r="B49" s="9"/>
      <c r="C49" s="4"/>
      <c r="D49" s="4"/>
      <c r="E49" s="4"/>
      <c r="F49" s="4"/>
      <c r="G49" s="503" t="s">
        <v>23</v>
      </c>
      <c r="H49" s="503"/>
      <c r="I49" s="503"/>
      <c r="J49" s="503"/>
      <c r="K49" s="5"/>
      <c r="L49" s="194">
        <v>84</v>
      </c>
      <c r="M49" s="194">
        <v>73</v>
      </c>
      <c r="N49" s="194">
        <v>72</v>
      </c>
      <c r="O49" s="194">
        <v>64</v>
      </c>
      <c r="P49" s="194">
        <v>74</v>
      </c>
      <c r="Q49" s="194">
        <v>67</v>
      </c>
      <c r="R49" s="194">
        <v>66</v>
      </c>
      <c r="S49" s="194">
        <v>66</v>
      </c>
      <c r="T49" s="194">
        <v>39</v>
      </c>
      <c r="U49" s="194">
        <v>53</v>
      </c>
      <c r="V49" s="40"/>
    </row>
    <row r="50" spans="2:22" ht="10.5" customHeight="1">
      <c r="B50" s="9"/>
      <c r="C50" s="4"/>
      <c r="D50" s="4"/>
      <c r="E50" s="4"/>
      <c r="F50" s="4"/>
      <c r="G50" s="503" t="s">
        <v>26</v>
      </c>
      <c r="H50" s="503"/>
      <c r="I50" s="503"/>
      <c r="J50" s="503"/>
      <c r="K50" s="5"/>
      <c r="L50" s="194">
        <v>83</v>
      </c>
      <c r="M50" s="194">
        <v>73</v>
      </c>
      <c r="N50" s="194">
        <v>83</v>
      </c>
      <c r="O50" s="194">
        <v>62</v>
      </c>
      <c r="P50" s="194">
        <v>79</v>
      </c>
      <c r="Q50" s="194">
        <v>99</v>
      </c>
      <c r="R50" s="194">
        <v>95</v>
      </c>
      <c r="S50" s="194">
        <v>99</v>
      </c>
      <c r="T50" s="194">
        <v>85</v>
      </c>
      <c r="U50" s="194">
        <v>97</v>
      </c>
      <c r="V50" s="40"/>
    </row>
    <row r="51" spans="2:22" ht="10.5" customHeight="1">
      <c r="B51" s="9"/>
      <c r="C51" s="4"/>
      <c r="D51" s="4"/>
      <c r="E51" s="4"/>
      <c r="F51" s="4"/>
      <c r="G51" s="503" t="s">
        <v>29</v>
      </c>
      <c r="H51" s="503"/>
      <c r="I51" s="503"/>
      <c r="J51" s="503"/>
      <c r="K51" s="5"/>
      <c r="L51" s="194">
        <v>60</v>
      </c>
      <c r="M51" s="194">
        <v>58</v>
      </c>
      <c r="N51" s="194">
        <v>63</v>
      </c>
      <c r="O51" s="194">
        <v>33</v>
      </c>
      <c r="P51" s="194">
        <v>38</v>
      </c>
      <c r="Q51" s="194">
        <v>45</v>
      </c>
      <c r="R51" s="194">
        <v>38</v>
      </c>
      <c r="S51" s="194">
        <v>42</v>
      </c>
      <c r="T51" s="194">
        <v>29</v>
      </c>
      <c r="U51" s="194">
        <v>35</v>
      </c>
      <c r="V51" s="40"/>
    </row>
    <row r="52" spans="2:22" ht="10.5" customHeight="1">
      <c r="B52" s="9"/>
      <c r="C52" s="4"/>
      <c r="D52" s="4"/>
      <c r="E52" s="4"/>
      <c r="F52" s="4"/>
      <c r="G52" s="503" t="s">
        <v>30</v>
      </c>
      <c r="H52" s="503"/>
      <c r="I52" s="503"/>
      <c r="J52" s="503"/>
      <c r="K52" s="5"/>
      <c r="L52" s="194">
        <v>73</v>
      </c>
      <c r="M52" s="194">
        <v>58</v>
      </c>
      <c r="N52" s="194">
        <v>72</v>
      </c>
      <c r="O52" s="194">
        <v>53</v>
      </c>
      <c r="P52" s="194">
        <v>73</v>
      </c>
      <c r="Q52" s="194">
        <v>92</v>
      </c>
      <c r="R52" s="194">
        <v>67</v>
      </c>
      <c r="S52" s="194">
        <v>68</v>
      </c>
      <c r="T52" s="194">
        <v>52</v>
      </c>
      <c r="U52" s="194">
        <v>47</v>
      </c>
      <c r="V52" s="40"/>
    </row>
    <row r="53" spans="2:22" ht="8.25" customHeight="1">
      <c r="B53" s="9"/>
      <c r="C53" s="9"/>
      <c r="D53" s="9"/>
      <c r="E53" s="9"/>
      <c r="F53" s="9"/>
      <c r="G53" s="9"/>
      <c r="H53" s="9"/>
      <c r="I53" s="9"/>
      <c r="J53" s="9"/>
      <c r="K53" s="225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40"/>
    </row>
    <row r="54" spans="2:22" s="227" customFormat="1" ht="10.5" customHeight="1">
      <c r="B54" s="228"/>
      <c r="C54" s="504" t="s">
        <v>59</v>
      </c>
      <c r="D54" s="504"/>
      <c r="E54" s="504"/>
      <c r="F54" s="504"/>
      <c r="G54" s="504"/>
      <c r="H54" s="504"/>
      <c r="I54" s="504"/>
      <c r="J54" s="504"/>
      <c r="K54" s="3"/>
      <c r="L54" s="214">
        <v>720</v>
      </c>
      <c r="M54" s="214">
        <v>623</v>
      </c>
      <c r="N54" s="214">
        <v>751</v>
      </c>
      <c r="O54" s="214">
        <v>638</v>
      </c>
      <c r="P54" s="214">
        <v>755</v>
      </c>
      <c r="Q54" s="214">
        <v>693</v>
      </c>
      <c r="R54" s="214">
        <v>629</v>
      </c>
      <c r="S54" s="214">
        <v>741</v>
      </c>
      <c r="T54" s="214">
        <v>510</v>
      </c>
      <c r="U54" s="214">
        <v>709</v>
      </c>
      <c r="V54" s="42"/>
    </row>
    <row r="55" spans="2:22" ht="10.5" customHeight="1">
      <c r="B55" s="9"/>
      <c r="C55" s="4"/>
      <c r="D55" s="4"/>
      <c r="E55" s="4"/>
      <c r="F55" s="4"/>
      <c r="G55" s="503" t="s">
        <v>18</v>
      </c>
      <c r="H55" s="503"/>
      <c r="I55" s="503"/>
      <c r="J55" s="503"/>
      <c r="K55" s="5"/>
      <c r="L55" s="194">
        <v>130</v>
      </c>
      <c r="M55" s="194">
        <v>105</v>
      </c>
      <c r="N55" s="194">
        <v>156</v>
      </c>
      <c r="O55" s="194">
        <v>116</v>
      </c>
      <c r="P55" s="194">
        <v>156</v>
      </c>
      <c r="Q55" s="194">
        <v>154</v>
      </c>
      <c r="R55" s="194">
        <v>120</v>
      </c>
      <c r="S55" s="194">
        <v>162</v>
      </c>
      <c r="T55" s="194">
        <v>92</v>
      </c>
      <c r="U55" s="194">
        <v>138</v>
      </c>
      <c r="V55" s="40"/>
    </row>
    <row r="56" spans="2:22" ht="10.5" customHeight="1">
      <c r="B56" s="9"/>
      <c r="C56" s="4"/>
      <c r="D56" s="4"/>
      <c r="E56" s="4"/>
      <c r="F56" s="4"/>
      <c r="G56" s="503" t="s">
        <v>19</v>
      </c>
      <c r="H56" s="503"/>
      <c r="I56" s="503"/>
      <c r="J56" s="503"/>
      <c r="K56" s="5"/>
      <c r="L56" s="194">
        <v>176</v>
      </c>
      <c r="M56" s="194">
        <v>136</v>
      </c>
      <c r="N56" s="194">
        <v>158</v>
      </c>
      <c r="O56" s="194">
        <v>129</v>
      </c>
      <c r="P56" s="194">
        <v>143</v>
      </c>
      <c r="Q56" s="194">
        <v>133</v>
      </c>
      <c r="R56" s="194">
        <v>110</v>
      </c>
      <c r="S56" s="194">
        <v>119</v>
      </c>
      <c r="T56" s="194">
        <v>64</v>
      </c>
      <c r="U56" s="194">
        <v>111</v>
      </c>
      <c r="V56" s="40"/>
    </row>
    <row r="57" spans="2:22" ht="10.5" customHeight="1">
      <c r="B57" s="9"/>
      <c r="C57" s="4"/>
      <c r="D57" s="4"/>
      <c r="E57" s="4"/>
      <c r="F57" s="4"/>
      <c r="G57" s="503" t="s">
        <v>23</v>
      </c>
      <c r="H57" s="503"/>
      <c r="I57" s="503"/>
      <c r="J57" s="503"/>
      <c r="K57" s="5"/>
      <c r="L57" s="194">
        <v>65</v>
      </c>
      <c r="M57" s="194">
        <v>69</v>
      </c>
      <c r="N57" s="194">
        <v>83</v>
      </c>
      <c r="O57" s="194">
        <v>76</v>
      </c>
      <c r="P57" s="194">
        <v>78</v>
      </c>
      <c r="Q57" s="194">
        <v>70</v>
      </c>
      <c r="R57" s="194">
        <v>61</v>
      </c>
      <c r="S57" s="194">
        <v>74</v>
      </c>
      <c r="T57" s="194">
        <v>52</v>
      </c>
      <c r="U57" s="194">
        <v>69</v>
      </c>
      <c r="V57" s="40"/>
    </row>
    <row r="58" spans="2:23" ht="10.5" customHeight="1">
      <c r="B58" s="9"/>
      <c r="C58" s="4"/>
      <c r="D58" s="4"/>
      <c r="E58" s="4"/>
      <c r="F58" s="4"/>
      <c r="G58" s="503" t="s">
        <v>26</v>
      </c>
      <c r="H58" s="503"/>
      <c r="I58" s="503"/>
      <c r="J58" s="503"/>
      <c r="K58" s="5"/>
      <c r="L58" s="194">
        <v>3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40"/>
      <c r="W58" s="9"/>
    </row>
    <row r="59" spans="2:23" ht="10.5" customHeight="1">
      <c r="B59" s="9"/>
      <c r="C59" s="4"/>
      <c r="D59" s="4"/>
      <c r="E59" s="4"/>
      <c r="F59" s="4"/>
      <c r="G59" s="503" t="s">
        <v>29</v>
      </c>
      <c r="H59" s="503"/>
      <c r="I59" s="503"/>
      <c r="J59" s="503"/>
      <c r="K59" s="5"/>
      <c r="L59" s="194">
        <v>68</v>
      </c>
      <c r="M59" s="194">
        <v>65</v>
      </c>
      <c r="N59" s="194">
        <v>87</v>
      </c>
      <c r="O59" s="194">
        <v>57</v>
      </c>
      <c r="P59" s="194">
        <v>77</v>
      </c>
      <c r="Q59" s="194">
        <v>65</v>
      </c>
      <c r="R59" s="194">
        <v>60</v>
      </c>
      <c r="S59" s="194">
        <v>56</v>
      </c>
      <c r="T59" s="194">
        <v>46</v>
      </c>
      <c r="U59" s="194">
        <v>78</v>
      </c>
      <c r="V59" s="40"/>
      <c r="W59" s="9"/>
    </row>
    <row r="60" spans="2:22" ht="10.5" customHeight="1">
      <c r="B60" s="9"/>
      <c r="C60" s="4"/>
      <c r="D60" s="4"/>
      <c r="E60" s="4"/>
      <c r="F60" s="4"/>
      <c r="G60" s="503" t="s">
        <v>30</v>
      </c>
      <c r="H60" s="503"/>
      <c r="I60" s="503"/>
      <c r="J60" s="503"/>
      <c r="K60" s="5"/>
      <c r="L60" s="194">
        <v>62</v>
      </c>
      <c r="M60" s="194">
        <v>80</v>
      </c>
      <c r="N60" s="194">
        <v>76</v>
      </c>
      <c r="O60" s="194">
        <v>72</v>
      </c>
      <c r="P60" s="194">
        <v>74</v>
      </c>
      <c r="Q60" s="194">
        <v>88</v>
      </c>
      <c r="R60" s="194">
        <v>72</v>
      </c>
      <c r="S60" s="194">
        <v>108</v>
      </c>
      <c r="T60" s="194">
        <v>81</v>
      </c>
      <c r="U60" s="194">
        <v>92</v>
      </c>
      <c r="V60" s="40"/>
    </row>
    <row r="61" spans="2:22" ht="10.5" customHeight="1">
      <c r="B61" s="9"/>
      <c r="C61" s="4"/>
      <c r="D61" s="4"/>
      <c r="E61" s="4"/>
      <c r="F61" s="4"/>
      <c r="G61" s="503" t="s">
        <v>60</v>
      </c>
      <c r="H61" s="503"/>
      <c r="I61" s="503"/>
      <c r="J61" s="503"/>
      <c r="K61" s="5"/>
      <c r="L61" s="194">
        <v>104</v>
      </c>
      <c r="M61" s="194">
        <v>67</v>
      </c>
      <c r="N61" s="194">
        <v>85</v>
      </c>
      <c r="O61" s="194">
        <v>77</v>
      </c>
      <c r="P61" s="194">
        <v>90</v>
      </c>
      <c r="Q61" s="194">
        <v>71</v>
      </c>
      <c r="R61" s="194">
        <v>84</v>
      </c>
      <c r="S61" s="194">
        <v>88</v>
      </c>
      <c r="T61" s="194">
        <v>72</v>
      </c>
      <c r="U61" s="194">
        <v>91</v>
      </c>
      <c r="V61" s="40"/>
    </row>
    <row r="62" spans="2:22" ht="10.5" customHeight="1">
      <c r="B62" s="9"/>
      <c r="C62" s="4"/>
      <c r="D62" s="4"/>
      <c r="E62" s="4"/>
      <c r="F62" s="4"/>
      <c r="G62" s="503" t="s">
        <v>61</v>
      </c>
      <c r="H62" s="503"/>
      <c r="I62" s="503"/>
      <c r="J62" s="503"/>
      <c r="K62" s="5"/>
      <c r="L62" s="194">
        <v>112</v>
      </c>
      <c r="M62" s="194">
        <v>101</v>
      </c>
      <c r="N62" s="194">
        <v>106</v>
      </c>
      <c r="O62" s="194">
        <v>111</v>
      </c>
      <c r="P62" s="194">
        <v>137</v>
      </c>
      <c r="Q62" s="194">
        <v>112</v>
      </c>
      <c r="R62" s="194">
        <v>122</v>
      </c>
      <c r="S62" s="194">
        <v>134</v>
      </c>
      <c r="T62" s="194">
        <v>103</v>
      </c>
      <c r="U62" s="194">
        <v>130</v>
      </c>
      <c r="V62" s="40"/>
    </row>
    <row r="63" spans="2:22" ht="8.25" customHeight="1">
      <c r="B63" s="9"/>
      <c r="C63" s="9"/>
      <c r="D63" s="9"/>
      <c r="E63" s="9"/>
      <c r="F63" s="9"/>
      <c r="G63" s="9"/>
      <c r="H63" s="9"/>
      <c r="I63" s="9"/>
      <c r="J63" s="9"/>
      <c r="K63" s="225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40"/>
    </row>
    <row r="64" spans="2:22" s="227" customFormat="1" ht="10.5" customHeight="1">
      <c r="B64" s="228"/>
      <c r="C64" s="504" t="s">
        <v>62</v>
      </c>
      <c r="D64" s="504"/>
      <c r="E64" s="504"/>
      <c r="F64" s="504"/>
      <c r="G64" s="504"/>
      <c r="H64" s="504"/>
      <c r="I64" s="504"/>
      <c r="J64" s="504"/>
      <c r="K64" s="3"/>
      <c r="L64" s="214">
        <v>848</v>
      </c>
      <c r="M64" s="214">
        <v>755</v>
      </c>
      <c r="N64" s="214">
        <v>734</v>
      </c>
      <c r="O64" s="214">
        <v>666</v>
      </c>
      <c r="P64" s="214">
        <v>692</v>
      </c>
      <c r="Q64" s="214">
        <v>729</v>
      </c>
      <c r="R64" s="214">
        <v>667</v>
      </c>
      <c r="S64" s="214">
        <v>738</v>
      </c>
      <c r="T64" s="214">
        <v>566</v>
      </c>
      <c r="U64" s="214">
        <v>715</v>
      </c>
      <c r="V64" s="42"/>
    </row>
    <row r="65" spans="2:22" ht="10.5" customHeight="1">
      <c r="B65" s="9"/>
      <c r="C65" s="4"/>
      <c r="D65" s="4"/>
      <c r="E65" s="4"/>
      <c r="F65" s="4"/>
      <c r="G65" s="503" t="s">
        <v>18</v>
      </c>
      <c r="H65" s="503"/>
      <c r="I65" s="503"/>
      <c r="J65" s="503"/>
      <c r="K65" s="5"/>
      <c r="L65" s="194">
        <v>144</v>
      </c>
      <c r="M65" s="194">
        <v>116</v>
      </c>
      <c r="N65" s="194">
        <v>140</v>
      </c>
      <c r="O65" s="194">
        <v>119</v>
      </c>
      <c r="P65" s="194">
        <v>140</v>
      </c>
      <c r="Q65" s="194">
        <v>150</v>
      </c>
      <c r="R65" s="194">
        <v>121</v>
      </c>
      <c r="S65" s="194">
        <v>167</v>
      </c>
      <c r="T65" s="194">
        <v>124</v>
      </c>
      <c r="U65" s="194">
        <v>152</v>
      </c>
      <c r="V65" s="40"/>
    </row>
    <row r="66" spans="2:22" ht="10.5" customHeight="1">
      <c r="B66" s="9"/>
      <c r="C66" s="4"/>
      <c r="D66" s="4"/>
      <c r="E66" s="4"/>
      <c r="F66" s="4"/>
      <c r="G66" s="503" t="s">
        <v>19</v>
      </c>
      <c r="H66" s="503"/>
      <c r="I66" s="503"/>
      <c r="J66" s="503"/>
      <c r="K66" s="5"/>
      <c r="L66" s="194">
        <v>237</v>
      </c>
      <c r="M66" s="194">
        <v>191</v>
      </c>
      <c r="N66" s="194">
        <v>209</v>
      </c>
      <c r="O66" s="194">
        <v>194</v>
      </c>
      <c r="P66" s="194">
        <v>208</v>
      </c>
      <c r="Q66" s="194">
        <v>191</v>
      </c>
      <c r="R66" s="194">
        <v>179</v>
      </c>
      <c r="S66" s="194">
        <v>209</v>
      </c>
      <c r="T66" s="194">
        <v>163</v>
      </c>
      <c r="U66" s="194">
        <v>183</v>
      </c>
      <c r="V66" s="40"/>
    </row>
    <row r="67" spans="2:22" ht="10.5" customHeight="1">
      <c r="B67" s="9"/>
      <c r="C67" s="4"/>
      <c r="D67" s="4"/>
      <c r="E67" s="4"/>
      <c r="F67" s="4"/>
      <c r="G67" s="503" t="s">
        <v>23</v>
      </c>
      <c r="H67" s="503"/>
      <c r="I67" s="503"/>
      <c r="J67" s="503"/>
      <c r="K67" s="5"/>
      <c r="L67" s="194">
        <v>199</v>
      </c>
      <c r="M67" s="194">
        <v>169</v>
      </c>
      <c r="N67" s="194">
        <v>128</v>
      </c>
      <c r="O67" s="194">
        <v>113</v>
      </c>
      <c r="P67" s="194">
        <v>115</v>
      </c>
      <c r="Q67" s="194">
        <v>136</v>
      </c>
      <c r="R67" s="194">
        <v>125</v>
      </c>
      <c r="S67" s="194">
        <v>112</v>
      </c>
      <c r="T67" s="194">
        <v>98</v>
      </c>
      <c r="U67" s="194">
        <v>129</v>
      </c>
      <c r="V67" s="40"/>
    </row>
    <row r="68" spans="2:22" ht="10.5" customHeight="1">
      <c r="B68" s="9"/>
      <c r="C68" s="4"/>
      <c r="D68" s="4"/>
      <c r="E68" s="4"/>
      <c r="F68" s="4"/>
      <c r="G68" s="503" t="s">
        <v>26</v>
      </c>
      <c r="H68" s="503"/>
      <c r="I68" s="503"/>
      <c r="J68" s="503"/>
      <c r="K68" s="5"/>
      <c r="L68" s="194">
        <v>164</v>
      </c>
      <c r="M68" s="194">
        <v>178</v>
      </c>
      <c r="N68" s="194">
        <v>155</v>
      </c>
      <c r="O68" s="194">
        <v>149</v>
      </c>
      <c r="P68" s="194">
        <v>146</v>
      </c>
      <c r="Q68" s="194">
        <v>152</v>
      </c>
      <c r="R68" s="194">
        <v>165</v>
      </c>
      <c r="S68" s="194">
        <v>169</v>
      </c>
      <c r="T68" s="194">
        <v>112</v>
      </c>
      <c r="U68" s="194">
        <v>166</v>
      </c>
      <c r="V68" s="40"/>
    </row>
    <row r="69" spans="2:22" ht="10.5" customHeight="1">
      <c r="B69" s="9"/>
      <c r="C69" s="4"/>
      <c r="D69" s="4"/>
      <c r="E69" s="4"/>
      <c r="F69" s="4"/>
      <c r="G69" s="503" t="s">
        <v>29</v>
      </c>
      <c r="H69" s="503"/>
      <c r="I69" s="503"/>
      <c r="J69" s="503"/>
      <c r="K69" s="5"/>
      <c r="L69" s="194">
        <v>104</v>
      </c>
      <c r="M69" s="194">
        <v>101</v>
      </c>
      <c r="N69" s="194">
        <v>102</v>
      </c>
      <c r="O69" s="194">
        <v>91</v>
      </c>
      <c r="P69" s="194">
        <v>83</v>
      </c>
      <c r="Q69" s="194">
        <v>100</v>
      </c>
      <c r="R69" s="194">
        <v>77</v>
      </c>
      <c r="S69" s="194">
        <v>81</v>
      </c>
      <c r="T69" s="194">
        <v>69</v>
      </c>
      <c r="U69" s="194">
        <v>85</v>
      </c>
      <c r="V69" s="40"/>
    </row>
    <row r="70" spans="2:22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40"/>
    </row>
    <row r="71" spans="2:22" s="227" customFormat="1" ht="10.5" customHeight="1">
      <c r="B71" s="228"/>
      <c r="C71" s="504" t="s">
        <v>63</v>
      </c>
      <c r="D71" s="504"/>
      <c r="E71" s="504"/>
      <c r="F71" s="504"/>
      <c r="G71" s="504"/>
      <c r="H71" s="504"/>
      <c r="I71" s="504"/>
      <c r="J71" s="504"/>
      <c r="K71" s="3"/>
      <c r="L71" s="214">
        <v>1017</v>
      </c>
      <c r="M71" s="214">
        <v>1263</v>
      </c>
      <c r="N71" s="214">
        <v>1346</v>
      </c>
      <c r="O71" s="214">
        <v>1485</v>
      </c>
      <c r="P71" s="214">
        <v>1441</v>
      </c>
      <c r="Q71" s="214">
        <v>1502</v>
      </c>
      <c r="R71" s="214">
        <v>972</v>
      </c>
      <c r="S71" s="214">
        <v>1167</v>
      </c>
      <c r="T71" s="214">
        <v>749</v>
      </c>
      <c r="U71" s="214">
        <v>865</v>
      </c>
      <c r="V71" s="42"/>
    </row>
    <row r="72" spans="2:22" ht="10.5" customHeight="1">
      <c r="B72" s="9"/>
      <c r="C72" s="4"/>
      <c r="D72" s="4"/>
      <c r="E72" s="4"/>
      <c r="F72" s="4"/>
      <c r="G72" s="503" t="s">
        <v>18</v>
      </c>
      <c r="H72" s="503"/>
      <c r="I72" s="503"/>
      <c r="J72" s="503"/>
      <c r="K72" s="5"/>
      <c r="L72" s="194">
        <v>61</v>
      </c>
      <c r="M72" s="194">
        <v>89</v>
      </c>
      <c r="N72" s="194">
        <v>119</v>
      </c>
      <c r="O72" s="194">
        <v>149</v>
      </c>
      <c r="P72" s="194">
        <v>176</v>
      </c>
      <c r="Q72" s="194">
        <v>201</v>
      </c>
      <c r="R72" s="194">
        <v>172</v>
      </c>
      <c r="S72" s="194">
        <v>181</v>
      </c>
      <c r="T72" s="194">
        <v>119</v>
      </c>
      <c r="U72" s="194">
        <v>146</v>
      </c>
      <c r="V72" s="40"/>
    </row>
    <row r="73" spans="2:22" ht="10.5" customHeight="1">
      <c r="B73" s="9"/>
      <c r="C73" s="4"/>
      <c r="D73" s="4"/>
      <c r="E73" s="4"/>
      <c r="F73" s="4"/>
      <c r="G73" s="503" t="s">
        <v>19</v>
      </c>
      <c r="H73" s="503"/>
      <c r="I73" s="503"/>
      <c r="J73" s="503"/>
      <c r="K73" s="5"/>
      <c r="L73" s="194">
        <v>196</v>
      </c>
      <c r="M73" s="194">
        <v>278</v>
      </c>
      <c r="N73" s="194">
        <v>270</v>
      </c>
      <c r="O73" s="194">
        <v>318</v>
      </c>
      <c r="P73" s="194">
        <v>246</v>
      </c>
      <c r="Q73" s="194">
        <v>304</v>
      </c>
      <c r="R73" s="194">
        <v>172</v>
      </c>
      <c r="S73" s="194">
        <v>261</v>
      </c>
      <c r="T73" s="194">
        <v>125</v>
      </c>
      <c r="U73" s="194">
        <v>163</v>
      </c>
      <c r="V73" s="40"/>
    </row>
    <row r="74" spans="2:22" ht="10.5" customHeight="1">
      <c r="B74" s="9"/>
      <c r="C74" s="4"/>
      <c r="D74" s="4"/>
      <c r="E74" s="4"/>
      <c r="F74" s="4"/>
      <c r="G74" s="503" t="s">
        <v>23</v>
      </c>
      <c r="H74" s="503"/>
      <c r="I74" s="503"/>
      <c r="J74" s="503"/>
      <c r="K74" s="5"/>
      <c r="L74" s="194">
        <v>383</v>
      </c>
      <c r="M74" s="194">
        <v>429</v>
      </c>
      <c r="N74" s="194">
        <v>457</v>
      </c>
      <c r="O74" s="194">
        <v>471</v>
      </c>
      <c r="P74" s="194">
        <v>450</v>
      </c>
      <c r="Q74" s="194">
        <v>409</v>
      </c>
      <c r="R74" s="194">
        <v>263</v>
      </c>
      <c r="S74" s="194">
        <v>300</v>
      </c>
      <c r="T74" s="194">
        <v>227</v>
      </c>
      <c r="U74" s="194">
        <v>235</v>
      </c>
      <c r="V74" s="40"/>
    </row>
    <row r="75" spans="2:22" ht="10.5" customHeight="1">
      <c r="B75" s="9"/>
      <c r="C75" s="4"/>
      <c r="D75" s="4"/>
      <c r="E75" s="4"/>
      <c r="F75" s="4"/>
      <c r="G75" s="503" t="s">
        <v>26</v>
      </c>
      <c r="H75" s="503"/>
      <c r="I75" s="503"/>
      <c r="J75" s="503"/>
      <c r="K75" s="5"/>
      <c r="L75" s="194">
        <v>0</v>
      </c>
      <c r="M75" s="194">
        <v>0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  <c r="T75" s="194">
        <v>0</v>
      </c>
      <c r="U75" s="194">
        <v>0</v>
      </c>
      <c r="V75" s="40"/>
    </row>
    <row r="76" spans="2:22" ht="10.5" customHeight="1">
      <c r="B76" s="9"/>
      <c r="C76" s="4"/>
      <c r="D76" s="4"/>
      <c r="E76" s="4"/>
      <c r="F76" s="4"/>
      <c r="G76" s="503" t="s">
        <v>29</v>
      </c>
      <c r="H76" s="503"/>
      <c r="I76" s="503"/>
      <c r="J76" s="503"/>
      <c r="K76" s="5"/>
      <c r="L76" s="194">
        <v>98</v>
      </c>
      <c r="M76" s="194">
        <v>129</v>
      </c>
      <c r="N76" s="194">
        <v>148</v>
      </c>
      <c r="O76" s="194">
        <v>204</v>
      </c>
      <c r="P76" s="194">
        <v>211</v>
      </c>
      <c r="Q76" s="194">
        <v>223</v>
      </c>
      <c r="R76" s="194">
        <v>153</v>
      </c>
      <c r="S76" s="194">
        <v>182</v>
      </c>
      <c r="T76" s="194">
        <v>109</v>
      </c>
      <c r="U76" s="194">
        <v>111</v>
      </c>
      <c r="V76" s="40"/>
    </row>
    <row r="77" spans="2:22" ht="10.5" customHeight="1">
      <c r="B77" s="9"/>
      <c r="C77" s="4"/>
      <c r="D77" s="4"/>
      <c r="E77" s="4"/>
      <c r="F77" s="4"/>
      <c r="G77" s="503" t="s">
        <v>30</v>
      </c>
      <c r="H77" s="503"/>
      <c r="I77" s="503"/>
      <c r="J77" s="503"/>
      <c r="K77" s="5"/>
      <c r="L77" s="194">
        <v>40</v>
      </c>
      <c r="M77" s="194">
        <v>60</v>
      </c>
      <c r="N77" s="194">
        <v>65</v>
      </c>
      <c r="O77" s="194">
        <v>55</v>
      </c>
      <c r="P77" s="194">
        <v>57</v>
      </c>
      <c r="Q77" s="194">
        <v>64</v>
      </c>
      <c r="R77" s="194">
        <v>45</v>
      </c>
      <c r="S77" s="194">
        <v>56</v>
      </c>
      <c r="T77" s="194">
        <v>32</v>
      </c>
      <c r="U77" s="194">
        <v>48</v>
      </c>
      <c r="V77" s="40"/>
    </row>
    <row r="78" spans="2:22" ht="10.5" customHeight="1">
      <c r="B78" s="9"/>
      <c r="C78" s="4"/>
      <c r="D78" s="4"/>
      <c r="E78" s="4"/>
      <c r="F78" s="4"/>
      <c r="G78" s="503" t="s">
        <v>60</v>
      </c>
      <c r="H78" s="503"/>
      <c r="I78" s="503"/>
      <c r="J78" s="503"/>
      <c r="K78" s="5"/>
      <c r="L78" s="194">
        <v>239</v>
      </c>
      <c r="M78" s="194">
        <v>278</v>
      </c>
      <c r="N78" s="194">
        <v>287</v>
      </c>
      <c r="O78" s="194">
        <v>288</v>
      </c>
      <c r="P78" s="194">
        <v>301</v>
      </c>
      <c r="Q78" s="194">
        <v>301</v>
      </c>
      <c r="R78" s="194">
        <v>167</v>
      </c>
      <c r="S78" s="194">
        <v>187</v>
      </c>
      <c r="T78" s="194">
        <v>137</v>
      </c>
      <c r="U78" s="194">
        <v>162</v>
      </c>
      <c r="V78" s="40"/>
    </row>
    <row r="79" spans="2:22" ht="10.5" customHeight="1">
      <c r="B79" s="230"/>
      <c r="C79" s="7"/>
      <c r="D79" s="7"/>
      <c r="E79" s="7"/>
      <c r="F79" s="247"/>
      <c r="G79" s="230"/>
      <c r="H79" s="230"/>
      <c r="I79" s="230"/>
      <c r="J79" s="230"/>
      <c r="K79" s="249"/>
      <c r="L79" s="264"/>
      <c r="M79" s="253"/>
      <c r="N79" s="253"/>
      <c r="O79" s="253"/>
      <c r="P79" s="253"/>
      <c r="Q79" s="253"/>
      <c r="R79" s="253"/>
      <c r="S79" s="253"/>
      <c r="T79" s="253"/>
      <c r="U79" s="253"/>
      <c r="V79" s="223"/>
    </row>
    <row r="80" spans="12:22" ht="10.5" customHeight="1"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</row>
  </sheetData>
  <sheetProtection/>
  <mergeCells count="69">
    <mergeCell ref="G13:J13"/>
    <mergeCell ref="G12:J12"/>
    <mergeCell ref="C9:J9"/>
    <mergeCell ref="R6:S6"/>
    <mergeCell ref="L6:M6"/>
    <mergeCell ref="N6:O6"/>
    <mergeCell ref="P6:Q6"/>
    <mergeCell ref="B6:K7"/>
    <mergeCell ref="G11:J11"/>
    <mergeCell ref="G10:J10"/>
    <mergeCell ref="G23:J23"/>
    <mergeCell ref="G22:J22"/>
    <mergeCell ref="G21:J21"/>
    <mergeCell ref="C20:J20"/>
    <mergeCell ref="G18:J18"/>
    <mergeCell ref="G17:J17"/>
    <mergeCell ref="C16:J16"/>
    <mergeCell ref="G14:J14"/>
    <mergeCell ref="G30:J30"/>
    <mergeCell ref="G29:J29"/>
    <mergeCell ref="G28:J28"/>
    <mergeCell ref="G27:J27"/>
    <mergeCell ref="C26:J26"/>
    <mergeCell ref="G24:J24"/>
    <mergeCell ref="G42:J42"/>
    <mergeCell ref="G41:J41"/>
    <mergeCell ref="G40:J40"/>
    <mergeCell ref="C32:J32"/>
    <mergeCell ref="G34:J34"/>
    <mergeCell ref="G33:J33"/>
    <mergeCell ref="G39:J39"/>
    <mergeCell ref="C38:J38"/>
    <mergeCell ref="G57:J57"/>
    <mergeCell ref="G56:J56"/>
    <mergeCell ref="G36:J36"/>
    <mergeCell ref="G35:J35"/>
    <mergeCell ref="G52:J52"/>
    <mergeCell ref="G48:J48"/>
    <mergeCell ref="G47:J47"/>
    <mergeCell ref="C46:J46"/>
    <mergeCell ref="G44:J44"/>
    <mergeCell ref="G43:J43"/>
    <mergeCell ref="G55:J55"/>
    <mergeCell ref="C54:J54"/>
    <mergeCell ref="C71:J71"/>
    <mergeCell ref="G69:J69"/>
    <mergeCell ref="G68:J68"/>
    <mergeCell ref="G67:J67"/>
    <mergeCell ref="G66:J66"/>
    <mergeCell ref="G65:J65"/>
    <mergeCell ref="C64:J64"/>
    <mergeCell ref="G62:J62"/>
    <mergeCell ref="B3:U3"/>
    <mergeCell ref="T6:U6"/>
    <mergeCell ref="B4:U4"/>
    <mergeCell ref="G61:J61"/>
    <mergeCell ref="G60:J60"/>
    <mergeCell ref="G59:J59"/>
    <mergeCell ref="G58:J58"/>
    <mergeCell ref="G51:J51"/>
    <mergeCell ref="G50:J50"/>
    <mergeCell ref="G49:J49"/>
    <mergeCell ref="G72:J72"/>
    <mergeCell ref="G78:J78"/>
    <mergeCell ref="G77:J77"/>
    <mergeCell ref="G76:J76"/>
    <mergeCell ref="G75:J75"/>
    <mergeCell ref="G74:J74"/>
    <mergeCell ref="G73:J7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19" customWidth="1"/>
    <col min="2" max="13" width="6.875" style="219" customWidth="1"/>
    <col min="14" max="24" width="1.625" style="219" customWidth="1"/>
    <col min="25" max="16384" width="9.00390625" style="219" customWidth="1"/>
  </cols>
  <sheetData>
    <row r="1" ht="10.5" customHeight="1">
      <c r="X1" s="66" t="s">
        <v>374</v>
      </c>
    </row>
    <row r="2" ht="10.5" customHeight="1"/>
    <row r="3" spans="1:24" s="221" customFormat="1" ht="18" customHeight="1">
      <c r="A3" s="236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258"/>
    </row>
    <row r="4" spans="1:24" ht="12.75" customHeight="1">
      <c r="A4" s="237"/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20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30" t="s">
        <v>45</v>
      </c>
      <c r="C6" s="529"/>
      <c r="D6" s="529" t="s">
        <v>46</v>
      </c>
      <c r="E6" s="529"/>
      <c r="F6" s="529" t="s">
        <v>47</v>
      </c>
      <c r="G6" s="529"/>
      <c r="H6" s="529" t="s">
        <v>48</v>
      </c>
      <c r="I6" s="529"/>
      <c r="J6" s="529" t="s">
        <v>49</v>
      </c>
      <c r="K6" s="529"/>
      <c r="L6" s="531" t="s">
        <v>91</v>
      </c>
      <c r="M6" s="531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14"/>
    </row>
    <row r="7" spans="2:24" ht="15.75" customHeight="1">
      <c r="B7" s="238" t="s">
        <v>89</v>
      </c>
      <c r="C7" s="239" t="s">
        <v>90</v>
      </c>
      <c r="D7" s="239" t="s">
        <v>89</v>
      </c>
      <c r="E7" s="239" t="s">
        <v>90</v>
      </c>
      <c r="F7" s="239" t="s">
        <v>89</v>
      </c>
      <c r="G7" s="239" t="s">
        <v>90</v>
      </c>
      <c r="H7" s="239" t="s">
        <v>89</v>
      </c>
      <c r="I7" s="239" t="s">
        <v>90</v>
      </c>
      <c r="J7" s="239" t="s">
        <v>89</v>
      </c>
      <c r="K7" s="239" t="s">
        <v>90</v>
      </c>
      <c r="L7" s="239" t="s">
        <v>89</v>
      </c>
      <c r="M7" s="239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14"/>
    </row>
    <row r="8" spans="14:24" ht="10.5" customHeight="1">
      <c r="N8" s="226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227" customFormat="1" ht="10.5" customHeight="1">
      <c r="A9" s="244"/>
      <c r="B9" s="214">
        <v>333</v>
      </c>
      <c r="C9" s="214">
        <v>466</v>
      </c>
      <c r="D9" s="214">
        <v>203</v>
      </c>
      <c r="E9" s="214">
        <v>354</v>
      </c>
      <c r="F9" s="214">
        <v>92</v>
      </c>
      <c r="G9" s="214">
        <v>187</v>
      </c>
      <c r="H9" s="214">
        <v>37</v>
      </c>
      <c r="I9" s="214">
        <v>75</v>
      </c>
      <c r="J9" s="214">
        <v>5</v>
      </c>
      <c r="K9" s="214">
        <v>23</v>
      </c>
      <c r="L9" s="214">
        <v>0</v>
      </c>
      <c r="M9" s="214">
        <v>5</v>
      </c>
      <c r="N9" s="242"/>
      <c r="O9" s="504" t="s">
        <v>52</v>
      </c>
      <c r="P9" s="504"/>
      <c r="Q9" s="504"/>
      <c r="R9" s="504"/>
      <c r="S9" s="504"/>
      <c r="T9" s="504"/>
      <c r="U9" s="504"/>
      <c r="V9" s="504"/>
      <c r="W9" s="2"/>
      <c r="X9" s="2"/>
    </row>
    <row r="10" spans="1:24" ht="10.5" customHeight="1">
      <c r="A10" s="223"/>
      <c r="B10" s="194">
        <v>85</v>
      </c>
      <c r="C10" s="194">
        <v>101</v>
      </c>
      <c r="D10" s="194">
        <v>45</v>
      </c>
      <c r="E10" s="194">
        <v>96</v>
      </c>
      <c r="F10" s="194">
        <v>19</v>
      </c>
      <c r="G10" s="194">
        <v>41</v>
      </c>
      <c r="H10" s="194">
        <v>7</v>
      </c>
      <c r="I10" s="194">
        <v>21</v>
      </c>
      <c r="J10" s="194">
        <v>1</v>
      </c>
      <c r="K10" s="194">
        <v>8</v>
      </c>
      <c r="L10" s="194">
        <v>0</v>
      </c>
      <c r="M10" s="194">
        <v>0</v>
      </c>
      <c r="N10" s="226"/>
      <c r="O10" s="4"/>
      <c r="P10" s="4"/>
      <c r="Q10" s="4"/>
      <c r="R10" s="4"/>
      <c r="S10" s="503" t="s">
        <v>18</v>
      </c>
      <c r="T10" s="503"/>
      <c r="U10" s="503"/>
      <c r="V10" s="503"/>
      <c r="W10" s="4"/>
      <c r="X10" s="4"/>
    </row>
    <row r="11" spans="1:24" ht="10.5" customHeight="1">
      <c r="A11" s="223"/>
      <c r="B11" s="194">
        <v>43</v>
      </c>
      <c r="C11" s="194">
        <v>74</v>
      </c>
      <c r="D11" s="194">
        <v>38</v>
      </c>
      <c r="E11" s="194">
        <v>50</v>
      </c>
      <c r="F11" s="194">
        <v>15</v>
      </c>
      <c r="G11" s="194">
        <v>32</v>
      </c>
      <c r="H11" s="194">
        <v>3</v>
      </c>
      <c r="I11" s="194">
        <v>10</v>
      </c>
      <c r="J11" s="194">
        <v>0</v>
      </c>
      <c r="K11" s="194">
        <v>2</v>
      </c>
      <c r="L11" s="194">
        <v>0</v>
      </c>
      <c r="M11" s="194">
        <v>0</v>
      </c>
      <c r="N11" s="226"/>
      <c r="O11" s="4"/>
      <c r="P11" s="4"/>
      <c r="Q11" s="4"/>
      <c r="R11" s="4"/>
      <c r="S11" s="503" t="s">
        <v>19</v>
      </c>
      <c r="T11" s="503"/>
      <c r="U11" s="503"/>
      <c r="V11" s="503"/>
      <c r="W11" s="4"/>
      <c r="X11" s="4"/>
    </row>
    <row r="12" spans="1:24" ht="10.5" customHeight="1">
      <c r="A12" s="223"/>
      <c r="B12" s="194">
        <v>76</v>
      </c>
      <c r="C12" s="194">
        <v>121</v>
      </c>
      <c r="D12" s="194">
        <v>49</v>
      </c>
      <c r="E12" s="194">
        <v>92</v>
      </c>
      <c r="F12" s="194">
        <v>19</v>
      </c>
      <c r="G12" s="194">
        <v>37</v>
      </c>
      <c r="H12" s="194">
        <v>10</v>
      </c>
      <c r="I12" s="194">
        <v>20</v>
      </c>
      <c r="J12" s="194">
        <v>3</v>
      </c>
      <c r="K12" s="194">
        <v>6</v>
      </c>
      <c r="L12" s="194">
        <v>0</v>
      </c>
      <c r="M12" s="194">
        <v>2</v>
      </c>
      <c r="N12" s="226"/>
      <c r="O12" s="4"/>
      <c r="P12" s="4"/>
      <c r="Q12" s="4"/>
      <c r="R12" s="4"/>
      <c r="S12" s="503" t="s">
        <v>23</v>
      </c>
      <c r="T12" s="503"/>
      <c r="U12" s="503"/>
      <c r="V12" s="503"/>
      <c r="W12" s="4"/>
      <c r="X12" s="4"/>
    </row>
    <row r="13" spans="1:24" ht="10.5" customHeight="1">
      <c r="A13" s="223"/>
      <c r="B13" s="194">
        <v>87</v>
      </c>
      <c r="C13" s="194">
        <v>125</v>
      </c>
      <c r="D13" s="194">
        <v>56</v>
      </c>
      <c r="E13" s="194">
        <v>93</v>
      </c>
      <c r="F13" s="194">
        <v>33</v>
      </c>
      <c r="G13" s="194">
        <v>53</v>
      </c>
      <c r="H13" s="194">
        <v>14</v>
      </c>
      <c r="I13" s="194">
        <v>18</v>
      </c>
      <c r="J13" s="194">
        <v>0</v>
      </c>
      <c r="K13" s="194">
        <v>6</v>
      </c>
      <c r="L13" s="194">
        <v>0</v>
      </c>
      <c r="M13" s="194">
        <v>3</v>
      </c>
      <c r="N13" s="226"/>
      <c r="O13" s="4"/>
      <c r="P13" s="4"/>
      <c r="Q13" s="4"/>
      <c r="R13" s="4"/>
      <c r="S13" s="503" t="s">
        <v>26</v>
      </c>
      <c r="T13" s="503"/>
      <c r="U13" s="503"/>
      <c r="V13" s="503"/>
      <c r="W13" s="4"/>
      <c r="X13" s="4"/>
    </row>
    <row r="14" spans="1:24" ht="10.5" customHeight="1">
      <c r="A14" s="223"/>
      <c r="B14" s="194">
        <v>42</v>
      </c>
      <c r="C14" s="194">
        <v>45</v>
      </c>
      <c r="D14" s="194">
        <v>15</v>
      </c>
      <c r="E14" s="194">
        <v>23</v>
      </c>
      <c r="F14" s="194">
        <v>6</v>
      </c>
      <c r="G14" s="194">
        <v>24</v>
      </c>
      <c r="H14" s="194">
        <v>3</v>
      </c>
      <c r="I14" s="194">
        <v>6</v>
      </c>
      <c r="J14" s="194">
        <v>1</v>
      </c>
      <c r="K14" s="194">
        <v>1</v>
      </c>
      <c r="L14" s="194">
        <v>0</v>
      </c>
      <c r="M14" s="194">
        <v>0</v>
      </c>
      <c r="N14" s="226"/>
      <c r="O14" s="4"/>
      <c r="P14" s="4"/>
      <c r="Q14" s="4"/>
      <c r="R14" s="4"/>
      <c r="S14" s="503" t="s">
        <v>29</v>
      </c>
      <c r="T14" s="503"/>
      <c r="U14" s="503"/>
      <c r="V14" s="503"/>
      <c r="W14" s="4"/>
      <c r="X14" s="4"/>
    </row>
    <row r="15" spans="1:24" ht="8.25" customHeight="1">
      <c r="A15" s="223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26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27" customFormat="1" ht="10.5" customHeight="1">
      <c r="A16" s="244"/>
      <c r="B16" s="214">
        <v>102</v>
      </c>
      <c r="C16" s="214">
        <v>166</v>
      </c>
      <c r="D16" s="214">
        <v>80</v>
      </c>
      <c r="E16" s="214">
        <v>117</v>
      </c>
      <c r="F16" s="214">
        <v>45</v>
      </c>
      <c r="G16" s="214">
        <v>80</v>
      </c>
      <c r="H16" s="214">
        <v>15</v>
      </c>
      <c r="I16" s="214">
        <v>24</v>
      </c>
      <c r="J16" s="214">
        <v>1</v>
      </c>
      <c r="K16" s="214">
        <v>10</v>
      </c>
      <c r="L16" s="214">
        <v>0</v>
      </c>
      <c r="M16" s="214">
        <v>1</v>
      </c>
      <c r="N16" s="242"/>
      <c r="O16" s="504" t="s">
        <v>53</v>
      </c>
      <c r="P16" s="504"/>
      <c r="Q16" s="504"/>
      <c r="R16" s="504"/>
      <c r="S16" s="504"/>
      <c r="T16" s="504"/>
      <c r="U16" s="504"/>
      <c r="V16" s="504"/>
      <c r="W16" s="2"/>
      <c r="X16" s="2"/>
    </row>
    <row r="17" spans="1:24" ht="10.5" customHeight="1">
      <c r="A17" s="223"/>
      <c r="B17" s="194">
        <v>58</v>
      </c>
      <c r="C17" s="194">
        <v>107</v>
      </c>
      <c r="D17" s="194">
        <v>44</v>
      </c>
      <c r="E17" s="194">
        <v>73</v>
      </c>
      <c r="F17" s="194">
        <v>32</v>
      </c>
      <c r="G17" s="194">
        <v>57</v>
      </c>
      <c r="H17" s="194">
        <v>7</v>
      </c>
      <c r="I17" s="194">
        <v>18</v>
      </c>
      <c r="J17" s="194">
        <v>0</v>
      </c>
      <c r="K17" s="194">
        <v>7</v>
      </c>
      <c r="L17" s="194">
        <v>0</v>
      </c>
      <c r="M17" s="194">
        <v>0</v>
      </c>
      <c r="N17" s="226"/>
      <c r="O17" s="4"/>
      <c r="P17" s="4"/>
      <c r="Q17" s="4"/>
      <c r="R17" s="4"/>
      <c r="S17" s="503" t="s">
        <v>18</v>
      </c>
      <c r="T17" s="503"/>
      <c r="U17" s="503"/>
      <c r="V17" s="503"/>
      <c r="W17" s="4"/>
      <c r="X17" s="4"/>
    </row>
    <row r="18" spans="1:24" ht="10.5" customHeight="1">
      <c r="A18" s="223"/>
      <c r="B18" s="194">
        <v>44</v>
      </c>
      <c r="C18" s="194">
        <v>59</v>
      </c>
      <c r="D18" s="194">
        <v>36</v>
      </c>
      <c r="E18" s="194">
        <v>44</v>
      </c>
      <c r="F18" s="194">
        <v>13</v>
      </c>
      <c r="G18" s="194">
        <v>23</v>
      </c>
      <c r="H18" s="194">
        <v>8</v>
      </c>
      <c r="I18" s="194">
        <v>6</v>
      </c>
      <c r="J18" s="194">
        <v>1</v>
      </c>
      <c r="K18" s="194">
        <v>3</v>
      </c>
      <c r="L18" s="194">
        <v>0</v>
      </c>
      <c r="M18" s="194">
        <v>1</v>
      </c>
      <c r="N18" s="226"/>
      <c r="O18" s="4"/>
      <c r="P18" s="4"/>
      <c r="Q18" s="4"/>
      <c r="R18" s="4"/>
      <c r="S18" s="503" t="s">
        <v>19</v>
      </c>
      <c r="T18" s="503"/>
      <c r="U18" s="503"/>
      <c r="V18" s="503"/>
      <c r="W18" s="4"/>
      <c r="X18" s="4"/>
    </row>
    <row r="19" spans="1:24" ht="8.25" customHeight="1">
      <c r="A19" s="223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26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227" customFormat="1" ht="10.5" customHeight="1">
      <c r="A20" s="244"/>
      <c r="B20" s="214">
        <v>156</v>
      </c>
      <c r="C20" s="214">
        <v>238</v>
      </c>
      <c r="D20" s="214">
        <v>116</v>
      </c>
      <c r="E20" s="214">
        <v>155</v>
      </c>
      <c r="F20" s="214">
        <v>56</v>
      </c>
      <c r="G20" s="214">
        <v>79</v>
      </c>
      <c r="H20" s="214">
        <v>10</v>
      </c>
      <c r="I20" s="214">
        <v>53</v>
      </c>
      <c r="J20" s="214">
        <v>4</v>
      </c>
      <c r="K20" s="214">
        <v>15</v>
      </c>
      <c r="L20" s="214">
        <v>1</v>
      </c>
      <c r="M20" s="214">
        <v>1</v>
      </c>
      <c r="N20" s="242"/>
      <c r="O20" s="504" t="s">
        <v>54</v>
      </c>
      <c r="P20" s="504"/>
      <c r="Q20" s="504"/>
      <c r="R20" s="504"/>
      <c r="S20" s="504"/>
      <c r="T20" s="504"/>
      <c r="U20" s="504"/>
      <c r="V20" s="504"/>
      <c r="W20" s="2"/>
      <c r="X20" s="2"/>
    </row>
    <row r="21" spans="1:24" ht="10.5" customHeight="1">
      <c r="A21" s="223"/>
      <c r="B21" s="194">
        <v>2</v>
      </c>
      <c r="C21" s="194">
        <v>5</v>
      </c>
      <c r="D21" s="194">
        <v>2</v>
      </c>
      <c r="E21" s="194">
        <v>0</v>
      </c>
      <c r="F21" s="194">
        <v>1</v>
      </c>
      <c r="G21" s="194">
        <v>3</v>
      </c>
      <c r="H21" s="194">
        <v>0</v>
      </c>
      <c r="I21" s="194">
        <v>0</v>
      </c>
      <c r="J21" s="194">
        <v>1</v>
      </c>
      <c r="K21" s="194">
        <v>0</v>
      </c>
      <c r="L21" s="194">
        <v>0</v>
      </c>
      <c r="M21" s="194">
        <v>0</v>
      </c>
      <c r="N21" s="226"/>
      <c r="O21" s="4"/>
      <c r="P21" s="4"/>
      <c r="Q21" s="4"/>
      <c r="R21" s="4"/>
      <c r="S21" s="503" t="s">
        <v>18</v>
      </c>
      <c r="T21" s="503"/>
      <c r="U21" s="503"/>
      <c r="V21" s="503"/>
      <c r="W21" s="4"/>
      <c r="X21" s="4"/>
    </row>
    <row r="22" spans="1:24" ht="10.5" customHeight="1">
      <c r="A22" s="223"/>
      <c r="B22" s="194">
        <v>26</v>
      </c>
      <c r="C22" s="194">
        <v>38</v>
      </c>
      <c r="D22" s="194">
        <v>26</v>
      </c>
      <c r="E22" s="194">
        <v>32</v>
      </c>
      <c r="F22" s="194">
        <v>14</v>
      </c>
      <c r="G22" s="194">
        <v>18</v>
      </c>
      <c r="H22" s="194">
        <v>2</v>
      </c>
      <c r="I22" s="194">
        <v>5</v>
      </c>
      <c r="J22" s="194">
        <v>0</v>
      </c>
      <c r="K22" s="194">
        <v>1</v>
      </c>
      <c r="L22" s="194">
        <v>0</v>
      </c>
      <c r="M22" s="194">
        <v>0</v>
      </c>
      <c r="N22" s="226"/>
      <c r="O22" s="4"/>
      <c r="P22" s="4"/>
      <c r="Q22" s="4"/>
      <c r="R22" s="4"/>
      <c r="S22" s="503" t="s">
        <v>19</v>
      </c>
      <c r="T22" s="503"/>
      <c r="U22" s="503"/>
      <c r="V22" s="503"/>
      <c r="W22" s="4"/>
      <c r="X22" s="4"/>
    </row>
    <row r="23" spans="1:24" ht="10.5" customHeight="1">
      <c r="A23" s="223"/>
      <c r="B23" s="194">
        <v>41</v>
      </c>
      <c r="C23" s="194">
        <v>83</v>
      </c>
      <c r="D23" s="194">
        <v>33</v>
      </c>
      <c r="E23" s="194">
        <v>42</v>
      </c>
      <c r="F23" s="194">
        <v>17</v>
      </c>
      <c r="G23" s="194">
        <v>18</v>
      </c>
      <c r="H23" s="194">
        <v>2</v>
      </c>
      <c r="I23" s="194">
        <v>12</v>
      </c>
      <c r="J23" s="194">
        <v>0</v>
      </c>
      <c r="K23" s="194">
        <v>4</v>
      </c>
      <c r="L23" s="194">
        <v>1</v>
      </c>
      <c r="M23" s="194">
        <v>1</v>
      </c>
      <c r="N23" s="226"/>
      <c r="O23" s="4"/>
      <c r="P23" s="4"/>
      <c r="Q23" s="4"/>
      <c r="R23" s="4"/>
      <c r="S23" s="503" t="s">
        <v>23</v>
      </c>
      <c r="T23" s="503"/>
      <c r="U23" s="503"/>
      <c r="V23" s="503"/>
      <c r="W23" s="4"/>
      <c r="X23" s="4"/>
    </row>
    <row r="24" spans="1:24" ht="10.5" customHeight="1">
      <c r="A24" s="223"/>
      <c r="B24" s="194">
        <v>87</v>
      </c>
      <c r="C24" s="194">
        <v>112</v>
      </c>
      <c r="D24" s="194">
        <v>55</v>
      </c>
      <c r="E24" s="194">
        <v>81</v>
      </c>
      <c r="F24" s="194">
        <v>24</v>
      </c>
      <c r="G24" s="194">
        <v>40</v>
      </c>
      <c r="H24" s="194">
        <v>6</v>
      </c>
      <c r="I24" s="194">
        <v>36</v>
      </c>
      <c r="J24" s="194">
        <v>3</v>
      </c>
      <c r="K24" s="194">
        <v>10</v>
      </c>
      <c r="L24" s="194">
        <v>0</v>
      </c>
      <c r="M24" s="194">
        <v>0</v>
      </c>
      <c r="N24" s="226"/>
      <c r="O24" s="4"/>
      <c r="P24" s="4"/>
      <c r="Q24" s="4"/>
      <c r="R24" s="4"/>
      <c r="S24" s="503" t="s">
        <v>26</v>
      </c>
      <c r="T24" s="503"/>
      <c r="U24" s="503"/>
      <c r="V24" s="503"/>
      <c r="W24" s="4"/>
      <c r="X24" s="4"/>
    </row>
    <row r="25" spans="1:24" ht="8.25" customHeight="1">
      <c r="A25" s="22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26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227" customFormat="1" ht="10.5" customHeight="1">
      <c r="A26" s="244"/>
      <c r="B26" s="214">
        <v>186</v>
      </c>
      <c r="C26" s="214">
        <v>259</v>
      </c>
      <c r="D26" s="214">
        <v>112</v>
      </c>
      <c r="E26" s="214">
        <v>168</v>
      </c>
      <c r="F26" s="214">
        <v>39</v>
      </c>
      <c r="G26" s="214">
        <v>83</v>
      </c>
      <c r="H26" s="214">
        <v>24</v>
      </c>
      <c r="I26" s="214">
        <v>48</v>
      </c>
      <c r="J26" s="214">
        <v>4</v>
      </c>
      <c r="K26" s="214">
        <v>19</v>
      </c>
      <c r="L26" s="214">
        <v>1</v>
      </c>
      <c r="M26" s="214">
        <v>1</v>
      </c>
      <c r="N26" s="242"/>
      <c r="O26" s="504" t="s">
        <v>55</v>
      </c>
      <c r="P26" s="504"/>
      <c r="Q26" s="504"/>
      <c r="R26" s="504"/>
      <c r="S26" s="504"/>
      <c r="T26" s="504"/>
      <c r="U26" s="504"/>
      <c r="V26" s="504"/>
      <c r="W26" s="2"/>
      <c r="X26" s="2"/>
    </row>
    <row r="27" spans="1:24" ht="10.5" customHeight="1">
      <c r="A27" s="223"/>
      <c r="B27" s="194">
        <v>63</v>
      </c>
      <c r="C27" s="194">
        <v>78</v>
      </c>
      <c r="D27" s="194">
        <v>39</v>
      </c>
      <c r="E27" s="194">
        <v>73</v>
      </c>
      <c r="F27" s="194">
        <v>14</v>
      </c>
      <c r="G27" s="194">
        <v>23</v>
      </c>
      <c r="H27" s="194">
        <v>8</v>
      </c>
      <c r="I27" s="194">
        <v>13</v>
      </c>
      <c r="J27" s="194">
        <v>3</v>
      </c>
      <c r="K27" s="194">
        <v>8</v>
      </c>
      <c r="L27" s="194">
        <v>0</v>
      </c>
      <c r="M27" s="194">
        <v>0</v>
      </c>
      <c r="N27" s="226"/>
      <c r="O27" s="4"/>
      <c r="P27" s="4"/>
      <c r="Q27" s="4"/>
      <c r="R27" s="4"/>
      <c r="S27" s="503" t="s">
        <v>18</v>
      </c>
      <c r="T27" s="503"/>
      <c r="U27" s="503"/>
      <c r="V27" s="503"/>
      <c r="W27" s="4"/>
      <c r="X27" s="4"/>
    </row>
    <row r="28" spans="1:24" ht="10.5" customHeight="1">
      <c r="A28" s="223"/>
      <c r="B28" s="194">
        <v>69</v>
      </c>
      <c r="C28" s="194">
        <v>89</v>
      </c>
      <c r="D28" s="194">
        <v>39</v>
      </c>
      <c r="E28" s="194">
        <v>54</v>
      </c>
      <c r="F28" s="194">
        <v>14</v>
      </c>
      <c r="G28" s="194">
        <v>38</v>
      </c>
      <c r="H28" s="194">
        <v>12</v>
      </c>
      <c r="I28" s="194">
        <v>30</v>
      </c>
      <c r="J28" s="194">
        <v>1</v>
      </c>
      <c r="K28" s="194">
        <v>8</v>
      </c>
      <c r="L28" s="194">
        <v>1</v>
      </c>
      <c r="M28" s="194">
        <v>0</v>
      </c>
      <c r="N28" s="226"/>
      <c r="O28" s="4"/>
      <c r="P28" s="4"/>
      <c r="Q28" s="4"/>
      <c r="R28" s="4"/>
      <c r="S28" s="503" t="s">
        <v>19</v>
      </c>
      <c r="T28" s="503"/>
      <c r="U28" s="503"/>
      <c r="V28" s="503"/>
      <c r="W28" s="4"/>
      <c r="X28" s="4"/>
    </row>
    <row r="29" spans="1:24" ht="10.5" customHeight="1">
      <c r="A29" s="223"/>
      <c r="B29" s="194">
        <v>22</v>
      </c>
      <c r="C29" s="194">
        <v>45</v>
      </c>
      <c r="D29" s="194">
        <v>20</v>
      </c>
      <c r="E29" s="194">
        <v>26</v>
      </c>
      <c r="F29" s="194">
        <v>5</v>
      </c>
      <c r="G29" s="194">
        <v>11</v>
      </c>
      <c r="H29" s="194">
        <v>3</v>
      </c>
      <c r="I29" s="194">
        <v>2</v>
      </c>
      <c r="J29" s="194">
        <v>0</v>
      </c>
      <c r="K29" s="194">
        <v>2</v>
      </c>
      <c r="L29" s="194">
        <v>0</v>
      </c>
      <c r="M29" s="194">
        <v>1</v>
      </c>
      <c r="N29" s="226"/>
      <c r="O29" s="4"/>
      <c r="P29" s="4"/>
      <c r="Q29" s="4"/>
      <c r="R29" s="4"/>
      <c r="S29" s="503" t="s">
        <v>23</v>
      </c>
      <c r="T29" s="503"/>
      <c r="U29" s="503"/>
      <c r="V29" s="503"/>
      <c r="W29" s="4"/>
      <c r="X29" s="4"/>
    </row>
    <row r="30" spans="1:24" ht="10.5" customHeight="1">
      <c r="A30" s="223"/>
      <c r="B30" s="194">
        <v>32</v>
      </c>
      <c r="C30" s="194">
        <v>47</v>
      </c>
      <c r="D30" s="194">
        <v>14</v>
      </c>
      <c r="E30" s="194">
        <v>15</v>
      </c>
      <c r="F30" s="194">
        <v>6</v>
      </c>
      <c r="G30" s="194">
        <v>11</v>
      </c>
      <c r="H30" s="194">
        <v>1</v>
      </c>
      <c r="I30" s="194">
        <v>3</v>
      </c>
      <c r="J30" s="194">
        <v>0</v>
      </c>
      <c r="K30" s="194">
        <v>1</v>
      </c>
      <c r="L30" s="194">
        <v>0</v>
      </c>
      <c r="M30" s="194">
        <v>0</v>
      </c>
      <c r="N30" s="226"/>
      <c r="O30" s="4"/>
      <c r="P30" s="4"/>
      <c r="Q30" s="4"/>
      <c r="R30" s="4"/>
      <c r="S30" s="503" t="s">
        <v>26</v>
      </c>
      <c r="T30" s="503"/>
      <c r="U30" s="503"/>
      <c r="V30" s="503"/>
      <c r="W30" s="4"/>
      <c r="X30" s="4"/>
    </row>
    <row r="31" spans="1:26" s="9" customFormat="1" ht="8.25" customHeight="1">
      <c r="A31" s="6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26"/>
      <c r="Y31" s="219"/>
      <c r="Z31" s="219"/>
    </row>
    <row r="32" spans="1:26" s="228" customFormat="1" ht="10.5" customHeight="1">
      <c r="A32" s="241"/>
      <c r="B32" s="214">
        <v>332</v>
      </c>
      <c r="C32" s="214">
        <v>440</v>
      </c>
      <c r="D32" s="214">
        <v>228</v>
      </c>
      <c r="E32" s="214">
        <v>299</v>
      </c>
      <c r="F32" s="214">
        <v>103</v>
      </c>
      <c r="G32" s="214">
        <v>142</v>
      </c>
      <c r="H32" s="214">
        <v>23</v>
      </c>
      <c r="I32" s="214">
        <v>72</v>
      </c>
      <c r="J32" s="214">
        <v>1</v>
      </c>
      <c r="K32" s="214">
        <v>29</v>
      </c>
      <c r="L32" s="214">
        <v>0</v>
      </c>
      <c r="M32" s="214">
        <v>6</v>
      </c>
      <c r="N32" s="242"/>
      <c r="O32" s="504" t="s">
        <v>56</v>
      </c>
      <c r="P32" s="504"/>
      <c r="Q32" s="504"/>
      <c r="R32" s="504"/>
      <c r="S32" s="504"/>
      <c r="T32" s="504"/>
      <c r="U32" s="504"/>
      <c r="V32" s="504"/>
      <c r="W32" s="2"/>
      <c r="X32" s="2"/>
      <c r="Y32" s="227"/>
      <c r="Z32" s="227"/>
    </row>
    <row r="33" spans="1:24" ht="10.5" customHeight="1">
      <c r="A33" s="223"/>
      <c r="B33" s="194">
        <v>132</v>
      </c>
      <c r="C33" s="194">
        <v>142</v>
      </c>
      <c r="D33" s="194">
        <v>68</v>
      </c>
      <c r="E33" s="194">
        <v>87</v>
      </c>
      <c r="F33" s="194">
        <v>32</v>
      </c>
      <c r="G33" s="194">
        <v>49</v>
      </c>
      <c r="H33" s="194">
        <v>9</v>
      </c>
      <c r="I33" s="194">
        <v>17</v>
      </c>
      <c r="J33" s="194">
        <v>0</v>
      </c>
      <c r="K33" s="194">
        <v>8</v>
      </c>
      <c r="L33" s="194">
        <v>0</v>
      </c>
      <c r="M33" s="194">
        <v>2</v>
      </c>
      <c r="N33" s="226"/>
      <c r="O33" s="4"/>
      <c r="P33" s="4"/>
      <c r="Q33" s="4"/>
      <c r="R33" s="4"/>
      <c r="S33" s="503" t="s">
        <v>18</v>
      </c>
      <c r="T33" s="503"/>
      <c r="U33" s="503"/>
      <c r="V33" s="503"/>
      <c r="W33" s="4"/>
      <c r="X33" s="4"/>
    </row>
    <row r="34" spans="1:24" ht="10.5" customHeight="1">
      <c r="A34" s="223"/>
      <c r="B34" s="194">
        <v>73</v>
      </c>
      <c r="C34" s="194">
        <v>88</v>
      </c>
      <c r="D34" s="194">
        <v>41</v>
      </c>
      <c r="E34" s="194">
        <v>46</v>
      </c>
      <c r="F34" s="194">
        <v>21</v>
      </c>
      <c r="G34" s="194">
        <v>22</v>
      </c>
      <c r="H34" s="194">
        <v>0</v>
      </c>
      <c r="I34" s="194">
        <v>15</v>
      </c>
      <c r="J34" s="194">
        <v>0</v>
      </c>
      <c r="K34" s="194">
        <v>9</v>
      </c>
      <c r="L34" s="194">
        <v>0</v>
      </c>
      <c r="M34" s="194">
        <v>3</v>
      </c>
      <c r="N34" s="226"/>
      <c r="O34" s="4"/>
      <c r="P34" s="4"/>
      <c r="Q34" s="4"/>
      <c r="R34" s="4"/>
      <c r="S34" s="503" t="s">
        <v>19</v>
      </c>
      <c r="T34" s="503"/>
      <c r="U34" s="503"/>
      <c r="V34" s="503"/>
      <c r="W34" s="4"/>
      <c r="X34" s="4"/>
    </row>
    <row r="35" spans="1:24" ht="10.5" customHeight="1">
      <c r="A35" s="223"/>
      <c r="B35" s="194">
        <v>83</v>
      </c>
      <c r="C35" s="194">
        <v>132</v>
      </c>
      <c r="D35" s="194">
        <v>74</v>
      </c>
      <c r="E35" s="194">
        <v>111</v>
      </c>
      <c r="F35" s="194">
        <v>39</v>
      </c>
      <c r="G35" s="194">
        <v>35</v>
      </c>
      <c r="H35" s="194">
        <v>7</v>
      </c>
      <c r="I35" s="194">
        <v>25</v>
      </c>
      <c r="J35" s="194">
        <v>1</v>
      </c>
      <c r="K35" s="194">
        <v>8</v>
      </c>
      <c r="L35" s="194">
        <v>0</v>
      </c>
      <c r="M35" s="194">
        <v>1</v>
      </c>
      <c r="N35" s="226"/>
      <c r="O35" s="4"/>
      <c r="P35" s="4"/>
      <c r="Q35" s="4"/>
      <c r="R35" s="4"/>
      <c r="S35" s="503" t="s">
        <v>23</v>
      </c>
      <c r="T35" s="503"/>
      <c r="U35" s="503"/>
      <c r="V35" s="503"/>
      <c r="W35" s="4"/>
      <c r="X35" s="4"/>
    </row>
    <row r="36" spans="1:24" ht="10.5" customHeight="1">
      <c r="A36" s="223"/>
      <c r="B36" s="194">
        <v>44</v>
      </c>
      <c r="C36" s="194">
        <v>78</v>
      </c>
      <c r="D36" s="194">
        <v>45</v>
      </c>
      <c r="E36" s="194">
        <v>55</v>
      </c>
      <c r="F36" s="194">
        <v>11</v>
      </c>
      <c r="G36" s="194">
        <v>36</v>
      </c>
      <c r="H36" s="194">
        <v>7</v>
      </c>
      <c r="I36" s="194">
        <v>15</v>
      </c>
      <c r="J36" s="194">
        <v>0</v>
      </c>
      <c r="K36" s="194">
        <v>4</v>
      </c>
      <c r="L36" s="194">
        <v>0</v>
      </c>
      <c r="M36" s="194">
        <v>0</v>
      </c>
      <c r="N36" s="226"/>
      <c r="O36" s="4"/>
      <c r="P36" s="4"/>
      <c r="Q36" s="4"/>
      <c r="R36" s="4"/>
      <c r="S36" s="503" t="s">
        <v>26</v>
      </c>
      <c r="T36" s="503"/>
      <c r="U36" s="503"/>
      <c r="V36" s="503"/>
      <c r="W36" s="4"/>
      <c r="X36" s="4"/>
    </row>
    <row r="37" spans="1:24" ht="8.25" customHeight="1">
      <c r="A37" s="223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26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27" customFormat="1" ht="10.5" customHeight="1">
      <c r="A38" s="244"/>
      <c r="B38" s="214">
        <v>499</v>
      </c>
      <c r="C38" s="214">
        <v>620</v>
      </c>
      <c r="D38" s="214">
        <v>294</v>
      </c>
      <c r="E38" s="214">
        <v>433</v>
      </c>
      <c r="F38" s="214">
        <v>117</v>
      </c>
      <c r="G38" s="214">
        <v>220</v>
      </c>
      <c r="H38" s="214">
        <v>41</v>
      </c>
      <c r="I38" s="214">
        <v>71</v>
      </c>
      <c r="J38" s="214">
        <v>6</v>
      </c>
      <c r="K38" s="214">
        <v>30</v>
      </c>
      <c r="L38" s="214">
        <v>2</v>
      </c>
      <c r="M38" s="214">
        <v>3</v>
      </c>
      <c r="N38" s="242"/>
      <c r="O38" s="504" t="s">
        <v>57</v>
      </c>
      <c r="P38" s="504"/>
      <c r="Q38" s="504"/>
      <c r="R38" s="504"/>
      <c r="S38" s="504"/>
      <c r="T38" s="504"/>
      <c r="U38" s="504"/>
      <c r="V38" s="504"/>
      <c r="W38" s="2"/>
      <c r="X38" s="2"/>
    </row>
    <row r="39" spans="1:24" ht="10.5" customHeight="1">
      <c r="A39" s="223"/>
      <c r="B39" s="194">
        <v>69</v>
      </c>
      <c r="C39" s="194">
        <v>78</v>
      </c>
      <c r="D39" s="194">
        <v>43</v>
      </c>
      <c r="E39" s="194">
        <v>70</v>
      </c>
      <c r="F39" s="194">
        <v>19</v>
      </c>
      <c r="G39" s="194">
        <v>32</v>
      </c>
      <c r="H39" s="194">
        <v>8</v>
      </c>
      <c r="I39" s="194">
        <v>12</v>
      </c>
      <c r="J39" s="194">
        <v>1</v>
      </c>
      <c r="K39" s="194">
        <v>6</v>
      </c>
      <c r="L39" s="194">
        <v>2</v>
      </c>
      <c r="M39" s="194">
        <v>0</v>
      </c>
      <c r="N39" s="226"/>
      <c r="O39" s="4"/>
      <c r="P39" s="4"/>
      <c r="Q39" s="4"/>
      <c r="R39" s="4"/>
      <c r="S39" s="503" t="s">
        <v>18</v>
      </c>
      <c r="T39" s="503"/>
      <c r="U39" s="503"/>
      <c r="V39" s="503"/>
      <c r="W39" s="4"/>
      <c r="X39" s="4"/>
    </row>
    <row r="40" spans="1:24" ht="10.5" customHeight="1">
      <c r="A40" s="223"/>
      <c r="B40" s="194">
        <v>109</v>
      </c>
      <c r="C40" s="194">
        <v>117</v>
      </c>
      <c r="D40" s="194">
        <v>50</v>
      </c>
      <c r="E40" s="194">
        <v>65</v>
      </c>
      <c r="F40" s="194">
        <v>21</v>
      </c>
      <c r="G40" s="194">
        <v>43</v>
      </c>
      <c r="H40" s="194">
        <v>9</v>
      </c>
      <c r="I40" s="194">
        <v>9</v>
      </c>
      <c r="J40" s="194">
        <v>1</v>
      </c>
      <c r="K40" s="194">
        <v>3</v>
      </c>
      <c r="L40" s="194">
        <v>0</v>
      </c>
      <c r="M40" s="194">
        <v>1</v>
      </c>
      <c r="N40" s="226"/>
      <c r="O40" s="4"/>
      <c r="P40" s="4"/>
      <c r="Q40" s="4"/>
      <c r="R40" s="4"/>
      <c r="S40" s="503" t="s">
        <v>19</v>
      </c>
      <c r="T40" s="503"/>
      <c r="U40" s="503"/>
      <c r="V40" s="503"/>
      <c r="W40" s="4"/>
      <c r="X40" s="4"/>
    </row>
    <row r="41" spans="1:24" ht="10.5" customHeight="1">
      <c r="A41" s="223"/>
      <c r="B41" s="194">
        <v>77</v>
      </c>
      <c r="C41" s="194">
        <v>104</v>
      </c>
      <c r="D41" s="194">
        <v>52</v>
      </c>
      <c r="E41" s="194">
        <v>91</v>
      </c>
      <c r="F41" s="194">
        <v>23</v>
      </c>
      <c r="G41" s="194">
        <v>50</v>
      </c>
      <c r="H41" s="194">
        <v>5</v>
      </c>
      <c r="I41" s="194">
        <v>13</v>
      </c>
      <c r="J41" s="194">
        <v>0</v>
      </c>
      <c r="K41" s="194">
        <v>6</v>
      </c>
      <c r="L41" s="194">
        <v>0</v>
      </c>
      <c r="M41" s="194">
        <v>0</v>
      </c>
      <c r="N41" s="226"/>
      <c r="O41" s="4"/>
      <c r="P41" s="4"/>
      <c r="Q41" s="4"/>
      <c r="R41" s="4"/>
      <c r="S41" s="503" t="s">
        <v>23</v>
      </c>
      <c r="T41" s="503"/>
      <c r="U41" s="503"/>
      <c r="V41" s="503"/>
      <c r="W41" s="4"/>
      <c r="X41" s="4"/>
    </row>
    <row r="42" spans="1:24" ht="10.5" customHeight="1">
      <c r="A42" s="223"/>
      <c r="B42" s="194">
        <v>108</v>
      </c>
      <c r="C42" s="194">
        <v>122</v>
      </c>
      <c r="D42" s="194">
        <v>57</v>
      </c>
      <c r="E42" s="194">
        <v>78</v>
      </c>
      <c r="F42" s="194">
        <v>19</v>
      </c>
      <c r="G42" s="194">
        <v>44</v>
      </c>
      <c r="H42" s="194">
        <v>7</v>
      </c>
      <c r="I42" s="194">
        <v>19</v>
      </c>
      <c r="J42" s="194">
        <v>2</v>
      </c>
      <c r="K42" s="194">
        <v>9</v>
      </c>
      <c r="L42" s="194">
        <v>0</v>
      </c>
      <c r="M42" s="194">
        <v>1</v>
      </c>
      <c r="N42" s="226"/>
      <c r="O42" s="4"/>
      <c r="P42" s="4"/>
      <c r="Q42" s="4"/>
      <c r="R42" s="4"/>
      <c r="S42" s="503" t="s">
        <v>26</v>
      </c>
      <c r="T42" s="503"/>
      <c r="U42" s="503"/>
      <c r="V42" s="503"/>
      <c r="W42" s="4"/>
      <c r="X42" s="4"/>
    </row>
    <row r="43" spans="1:24" ht="10.5" customHeight="1">
      <c r="A43" s="223"/>
      <c r="B43" s="194">
        <v>72</v>
      </c>
      <c r="C43" s="194">
        <v>120</v>
      </c>
      <c r="D43" s="194">
        <v>59</v>
      </c>
      <c r="E43" s="194">
        <v>76</v>
      </c>
      <c r="F43" s="194">
        <v>24</v>
      </c>
      <c r="G43" s="194">
        <v>30</v>
      </c>
      <c r="H43" s="194">
        <v>8</v>
      </c>
      <c r="I43" s="194">
        <v>10</v>
      </c>
      <c r="J43" s="194">
        <v>2</v>
      </c>
      <c r="K43" s="194">
        <v>4</v>
      </c>
      <c r="L43" s="194">
        <v>0</v>
      </c>
      <c r="M43" s="194">
        <v>1</v>
      </c>
      <c r="N43" s="226"/>
      <c r="O43" s="4"/>
      <c r="P43" s="4"/>
      <c r="Q43" s="4"/>
      <c r="R43" s="4"/>
      <c r="S43" s="503" t="s">
        <v>29</v>
      </c>
      <c r="T43" s="503"/>
      <c r="U43" s="503"/>
      <c r="V43" s="503"/>
      <c r="W43" s="4"/>
      <c r="X43" s="4"/>
    </row>
    <row r="44" spans="1:24" ht="10.5" customHeight="1">
      <c r="A44" s="223"/>
      <c r="B44" s="194">
        <v>64</v>
      </c>
      <c r="C44" s="194">
        <v>79</v>
      </c>
      <c r="D44" s="194">
        <v>33</v>
      </c>
      <c r="E44" s="194">
        <v>53</v>
      </c>
      <c r="F44" s="194">
        <v>11</v>
      </c>
      <c r="G44" s="194">
        <v>21</v>
      </c>
      <c r="H44" s="194">
        <v>4</v>
      </c>
      <c r="I44" s="194">
        <v>8</v>
      </c>
      <c r="J44" s="194">
        <v>0</v>
      </c>
      <c r="K44" s="194">
        <v>2</v>
      </c>
      <c r="L44" s="194">
        <v>0</v>
      </c>
      <c r="M44" s="194">
        <v>0</v>
      </c>
      <c r="N44" s="226"/>
      <c r="O44" s="4"/>
      <c r="P44" s="4"/>
      <c r="Q44" s="4"/>
      <c r="R44" s="4"/>
      <c r="S44" s="503" t="s">
        <v>30</v>
      </c>
      <c r="T44" s="503"/>
      <c r="U44" s="503"/>
      <c r="V44" s="503"/>
      <c r="W44" s="4"/>
      <c r="X44" s="4"/>
    </row>
    <row r="45" spans="1:24" ht="8.25" customHeight="1">
      <c r="A45" s="223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26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27" customFormat="1" ht="10.5" customHeight="1">
      <c r="A46" s="244"/>
      <c r="B46" s="214">
        <v>221</v>
      </c>
      <c r="C46" s="214">
        <v>283</v>
      </c>
      <c r="D46" s="214">
        <v>127</v>
      </c>
      <c r="E46" s="214">
        <v>196</v>
      </c>
      <c r="F46" s="214">
        <v>42</v>
      </c>
      <c r="G46" s="214">
        <v>103</v>
      </c>
      <c r="H46" s="214">
        <v>17</v>
      </c>
      <c r="I46" s="214">
        <v>52</v>
      </c>
      <c r="J46" s="214">
        <v>5</v>
      </c>
      <c r="K46" s="214">
        <v>21</v>
      </c>
      <c r="L46" s="214">
        <v>0</v>
      </c>
      <c r="M46" s="214">
        <v>6</v>
      </c>
      <c r="N46" s="242"/>
      <c r="O46" s="504" t="s">
        <v>58</v>
      </c>
      <c r="P46" s="504"/>
      <c r="Q46" s="504"/>
      <c r="R46" s="504"/>
      <c r="S46" s="504"/>
      <c r="T46" s="504"/>
      <c r="U46" s="504"/>
      <c r="V46" s="504"/>
      <c r="W46" s="2"/>
      <c r="X46" s="2"/>
    </row>
    <row r="47" spans="1:24" ht="10.5" customHeight="1">
      <c r="A47" s="223"/>
      <c r="B47" s="194">
        <v>40</v>
      </c>
      <c r="C47" s="194">
        <v>55</v>
      </c>
      <c r="D47" s="194">
        <v>26</v>
      </c>
      <c r="E47" s="194">
        <v>43</v>
      </c>
      <c r="F47" s="194">
        <v>5</v>
      </c>
      <c r="G47" s="194">
        <v>19</v>
      </c>
      <c r="H47" s="194">
        <v>4</v>
      </c>
      <c r="I47" s="194">
        <v>6</v>
      </c>
      <c r="J47" s="194">
        <v>1</v>
      </c>
      <c r="K47" s="194">
        <v>3</v>
      </c>
      <c r="L47" s="194">
        <v>0</v>
      </c>
      <c r="M47" s="194">
        <v>1</v>
      </c>
      <c r="N47" s="226"/>
      <c r="O47" s="4"/>
      <c r="P47" s="4"/>
      <c r="Q47" s="4"/>
      <c r="R47" s="4"/>
      <c r="S47" s="503" t="s">
        <v>18</v>
      </c>
      <c r="T47" s="503"/>
      <c r="U47" s="503"/>
      <c r="V47" s="503"/>
      <c r="W47" s="4"/>
      <c r="X47" s="4"/>
    </row>
    <row r="48" spans="1:24" ht="10.5" customHeight="1">
      <c r="A48" s="223"/>
      <c r="B48" s="194">
        <v>34</v>
      </c>
      <c r="C48" s="194">
        <v>50</v>
      </c>
      <c r="D48" s="194">
        <v>21</v>
      </c>
      <c r="E48" s="194">
        <v>32</v>
      </c>
      <c r="F48" s="194">
        <v>9</v>
      </c>
      <c r="G48" s="194">
        <v>36</v>
      </c>
      <c r="H48" s="194">
        <v>2</v>
      </c>
      <c r="I48" s="194">
        <v>21</v>
      </c>
      <c r="J48" s="194">
        <v>2</v>
      </c>
      <c r="K48" s="194">
        <v>11</v>
      </c>
      <c r="L48" s="194">
        <v>0</v>
      </c>
      <c r="M48" s="194">
        <v>3</v>
      </c>
      <c r="N48" s="226"/>
      <c r="O48" s="4"/>
      <c r="P48" s="4"/>
      <c r="Q48" s="4"/>
      <c r="R48" s="4"/>
      <c r="S48" s="503" t="s">
        <v>19</v>
      </c>
      <c r="T48" s="503"/>
      <c r="U48" s="503"/>
      <c r="V48" s="503"/>
      <c r="W48" s="4"/>
      <c r="X48" s="4"/>
    </row>
    <row r="49" spans="1:24" ht="10.5" customHeight="1">
      <c r="A49" s="223"/>
      <c r="B49" s="194">
        <v>30</v>
      </c>
      <c r="C49" s="194">
        <v>50</v>
      </c>
      <c r="D49" s="194">
        <v>20</v>
      </c>
      <c r="E49" s="194">
        <v>33</v>
      </c>
      <c r="F49" s="194">
        <v>6</v>
      </c>
      <c r="G49" s="194">
        <v>17</v>
      </c>
      <c r="H49" s="194">
        <v>3</v>
      </c>
      <c r="I49" s="194">
        <v>4</v>
      </c>
      <c r="J49" s="194">
        <v>1</v>
      </c>
      <c r="K49" s="194">
        <v>1</v>
      </c>
      <c r="L49" s="194">
        <v>0</v>
      </c>
      <c r="M49" s="194">
        <v>1</v>
      </c>
      <c r="N49" s="226"/>
      <c r="O49" s="4"/>
      <c r="P49" s="4"/>
      <c r="Q49" s="4"/>
      <c r="R49" s="4"/>
      <c r="S49" s="503" t="s">
        <v>23</v>
      </c>
      <c r="T49" s="503"/>
      <c r="U49" s="503"/>
      <c r="V49" s="503"/>
      <c r="W49" s="4"/>
      <c r="X49" s="4"/>
    </row>
    <row r="50" spans="1:24" ht="10.5" customHeight="1">
      <c r="A50" s="223"/>
      <c r="B50" s="194">
        <v>59</v>
      </c>
      <c r="C50" s="194">
        <v>59</v>
      </c>
      <c r="D50" s="194">
        <v>27</v>
      </c>
      <c r="E50" s="194">
        <v>41</v>
      </c>
      <c r="F50" s="194">
        <v>9</v>
      </c>
      <c r="G50" s="194">
        <v>10</v>
      </c>
      <c r="H50" s="194">
        <v>4</v>
      </c>
      <c r="I50" s="194">
        <v>7</v>
      </c>
      <c r="J50" s="194">
        <v>0</v>
      </c>
      <c r="K50" s="194">
        <v>3</v>
      </c>
      <c r="L50" s="194">
        <v>0</v>
      </c>
      <c r="M50" s="194">
        <v>0</v>
      </c>
      <c r="N50" s="226"/>
      <c r="O50" s="4"/>
      <c r="P50" s="4"/>
      <c r="Q50" s="4"/>
      <c r="R50" s="4"/>
      <c r="S50" s="503" t="s">
        <v>26</v>
      </c>
      <c r="T50" s="503"/>
      <c r="U50" s="503"/>
      <c r="V50" s="503"/>
      <c r="W50" s="4"/>
      <c r="X50" s="4"/>
    </row>
    <row r="51" spans="1:24" ht="10.5" customHeight="1">
      <c r="A51" s="223"/>
      <c r="B51" s="194">
        <v>20</v>
      </c>
      <c r="C51" s="194">
        <v>23</v>
      </c>
      <c r="D51" s="194">
        <v>8</v>
      </c>
      <c r="E51" s="194">
        <v>15</v>
      </c>
      <c r="F51" s="194">
        <v>6</v>
      </c>
      <c r="G51" s="194">
        <v>7</v>
      </c>
      <c r="H51" s="194">
        <v>1</v>
      </c>
      <c r="I51" s="194">
        <v>4</v>
      </c>
      <c r="J51" s="194">
        <v>0</v>
      </c>
      <c r="K51" s="194">
        <v>1</v>
      </c>
      <c r="L51" s="194">
        <v>0</v>
      </c>
      <c r="M51" s="194">
        <v>1</v>
      </c>
      <c r="N51" s="226"/>
      <c r="O51" s="4"/>
      <c r="P51" s="4"/>
      <c r="Q51" s="4"/>
      <c r="R51" s="4"/>
      <c r="S51" s="503" t="s">
        <v>29</v>
      </c>
      <c r="T51" s="503"/>
      <c r="U51" s="503"/>
      <c r="V51" s="503"/>
      <c r="W51" s="4"/>
      <c r="X51" s="4"/>
    </row>
    <row r="52" spans="1:24" ht="10.5" customHeight="1">
      <c r="A52" s="223"/>
      <c r="B52" s="194">
        <v>38</v>
      </c>
      <c r="C52" s="194">
        <v>46</v>
      </c>
      <c r="D52" s="194">
        <v>25</v>
      </c>
      <c r="E52" s="194">
        <v>32</v>
      </c>
      <c r="F52" s="194">
        <v>7</v>
      </c>
      <c r="G52" s="194">
        <v>14</v>
      </c>
      <c r="H52" s="194">
        <v>3</v>
      </c>
      <c r="I52" s="194">
        <v>10</v>
      </c>
      <c r="J52" s="194">
        <v>1</v>
      </c>
      <c r="K52" s="194">
        <v>2</v>
      </c>
      <c r="L52" s="194">
        <v>0</v>
      </c>
      <c r="M52" s="194">
        <v>0</v>
      </c>
      <c r="N52" s="226"/>
      <c r="O52" s="4"/>
      <c r="P52" s="4"/>
      <c r="Q52" s="4"/>
      <c r="R52" s="4"/>
      <c r="S52" s="503" t="s">
        <v>30</v>
      </c>
      <c r="T52" s="503"/>
      <c r="U52" s="503"/>
      <c r="V52" s="503"/>
      <c r="W52" s="4"/>
      <c r="X52" s="4"/>
    </row>
    <row r="53" spans="1:24" ht="8.25" customHeight="1">
      <c r="A53" s="22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26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227" customFormat="1" ht="10.5" customHeight="1">
      <c r="A54" s="244"/>
      <c r="B54" s="214">
        <v>429</v>
      </c>
      <c r="C54" s="214">
        <v>578</v>
      </c>
      <c r="D54" s="214">
        <v>267</v>
      </c>
      <c r="E54" s="214">
        <v>422</v>
      </c>
      <c r="F54" s="214">
        <v>89</v>
      </c>
      <c r="G54" s="214">
        <v>244</v>
      </c>
      <c r="H54" s="214">
        <v>29</v>
      </c>
      <c r="I54" s="214">
        <v>90</v>
      </c>
      <c r="J54" s="214">
        <v>3</v>
      </c>
      <c r="K54" s="214">
        <v>27</v>
      </c>
      <c r="L54" s="214">
        <v>1</v>
      </c>
      <c r="M54" s="214">
        <v>1</v>
      </c>
      <c r="N54" s="242"/>
      <c r="O54" s="504" t="s">
        <v>59</v>
      </c>
      <c r="P54" s="504"/>
      <c r="Q54" s="504"/>
      <c r="R54" s="504"/>
      <c r="S54" s="504"/>
      <c r="T54" s="504"/>
      <c r="U54" s="504"/>
      <c r="V54" s="504"/>
      <c r="W54" s="2"/>
      <c r="X54" s="2"/>
    </row>
    <row r="55" spans="1:24" ht="10.5" customHeight="1">
      <c r="A55" s="223"/>
      <c r="B55" s="194">
        <v>75</v>
      </c>
      <c r="C55" s="194">
        <v>104</v>
      </c>
      <c r="D55" s="194">
        <v>50</v>
      </c>
      <c r="E55" s="194">
        <v>97</v>
      </c>
      <c r="F55" s="194">
        <v>28</v>
      </c>
      <c r="G55" s="194">
        <v>52</v>
      </c>
      <c r="H55" s="194">
        <v>5</v>
      </c>
      <c r="I55" s="194">
        <v>20</v>
      </c>
      <c r="J55" s="194">
        <v>1</v>
      </c>
      <c r="K55" s="194">
        <v>6</v>
      </c>
      <c r="L55" s="194">
        <v>1</v>
      </c>
      <c r="M55" s="194">
        <v>0</v>
      </c>
      <c r="N55" s="226"/>
      <c r="O55" s="4"/>
      <c r="P55" s="4"/>
      <c r="Q55" s="4"/>
      <c r="R55" s="4"/>
      <c r="S55" s="503" t="s">
        <v>18</v>
      </c>
      <c r="T55" s="503"/>
      <c r="U55" s="503"/>
      <c r="V55" s="503"/>
      <c r="W55" s="4"/>
      <c r="X55" s="4"/>
    </row>
    <row r="56" spans="1:24" ht="10.5" customHeight="1">
      <c r="A56" s="223"/>
      <c r="B56" s="194">
        <v>71</v>
      </c>
      <c r="C56" s="194">
        <v>93</v>
      </c>
      <c r="D56" s="194">
        <v>44</v>
      </c>
      <c r="E56" s="194">
        <v>63</v>
      </c>
      <c r="F56" s="194">
        <v>13</v>
      </c>
      <c r="G56" s="194">
        <v>41</v>
      </c>
      <c r="H56" s="194">
        <v>4</v>
      </c>
      <c r="I56" s="194">
        <v>12</v>
      </c>
      <c r="J56" s="194">
        <v>1</v>
      </c>
      <c r="K56" s="194">
        <v>4</v>
      </c>
      <c r="L56" s="194">
        <v>0</v>
      </c>
      <c r="M56" s="194">
        <v>0</v>
      </c>
      <c r="N56" s="226"/>
      <c r="O56" s="4"/>
      <c r="P56" s="4"/>
      <c r="Q56" s="4"/>
      <c r="R56" s="4"/>
      <c r="S56" s="503" t="s">
        <v>19</v>
      </c>
      <c r="T56" s="503"/>
      <c r="U56" s="503"/>
      <c r="V56" s="503"/>
      <c r="W56" s="4"/>
      <c r="X56" s="4"/>
    </row>
    <row r="57" spans="1:24" ht="10.5" customHeight="1">
      <c r="A57" s="223"/>
      <c r="B57" s="194">
        <v>30</v>
      </c>
      <c r="C57" s="194">
        <v>51</v>
      </c>
      <c r="D57" s="194">
        <v>24</v>
      </c>
      <c r="E57" s="194">
        <v>43</v>
      </c>
      <c r="F57" s="194">
        <v>6</v>
      </c>
      <c r="G57" s="194">
        <v>18</v>
      </c>
      <c r="H57" s="194">
        <v>1</v>
      </c>
      <c r="I57" s="194">
        <v>10</v>
      </c>
      <c r="J57" s="194">
        <v>0</v>
      </c>
      <c r="K57" s="194">
        <v>8</v>
      </c>
      <c r="L57" s="194">
        <v>0</v>
      </c>
      <c r="M57" s="194">
        <v>0</v>
      </c>
      <c r="N57" s="226"/>
      <c r="O57" s="4"/>
      <c r="P57" s="4"/>
      <c r="Q57" s="4"/>
      <c r="R57" s="4"/>
      <c r="S57" s="503" t="s">
        <v>23</v>
      </c>
      <c r="T57" s="503"/>
      <c r="U57" s="503"/>
      <c r="V57" s="503"/>
      <c r="W57" s="4"/>
      <c r="X57" s="4"/>
    </row>
    <row r="58" spans="1:26" ht="10.5" customHeight="1">
      <c r="A58" s="223"/>
      <c r="B58" s="194">
        <v>0</v>
      </c>
      <c r="C58" s="194">
        <v>0</v>
      </c>
      <c r="D58" s="194">
        <v>0</v>
      </c>
      <c r="E58" s="194">
        <v>0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226"/>
      <c r="O58" s="4"/>
      <c r="P58" s="4"/>
      <c r="Q58" s="4"/>
      <c r="R58" s="4"/>
      <c r="S58" s="503" t="s">
        <v>26</v>
      </c>
      <c r="T58" s="503"/>
      <c r="U58" s="503"/>
      <c r="V58" s="503"/>
      <c r="W58" s="4"/>
      <c r="X58" s="4"/>
      <c r="Y58" s="9"/>
      <c r="Z58" s="9"/>
    </row>
    <row r="59" spans="1:26" ht="10.5" customHeight="1">
      <c r="A59" s="223"/>
      <c r="B59" s="194">
        <v>43</v>
      </c>
      <c r="C59" s="194">
        <v>54</v>
      </c>
      <c r="D59" s="194">
        <v>35</v>
      </c>
      <c r="E59" s="194">
        <v>32</v>
      </c>
      <c r="F59" s="194">
        <v>7</v>
      </c>
      <c r="G59" s="194">
        <v>18</v>
      </c>
      <c r="H59" s="194">
        <v>3</v>
      </c>
      <c r="I59" s="194">
        <v>9</v>
      </c>
      <c r="J59" s="194">
        <v>0</v>
      </c>
      <c r="K59" s="194">
        <v>1</v>
      </c>
      <c r="L59" s="194">
        <v>0</v>
      </c>
      <c r="M59" s="194">
        <v>0</v>
      </c>
      <c r="N59" s="226"/>
      <c r="O59" s="4"/>
      <c r="P59" s="4"/>
      <c r="Q59" s="4"/>
      <c r="R59" s="4"/>
      <c r="S59" s="503" t="s">
        <v>29</v>
      </c>
      <c r="T59" s="503"/>
      <c r="U59" s="503"/>
      <c r="V59" s="503"/>
      <c r="W59" s="4"/>
      <c r="X59" s="4"/>
      <c r="Y59" s="9"/>
      <c r="Z59" s="9"/>
    </row>
    <row r="60" spans="1:24" ht="10.5" customHeight="1">
      <c r="A60" s="223"/>
      <c r="B60" s="194">
        <v>55</v>
      </c>
      <c r="C60" s="194">
        <v>83</v>
      </c>
      <c r="D60" s="194">
        <v>42</v>
      </c>
      <c r="E60" s="194">
        <v>75</v>
      </c>
      <c r="F60" s="194">
        <v>14</v>
      </c>
      <c r="G60" s="194">
        <v>42</v>
      </c>
      <c r="H60" s="194">
        <v>6</v>
      </c>
      <c r="I60" s="194">
        <v>14</v>
      </c>
      <c r="J60" s="194">
        <v>0</v>
      </c>
      <c r="K60" s="194">
        <v>3</v>
      </c>
      <c r="L60" s="194">
        <v>0</v>
      </c>
      <c r="M60" s="194">
        <v>0</v>
      </c>
      <c r="N60" s="226"/>
      <c r="O60" s="4"/>
      <c r="P60" s="4"/>
      <c r="Q60" s="4"/>
      <c r="R60" s="4"/>
      <c r="S60" s="503" t="s">
        <v>30</v>
      </c>
      <c r="T60" s="503"/>
      <c r="U60" s="503"/>
      <c r="V60" s="503"/>
      <c r="W60" s="4"/>
      <c r="X60" s="4"/>
    </row>
    <row r="61" spans="1:24" ht="10.5" customHeight="1">
      <c r="A61" s="223"/>
      <c r="B61" s="194">
        <v>61</v>
      </c>
      <c r="C61" s="194">
        <v>76</v>
      </c>
      <c r="D61" s="194">
        <v>35</v>
      </c>
      <c r="E61" s="194">
        <v>41</v>
      </c>
      <c r="F61" s="194">
        <v>6</v>
      </c>
      <c r="G61" s="194">
        <v>24</v>
      </c>
      <c r="H61" s="194">
        <v>3</v>
      </c>
      <c r="I61" s="194">
        <v>5</v>
      </c>
      <c r="J61" s="194">
        <v>0</v>
      </c>
      <c r="K61" s="194">
        <v>2</v>
      </c>
      <c r="L61" s="194">
        <v>0</v>
      </c>
      <c r="M61" s="194">
        <v>1</v>
      </c>
      <c r="N61" s="226"/>
      <c r="O61" s="4"/>
      <c r="P61" s="4"/>
      <c r="Q61" s="4"/>
      <c r="R61" s="4"/>
      <c r="S61" s="503" t="s">
        <v>60</v>
      </c>
      <c r="T61" s="503"/>
      <c r="U61" s="503"/>
      <c r="V61" s="503"/>
      <c r="W61" s="4"/>
      <c r="X61" s="4"/>
    </row>
    <row r="62" spans="1:24" ht="10.5" customHeight="1">
      <c r="A62" s="223"/>
      <c r="B62" s="194">
        <v>94</v>
      </c>
      <c r="C62" s="194">
        <v>117</v>
      </c>
      <c r="D62" s="194">
        <v>37</v>
      </c>
      <c r="E62" s="194">
        <v>71</v>
      </c>
      <c r="F62" s="194">
        <v>15</v>
      </c>
      <c r="G62" s="194">
        <v>49</v>
      </c>
      <c r="H62" s="194">
        <v>7</v>
      </c>
      <c r="I62" s="194">
        <v>20</v>
      </c>
      <c r="J62" s="194">
        <v>1</v>
      </c>
      <c r="K62" s="194">
        <v>3</v>
      </c>
      <c r="L62" s="194">
        <v>0</v>
      </c>
      <c r="M62" s="194">
        <v>0</v>
      </c>
      <c r="N62" s="226"/>
      <c r="O62" s="4"/>
      <c r="P62" s="4"/>
      <c r="Q62" s="4"/>
      <c r="R62" s="4"/>
      <c r="S62" s="503" t="s">
        <v>61</v>
      </c>
      <c r="T62" s="503"/>
      <c r="U62" s="503"/>
      <c r="V62" s="503"/>
      <c r="W62" s="4"/>
      <c r="X62" s="4"/>
    </row>
    <row r="63" spans="1:24" ht="8.25" customHeight="1">
      <c r="A63" s="22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26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227" customFormat="1" ht="10.5" customHeight="1">
      <c r="A64" s="244"/>
      <c r="B64" s="214">
        <v>486</v>
      </c>
      <c r="C64" s="214">
        <v>604</v>
      </c>
      <c r="D64" s="214">
        <v>257</v>
      </c>
      <c r="E64" s="214">
        <v>345</v>
      </c>
      <c r="F64" s="214">
        <v>92</v>
      </c>
      <c r="G64" s="214">
        <v>201</v>
      </c>
      <c r="H64" s="214">
        <v>33</v>
      </c>
      <c r="I64" s="214">
        <v>63</v>
      </c>
      <c r="J64" s="214">
        <v>7</v>
      </c>
      <c r="K64" s="214">
        <v>40</v>
      </c>
      <c r="L64" s="214">
        <v>1</v>
      </c>
      <c r="M64" s="214">
        <v>3</v>
      </c>
      <c r="N64" s="242"/>
      <c r="O64" s="504" t="s">
        <v>62</v>
      </c>
      <c r="P64" s="504"/>
      <c r="Q64" s="504"/>
      <c r="R64" s="504"/>
      <c r="S64" s="504"/>
      <c r="T64" s="504"/>
      <c r="U64" s="504"/>
      <c r="V64" s="504"/>
      <c r="W64" s="2"/>
      <c r="X64" s="2"/>
    </row>
    <row r="65" spans="1:24" ht="10.5" customHeight="1">
      <c r="A65" s="223"/>
      <c r="B65" s="194">
        <v>115</v>
      </c>
      <c r="C65" s="194">
        <v>122</v>
      </c>
      <c r="D65" s="194">
        <v>43</v>
      </c>
      <c r="E65" s="194">
        <v>67</v>
      </c>
      <c r="F65" s="194">
        <v>16</v>
      </c>
      <c r="G65" s="194">
        <v>32</v>
      </c>
      <c r="H65" s="194">
        <v>4</v>
      </c>
      <c r="I65" s="194">
        <v>10</v>
      </c>
      <c r="J65" s="194">
        <v>2</v>
      </c>
      <c r="K65" s="194">
        <v>5</v>
      </c>
      <c r="L65" s="194">
        <v>1</v>
      </c>
      <c r="M65" s="194">
        <v>0</v>
      </c>
      <c r="N65" s="226"/>
      <c r="O65" s="4"/>
      <c r="P65" s="4"/>
      <c r="Q65" s="4"/>
      <c r="R65" s="4"/>
      <c r="S65" s="503" t="s">
        <v>18</v>
      </c>
      <c r="T65" s="503"/>
      <c r="U65" s="503"/>
      <c r="V65" s="503"/>
      <c r="W65" s="4"/>
      <c r="X65" s="4"/>
    </row>
    <row r="66" spans="1:24" ht="10.5" customHeight="1">
      <c r="A66" s="223"/>
      <c r="B66" s="194">
        <v>114</v>
      </c>
      <c r="C66" s="194">
        <v>189</v>
      </c>
      <c r="D66" s="194">
        <v>83</v>
      </c>
      <c r="E66" s="194">
        <v>126</v>
      </c>
      <c r="F66" s="194">
        <v>34</v>
      </c>
      <c r="G66" s="194">
        <v>57</v>
      </c>
      <c r="H66" s="194">
        <v>9</v>
      </c>
      <c r="I66" s="194">
        <v>19</v>
      </c>
      <c r="J66" s="194">
        <v>2</v>
      </c>
      <c r="K66" s="194">
        <v>8</v>
      </c>
      <c r="L66" s="194">
        <v>0</v>
      </c>
      <c r="M66" s="194">
        <v>1</v>
      </c>
      <c r="N66" s="226"/>
      <c r="O66" s="4"/>
      <c r="P66" s="4"/>
      <c r="Q66" s="4"/>
      <c r="R66" s="4"/>
      <c r="S66" s="503" t="s">
        <v>19</v>
      </c>
      <c r="T66" s="503"/>
      <c r="U66" s="503"/>
      <c r="V66" s="503"/>
      <c r="W66" s="4"/>
      <c r="X66" s="4"/>
    </row>
    <row r="67" spans="1:24" ht="10.5" customHeight="1">
      <c r="A67" s="223"/>
      <c r="B67" s="194">
        <v>92</v>
      </c>
      <c r="C67" s="194">
        <v>111</v>
      </c>
      <c r="D67" s="194">
        <v>38</v>
      </c>
      <c r="E67" s="194">
        <v>39</v>
      </c>
      <c r="F67" s="194">
        <v>16</v>
      </c>
      <c r="G67" s="194">
        <v>29</v>
      </c>
      <c r="H67" s="194">
        <v>4</v>
      </c>
      <c r="I67" s="194">
        <v>10</v>
      </c>
      <c r="J67" s="194">
        <v>0</v>
      </c>
      <c r="K67" s="194">
        <v>5</v>
      </c>
      <c r="L67" s="194">
        <v>0</v>
      </c>
      <c r="M67" s="194">
        <v>1</v>
      </c>
      <c r="N67" s="226"/>
      <c r="O67" s="4"/>
      <c r="P67" s="4"/>
      <c r="Q67" s="4"/>
      <c r="R67" s="4"/>
      <c r="S67" s="503" t="s">
        <v>23</v>
      </c>
      <c r="T67" s="503"/>
      <c r="U67" s="503"/>
      <c r="V67" s="503"/>
      <c r="W67" s="4"/>
      <c r="X67" s="4"/>
    </row>
    <row r="68" spans="1:24" ht="10.5" customHeight="1">
      <c r="A68" s="223"/>
      <c r="B68" s="194">
        <v>118</v>
      </c>
      <c r="C68" s="194">
        <v>132</v>
      </c>
      <c r="D68" s="194">
        <v>70</v>
      </c>
      <c r="E68" s="194">
        <v>75</v>
      </c>
      <c r="F68" s="194">
        <v>12</v>
      </c>
      <c r="G68" s="194">
        <v>65</v>
      </c>
      <c r="H68" s="194">
        <v>13</v>
      </c>
      <c r="I68" s="194">
        <v>18</v>
      </c>
      <c r="J68" s="194">
        <v>2</v>
      </c>
      <c r="K68" s="194">
        <v>20</v>
      </c>
      <c r="L68" s="194">
        <v>0</v>
      </c>
      <c r="M68" s="194">
        <v>0</v>
      </c>
      <c r="N68" s="226"/>
      <c r="O68" s="4"/>
      <c r="P68" s="4"/>
      <c r="Q68" s="4"/>
      <c r="R68" s="4"/>
      <c r="S68" s="503" t="s">
        <v>26</v>
      </c>
      <c r="T68" s="503"/>
      <c r="U68" s="503"/>
      <c r="V68" s="503"/>
      <c r="W68" s="4"/>
      <c r="X68" s="4"/>
    </row>
    <row r="69" spans="1:24" ht="10.5" customHeight="1">
      <c r="A69" s="223"/>
      <c r="B69" s="194">
        <v>47</v>
      </c>
      <c r="C69" s="194">
        <v>50</v>
      </c>
      <c r="D69" s="194">
        <v>23</v>
      </c>
      <c r="E69" s="194">
        <v>38</v>
      </c>
      <c r="F69" s="194">
        <v>14</v>
      </c>
      <c r="G69" s="194">
        <v>18</v>
      </c>
      <c r="H69" s="194">
        <v>3</v>
      </c>
      <c r="I69" s="194">
        <v>6</v>
      </c>
      <c r="J69" s="194">
        <v>1</v>
      </c>
      <c r="K69" s="194">
        <v>2</v>
      </c>
      <c r="L69" s="194">
        <v>0</v>
      </c>
      <c r="M69" s="194">
        <v>1</v>
      </c>
      <c r="N69" s="226"/>
      <c r="O69" s="4"/>
      <c r="P69" s="4"/>
      <c r="Q69" s="4"/>
      <c r="R69" s="4"/>
      <c r="S69" s="503" t="s">
        <v>29</v>
      </c>
      <c r="T69" s="503"/>
      <c r="U69" s="503"/>
      <c r="V69" s="503"/>
      <c r="W69" s="4"/>
      <c r="X69" s="4"/>
    </row>
    <row r="70" spans="1:24" ht="8.25" customHeight="1">
      <c r="A70" s="223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26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227" customFormat="1" ht="10.5" customHeight="1">
      <c r="A71" s="244"/>
      <c r="B71" s="214">
        <v>520</v>
      </c>
      <c r="C71" s="214">
        <v>677</v>
      </c>
      <c r="D71" s="214">
        <v>241</v>
      </c>
      <c r="E71" s="214">
        <v>391</v>
      </c>
      <c r="F71" s="214">
        <v>100</v>
      </c>
      <c r="G71" s="214">
        <v>220</v>
      </c>
      <c r="H71" s="214">
        <v>21</v>
      </c>
      <c r="I71" s="214">
        <v>75</v>
      </c>
      <c r="J71" s="214">
        <v>5</v>
      </c>
      <c r="K71" s="214">
        <v>19</v>
      </c>
      <c r="L71" s="214">
        <v>3</v>
      </c>
      <c r="M71" s="214">
        <v>5</v>
      </c>
      <c r="N71" s="242"/>
      <c r="O71" s="504" t="s">
        <v>63</v>
      </c>
      <c r="P71" s="504"/>
      <c r="Q71" s="504"/>
      <c r="R71" s="504"/>
      <c r="S71" s="504"/>
      <c r="T71" s="504"/>
      <c r="U71" s="504"/>
      <c r="V71" s="504"/>
      <c r="W71" s="2"/>
      <c r="X71" s="2"/>
    </row>
    <row r="72" spans="1:24" ht="10.5" customHeight="1">
      <c r="A72" s="223"/>
      <c r="B72" s="194">
        <v>79</v>
      </c>
      <c r="C72" s="194">
        <v>109</v>
      </c>
      <c r="D72" s="194">
        <v>28</v>
      </c>
      <c r="E72" s="194">
        <v>47</v>
      </c>
      <c r="F72" s="194">
        <v>2</v>
      </c>
      <c r="G72" s="194">
        <v>24</v>
      </c>
      <c r="H72" s="194">
        <v>3</v>
      </c>
      <c r="I72" s="194">
        <v>6</v>
      </c>
      <c r="J72" s="194">
        <v>1</v>
      </c>
      <c r="K72" s="194">
        <v>1</v>
      </c>
      <c r="L72" s="194">
        <v>0</v>
      </c>
      <c r="M72" s="194">
        <v>1</v>
      </c>
      <c r="N72" s="226"/>
      <c r="O72" s="4"/>
      <c r="P72" s="4"/>
      <c r="Q72" s="4"/>
      <c r="R72" s="4"/>
      <c r="S72" s="503" t="s">
        <v>18</v>
      </c>
      <c r="T72" s="503"/>
      <c r="U72" s="503"/>
      <c r="V72" s="503"/>
      <c r="W72" s="4"/>
      <c r="X72" s="4"/>
    </row>
    <row r="73" spans="1:24" ht="10.5" customHeight="1">
      <c r="A73" s="223"/>
      <c r="B73" s="194">
        <v>91</v>
      </c>
      <c r="C73" s="194">
        <v>115</v>
      </c>
      <c r="D73" s="194">
        <v>48</v>
      </c>
      <c r="E73" s="194">
        <v>87</v>
      </c>
      <c r="F73" s="194">
        <v>23</v>
      </c>
      <c r="G73" s="194">
        <v>58</v>
      </c>
      <c r="H73" s="194">
        <v>6</v>
      </c>
      <c r="I73" s="194">
        <v>23</v>
      </c>
      <c r="J73" s="194">
        <v>0</v>
      </c>
      <c r="K73" s="194">
        <v>5</v>
      </c>
      <c r="L73" s="194">
        <v>0</v>
      </c>
      <c r="M73" s="194">
        <v>1</v>
      </c>
      <c r="N73" s="226"/>
      <c r="O73" s="4"/>
      <c r="P73" s="4"/>
      <c r="Q73" s="4"/>
      <c r="R73" s="4"/>
      <c r="S73" s="503" t="s">
        <v>19</v>
      </c>
      <c r="T73" s="503"/>
      <c r="U73" s="503"/>
      <c r="V73" s="503"/>
      <c r="W73" s="4"/>
      <c r="X73" s="4"/>
    </row>
    <row r="74" spans="1:24" ht="10.5" customHeight="1">
      <c r="A74" s="223"/>
      <c r="B74" s="194">
        <v>158</v>
      </c>
      <c r="C74" s="194">
        <v>208</v>
      </c>
      <c r="D74" s="194">
        <v>75</v>
      </c>
      <c r="E74" s="194">
        <v>106</v>
      </c>
      <c r="F74" s="194">
        <v>34</v>
      </c>
      <c r="G74" s="194">
        <v>62</v>
      </c>
      <c r="H74" s="194">
        <v>6</v>
      </c>
      <c r="I74" s="194">
        <v>16</v>
      </c>
      <c r="J74" s="194">
        <v>2</v>
      </c>
      <c r="K74" s="194">
        <v>4</v>
      </c>
      <c r="L74" s="194">
        <v>1</v>
      </c>
      <c r="M74" s="194">
        <v>3</v>
      </c>
      <c r="N74" s="226"/>
      <c r="O74" s="4"/>
      <c r="P74" s="4"/>
      <c r="Q74" s="4"/>
      <c r="R74" s="4"/>
      <c r="S74" s="503" t="s">
        <v>23</v>
      </c>
      <c r="T74" s="503"/>
      <c r="U74" s="503"/>
      <c r="V74" s="503"/>
      <c r="W74" s="4"/>
      <c r="X74" s="4"/>
    </row>
    <row r="75" spans="1:24" ht="10.5" customHeight="1">
      <c r="A75" s="223"/>
      <c r="B75" s="194">
        <v>0</v>
      </c>
      <c r="C75" s="194">
        <v>0</v>
      </c>
      <c r="D75" s="194">
        <v>0</v>
      </c>
      <c r="E75" s="194">
        <v>0</v>
      </c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94">
        <v>0</v>
      </c>
      <c r="M75" s="194">
        <v>0</v>
      </c>
      <c r="N75" s="226"/>
      <c r="O75" s="4"/>
      <c r="P75" s="4"/>
      <c r="Q75" s="4"/>
      <c r="R75" s="4"/>
      <c r="S75" s="503" t="s">
        <v>26</v>
      </c>
      <c r="T75" s="503"/>
      <c r="U75" s="503"/>
      <c r="V75" s="503"/>
      <c r="W75" s="4"/>
      <c r="X75" s="4"/>
    </row>
    <row r="76" spans="1:24" ht="10.5" customHeight="1">
      <c r="A76" s="223"/>
      <c r="B76" s="194">
        <v>72</v>
      </c>
      <c r="C76" s="194">
        <v>104</v>
      </c>
      <c r="D76" s="194">
        <v>37</v>
      </c>
      <c r="E76" s="194">
        <v>56</v>
      </c>
      <c r="F76" s="194">
        <v>12</v>
      </c>
      <c r="G76" s="194">
        <v>36</v>
      </c>
      <c r="H76" s="194">
        <v>4</v>
      </c>
      <c r="I76" s="194">
        <v>15</v>
      </c>
      <c r="J76" s="194">
        <v>0</v>
      </c>
      <c r="K76" s="194">
        <v>4</v>
      </c>
      <c r="L76" s="194">
        <v>1</v>
      </c>
      <c r="M76" s="194">
        <v>0</v>
      </c>
      <c r="N76" s="226"/>
      <c r="O76" s="4"/>
      <c r="P76" s="4"/>
      <c r="Q76" s="4"/>
      <c r="R76" s="4"/>
      <c r="S76" s="503" t="s">
        <v>29</v>
      </c>
      <c r="T76" s="503"/>
      <c r="U76" s="503"/>
      <c r="V76" s="503"/>
      <c r="W76" s="4"/>
      <c r="X76" s="4"/>
    </row>
    <row r="77" spans="1:24" ht="10.5" customHeight="1">
      <c r="A77" s="223"/>
      <c r="B77" s="194">
        <v>25</v>
      </c>
      <c r="C77" s="194">
        <v>26</v>
      </c>
      <c r="D77" s="194">
        <v>11</v>
      </c>
      <c r="E77" s="194">
        <v>27</v>
      </c>
      <c r="F77" s="194">
        <v>7</v>
      </c>
      <c r="G77" s="194">
        <v>7</v>
      </c>
      <c r="H77" s="194">
        <v>0</v>
      </c>
      <c r="I77" s="194">
        <v>4</v>
      </c>
      <c r="J77" s="194">
        <v>0</v>
      </c>
      <c r="K77" s="194">
        <v>0</v>
      </c>
      <c r="L77" s="194">
        <v>0</v>
      </c>
      <c r="M77" s="194">
        <v>0</v>
      </c>
      <c r="N77" s="226"/>
      <c r="O77" s="4"/>
      <c r="P77" s="4"/>
      <c r="Q77" s="4"/>
      <c r="R77" s="4"/>
      <c r="S77" s="503" t="s">
        <v>30</v>
      </c>
      <c r="T77" s="503"/>
      <c r="U77" s="503"/>
      <c r="V77" s="503"/>
      <c r="W77" s="4"/>
      <c r="X77" s="4"/>
    </row>
    <row r="78" spans="1:24" ht="10.5" customHeight="1">
      <c r="A78" s="223"/>
      <c r="B78" s="194">
        <v>95</v>
      </c>
      <c r="C78" s="194">
        <v>115</v>
      </c>
      <c r="D78" s="194">
        <v>42</v>
      </c>
      <c r="E78" s="194">
        <v>68</v>
      </c>
      <c r="F78" s="194">
        <v>22</v>
      </c>
      <c r="G78" s="194">
        <v>33</v>
      </c>
      <c r="H78" s="194">
        <v>2</v>
      </c>
      <c r="I78" s="194">
        <v>11</v>
      </c>
      <c r="J78" s="194">
        <v>2</v>
      </c>
      <c r="K78" s="194">
        <v>5</v>
      </c>
      <c r="L78" s="194">
        <v>1</v>
      </c>
      <c r="M78" s="194">
        <v>0</v>
      </c>
      <c r="N78" s="226"/>
      <c r="O78" s="4"/>
      <c r="P78" s="4"/>
      <c r="Q78" s="4"/>
      <c r="R78" s="4"/>
      <c r="S78" s="503" t="s">
        <v>60</v>
      </c>
      <c r="T78" s="503"/>
      <c r="U78" s="503"/>
      <c r="V78" s="503"/>
      <c r="W78" s="4"/>
      <c r="X78" s="4"/>
    </row>
    <row r="79" spans="1:24" ht="10.5" customHeight="1">
      <c r="A79" s="223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6"/>
      <c r="O79" s="7"/>
      <c r="P79" s="7"/>
      <c r="Q79" s="7"/>
      <c r="R79" s="247"/>
      <c r="S79" s="230"/>
      <c r="T79" s="230"/>
      <c r="U79" s="230"/>
      <c r="V79" s="230"/>
      <c r="W79" s="230"/>
      <c r="X79" s="9"/>
    </row>
    <row r="80" spans="1:13" ht="10.5" customHeight="1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</row>
    <row r="81" spans="1:13" ht="10.5" customHeight="1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</row>
    <row r="82" spans="1:13" ht="10.5" customHeight="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</row>
    <row r="83" spans="1:13" ht="10.5" customHeight="1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</row>
  </sheetData>
  <sheetProtection/>
  <mergeCells count="70">
    <mergeCell ref="S78:V78"/>
    <mergeCell ref="S69:V69"/>
    <mergeCell ref="S75:V75"/>
    <mergeCell ref="S76:V76"/>
    <mergeCell ref="S77:V77"/>
    <mergeCell ref="S73:V73"/>
    <mergeCell ref="S74:V74"/>
    <mergeCell ref="O71:V71"/>
    <mergeCell ref="S72:V72"/>
    <mergeCell ref="S60:V60"/>
    <mergeCell ref="S61:V61"/>
    <mergeCell ref="S62:V62"/>
    <mergeCell ref="S68:V68"/>
    <mergeCell ref="S66:V66"/>
    <mergeCell ref="S67:V67"/>
    <mergeCell ref="S65:V65"/>
    <mergeCell ref="O64:V64"/>
    <mergeCell ref="S51:V51"/>
    <mergeCell ref="S52:V52"/>
    <mergeCell ref="S58:V58"/>
    <mergeCell ref="S59:V59"/>
    <mergeCell ref="S56:V56"/>
    <mergeCell ref="S57:V57"/>
    <mergeCell ref="O54:V54"/>
    <mergeCell ref="S55:V55"/>
    <mergeCell ref="S44:V44"/>
    <mergeCell ref="S50:V50"/>
    <mergeCell ref="O46:V46"/>
    <mergeCell ref="S47:V47"/>
    <mergeCell ref="S48:V48"/>
    <mergeCell ref="S49:V49"/>
    <mergeCell ref="S42:V42"/>
    <mergeCell ref="S43:V43"/>
    <mergeCell ref="S22:V22"/>
    <mergeCell ref="S23:V23"/>
    <mergeCell ref="S24:V24"/>
    <mergeCell ref="S30:V30"/>
    <mergeCell ref="S28:V28"/>
    <mergeCell ref="O26:V26"/>
    <mergeCell ref="S27:V27"/>
    <mergeCell ref="S29:V29"/>
    <mergeCell ref="S11:V11"/>
    <mergeCell ref="S17:V17"/>
    <mergeCell ref="O16:V16"/>
    <mergeCell ref="S21:V21"/>
    <mergeCell ref="S18:V18"/>
    <mergeCell ref="O20:V20"/>
    <mergeCell ref="L6:M6"/>
    <mergeCell ref="O9:V9"/>
    <mergeCell ref="S10:V10"/>
    <mergeCell ref="B4:W4"/>
    <mergeCell ref="B3:W3"/>
    <mergeCell ref="S14:V14"/>
    <mergeCell ref="J6:K6"/>
    <mergeCell ref="N6:W7"/>
    <mergeCell ref="S12:V12"/>
    <mergeCell ref="B6:C6"/>
    <mergeCell ref="S13:V13"/>
    <mergeCell ref="F6:G6"/>
    <mergeCell ref="D6:E6"/>
    <mergeCell ref="H6:I6"/>
    <mergeCell ref="S41:V41"/>
    <mergeCell ref="O32:V32"/>
    <mergeCell ref="S33:V33"/>
    <mergeCell ref="S34:V34"/>
    <mergeCell ref="S35:V35"/>
    <mergeCell ref="O38:V38"/>
    <mergeCell ref="S39:V39"/>
    <mergeCell ref="S40:V40"/>
    <mergeCell ref="S36:V3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3" width="8.375" style="34" customWidth="1"/>
    <col min="14" max="21" width="8.125" style="34" customWidth="1"/>
    <col min="22" max="22" width="1.625" style="34" customWidth="1"/>
    <col min="23" max="23" width="2.625" style="34" customWidth="1"/>
    <col min="24" max="24" width="9.00390625" style="219" customWidth="1"/>
    <col min="25" max="16384" width="9.00390625" style="34" customWidth="1"/>
  </cols>
  <sheetData>
    <row r="1" spans="1:12" ht="10.5" customHeight="1">
      <c r="A1" s="102" t="s">
        <v>375</v>
      </c>
      <c r="D1" s="103"/>
      <c r="E1" s="103"/>
      <c r="F1" s="103"/>
      <c r="G1" s="103"/>
      <c r="H1" s="103"/>
      <c r="I1" s="103"/>
      <c r="J1" s="103"/>
      <c r="K1" s="103"/>
      <c r="L1" s="103"/>
    </row>
    <row r="2" ht="10.5" customHeight="1"/>
    <row r="3" spans="2:22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36"/>
    </row>
    <row r="4" spans="2:23" s="219" customFormat="1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37"/>
      <c r="W4" s="34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ht="15.75" customHeight="1"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412" t="s">
        <v>5</v>
      </c>
      <c r="M6" s="424"/>
      <c r="N6" s="424" t="s">
        <v>6</v>
      </c>
      <c r="O6" s="424"/>
      <c r="P6" s="424" t="s">
        <v>7</v>
      </c>
      <c r="Q6" s="424"/>
      <c r="R6" s="424" t="s">
        <v>8</v>
      </c>
      <c r="S6" s="424"/>
      <c r="T6" s="424" t="s">
        <v>9</v>
      </c>
      <c r="U6" s="424"/>
      <c r="V6" s="38"/>
    </row>
    <row r="7" spans="2:22" ht="15.75" customHeight="1"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50" t="s">
        <v>89</v>
      </c>
      <c r="M7" s="251" t="s">
        <v>90</v>
      </c>
      <c r="N7" s="251" t="s">
        <v>89</v>
      </c>
      <c r="O7" s="251" t="s">
        <v>90</v>
      </c>
      <c r="P7" s="251" t="s">
        <v>89</v>
      </c>
      <c r="Q7" s="251" t="s">
        <v>90</v>
      </c>
      <c r="R7" s="251" t="s">
        <v>89</v>
      </c>
      <c r="S7" s="251" t="s">
        <v>90</v>
      </c>
      <c r="T7" s="251" t="s">
        <v>89</v>
      </c>
      <c r="U7" s="251" t="s">
        <v>90</v>
      </c>
      <c r="V7" s="38"/>
    </row>
    <row r="8" spans="2:13" ht="10.5" customHeight="1">
      <c r="B8" s="30"/>
      <c r="C8" s="30"/>
      <c r="D8" s="30"/>
      <c r="E8" s="30"/>
      <c r="F8" s="30"/>
      <c r="G8" s="30"/>
      <c r="H8" s="30"/>
      <c r="I8" s="30"/>
      <c r="J8" s="30"/>
      <c r="K8" s="151"/>
      <c r="L8" s="30"/>
      <c r="M8" s="30"/>
    </row>
    <row r="9" spans="2:24" s="41" customFormat="1" ht="10.5" customHeight="1">
      <c r="B9" s="29"/>
      <c r="C9" s="419" t="s">
        <v>65</v>
      </c>
      <c r="D9" s="419"/>
      <c r="E9" s="419"/>
      <c r="F9" s="419"/>
      <c r="G9" s="419"/>
      <c r="H9" s="419"/>
      <c r="I9" s="419"/>
      <c r="J9" s="419"/>
      <c r="K9" s="13"/>
      <c r="L9" s="213">
        <v>6198</v>
      </c>
      <c r="M9" s="213">
        <v>6242</v>
      </c>
      <c r="N9" s="214">
        <v>227</v>
      </c>
      <c r="O9" s="214">
        <v>216</v>
      </c>
      <c r="P9" s="214">
        <v>238</v>
      </c>
      <c r="Q9" s="214">
        <v>257</v>
      </c>
      <c r="R9" s="214">
        <v>297</v>
      </c>
      <c r="S9" s="214">
        <v>289</v>
      </c>
      <c r="T9" s="214">
        <v>328</v>
      </c>
      <c r="U9" s="214">
        <v>332</v>
      </c>
      <c r="V9" s="178"/>
      <c r="X9" s="227"/>
    </row>
    <row r="10" spans="2:22" ht="10.5" customHeight="1">
      <c r="B10" s="30"/>
      <c r="C10" s="14"/>
      <c r="D10" s="14"/>
      <c r="E10" s="14"/>
      <c r="F10" s="14"/>
      <c r="G10" s="420" t="s">
        <v>18</v>
      </c>
      <c r="H10" s="420"/>
      <c r="I10" s="420"/>
      <c r="J10" s="420"/>
      <c r="K10" s="15"/>
      <c r="L10" s="45">
        <v>2075</v>
      </c>
      <c r="M10" s="45">
        <v>2121</v>
      </c>
      <c r="N10" s="194">
        <v>96</v>
      </c>
      <c r="O10" s="194">
        <v>100</v>
      </c>
      <c r="P10" s="194">
        <v>103</v>
      </c>
      <c r="Q10" s="194">
        <v>96</v>
      </c>
      <c r="R10" s="194">
        <v>104</v>
      </c>
      <c r="S10" s="194">
        <v>116</v>
      </c>
      <c r="T10" s="194">
        <v>110</v>
      </c>
      <c r="U10" s="194">
        <v>108</v>
      </c>
      <c r="V10" s="173"/>
    </row>
    <row r="11" spans="2:22" ht="10.5" customHeight="1">
      <c r="B11" s="30"/>
      <c r="C11" s="14"/>
      <c r="D11" s="14"/>
      <c r="E11" s="14"/>
      <c r="F11" s="14"/>
      <c r="G11" s="420" t="s">
        <v>19</v>
      </c>
      <c r="H11" s="420"/>
      <c r="I11" s="420"/>
      <c r="J11" s="420"/>
      <c r="K11" s="15"/>
      <c r="L11" s="45">
        <v>2214</v>
      </c>
      <c r="M11" s="45">
        <v>2231</v>
      </c>
      <c r="N11" s="194">
        <v>71</v>
      </c>
      <c r="O11" s="194">
        <v>56</v>
      </c>
      <c r="P11" s="194">
        <v>66</v>
      </c>
      <c r="Q11" s="194">
        <v>80</v>
      </c>
      <c r="R11" s="194">
        <v>106</v>
      </c>
      <c r="S11" s="194">
        <v>85</v>
      </c>
      <c r="T11" s="194">
        <v>111</v>
      </c>
      <c r="U11" s="194">
        <v>120</v>
      </c>
      <c r="V11" s="173"/>
    </row>
    <row r="12" spans="2:22" ht="10.5" customHeight="1">
      <c r="B12" s="30"/>
      <c r="C12" s="14"/>
      <c r="D12" s="14"/>
      <c r="E12" s="14"/>
      <c r="F12" s="14"/>
      <c r="G12" s="420" t="s">
        <v>23</v>
      </c>
      <c r="H12" s="420"/>
      <c r="I12" s="420"/>
      <c r="J12" s="420"/>
      <c r="K12" s="15"/>
      <c r="L12" s="45">
        <v>1909</v>
      </c>
      <c r="M12" s="45">
        <v>1890</v>
      </c>
      <c r="N12" s="194">
        <v>60</v>
      </c>
      <c r="O12" s="194">
        <v>60</v>
      </c>
      <c r="P12" s="194">
        <v>69</v>
      </c>
      <c r="Q12" s="194">
        <v>81</v>
      </c>
      <c r="R12" s="194">
        <v>87</v>
      </c>
      <c r="S12" s="194">
        <v>88</v>
      </c>
      <c r="T12" s="194">
        <v>107</v>
      </c>
      <c r="U12" s="194">
        <v>104</v>
      </c>
      <c r="V12" s="173"/>
    </row>
    <row r="13" spans="2:22" ht="6.75" customHeight="1">
      <c r="B13" s="30"/>
      <c r="C13" s="14"/>
      <c r="D13" s="14"/>
      <c r="E13" s="14"/>
      <c r="F13" s="14"/>
      <c r="G13" s="14"/>
      <c r="H13" s="14"/>
      <c r="I13" s="14"/>
      <c r="J13" s="14"/>
      <c r="K13" s="15"/>
      <c r="L13" s="213"/>
      <c r="M13" s="213"/>
      <c r="N13" s="214"/>
      <c r="O13" s="214"/>
      <c r="P13" s="214"/>
      <c r="Q13" s="214"/>
      <c r="R13" s="214"/>
      <c r="S13" s="214"/>
      <c r="T13" s="214"/>
      <c r="U13" s="214"/>
      <c r="V13" s="173"/>
    </row>
    <row r="14" spans="2:24" s="41" customFormat="1" ht="10.5" customHeight="1">
      <c r="B14" s="29"/>
      <c r="C14" s="419" t="s">
        <v>66</v>
      </c>
      <c r="D14" s="419"/>
      <c r="E14" s="419"/>
      <c r="F14" s="419"/>
      <c r="G14" s="419"/>
      <c r="H14" s="419"/>
      <c r="I14" s="419"/>
      <c r="J14" s="419"/>
      <c r="K14" s="13"/>
      <c r="L14" s="213">
        <v>6236</v>
      </c>
      <c r="M14" s="213">
        <v>6043</v>
      </c>
      <c r="N14" s="214">
        <v>295</v>
      </c>
      <c r="O14" s="214">
        <v>296</v>
      </c>
      <c r="P14" s="214">
        <v>360</v>
      </c>
      <c r="Q14" s="214">
        <v>349</v>
      </c>
      <c r="R14" s="214">
        <v>351</v>
      </c>
      <c r="S14" s="214">
        <v>317</v>
      </c>
      <c r="T14" s="214">
        <v>288</v>
      </c>
      <c r="U14" s="214">
        <v>289</v>
      </c>
      <c r="V14" s="178"/>
      <c r="X14" s="227"/>
    </row>
    <row r="15" spans="2:22" ht="10.5" customHeight="1">
      <c r="B15" s="30"/>
      <c r="C15" s="14"/>
      <c r="D15" s="14"/>
      <c r="E15" s="14"/>
      <c r="F15" s="14"/>
      <c r="G15" s="420" t="s">
        <v>18</v>
      </c>
      <c r="H15" s="420"/>
      <c r="I15" s="420"/>
      <c r="J15" s="420"/>
      <c r="K15" s="15"/>
      <c r="L15" s="45">
        <v>1679</v>
      </c>
      <c r="M15" s="45">
        <v>1612</v>
      </c>
      <c r="N15" s="194">
        <v>84</v>
      </c>
      <c r="O15" s="194">
        <v>83</v>
      </c>
      <c r="P15" s="194">
        <v>102</v>
      </c>
      <c r="Q15" s="194">
        <v>101</v>
      </c>
      <c r="R15" s="194">
        <v>95</v>
      </c>
      <c r="S15" s="194">
        <v>106</v>
      </c>
      <c r="T15" s="194">
        <v>87</v>
      </c>
      <c r="U15" s="194">
        <v>69</v>
      </c>
      <c r="V15" s="173"/>
    </row>
    <row r="16" spans="2:22" ht="10.5" customHeight="1">
      <c r="B16" s="30"/>
      <c r="C16" s="14"/>
      <c r="D16" s="14"/>
      <c r="E16" s="14"/>
      <c r="F16" s="14"/>
      <c r="G16" s="420" t="s">
        <v>19</v>
      </c>
      <c r="H16" s="420"/>
      <c r="I16" s="420"/>
      <c r="J16" s="420"/>
      <c r="K16" s="15"/>
      <c r="L16" s="45">
        <v>1110</v>
      </c>
      <c r="M16" s="45">
        <v>1080</v>
      </c>
      <c r="N16" s="194">
        <v>43</v>
      </c>
      <c r="O16" s="194">
        <v>49</v>
      </c>
      <c r="P16" s="194">
        <v>60</v>
      </c>
      <c r="Q16" s="194">
        <v>53</v>
      </c>
      <c r="R16" s="194">
        <v>57</v>
      </c>
      <c r="S16" s="194">
        <v>54</v>
      </c>
      <c r="T16" s="194">
        <v>42</v>
      </c>
      <c r="U16" s="194">
        <v>52</v>
      </c>
      <c r="V16" s="173"/>
    </row>
    <row r="17" spans="2:22" ht="10.5" customHeight="1">
      <c r="B17" s="30"/>
      <c r="C17" s="14"/>
      <c r="D17" s="14"/>
      <c r="E17" s="14"/>
      <c r="F17" s="14"/>
      <c r="G17" s="420" t="s">
        <v>23</v>
      </c>
      <c r="H17" s="420"/>
      <c r="I17" s="420"/>
      <c r="J17" s="420"/>
      <c r="K17" s="15"/>
      <c r="L17" s="45">
        <v>1825</v>
      </c>
      <c r="M17" s="45">
        <v>1812</v>
      </c>
      <c r="N17" s="194">
        <v>91</v>
      </c>
      <c r="O17" s="194">
        <v>86</v>
      </c>
      <c r="P17" s="194">
        <v>107</v>
      </c>
      <c r="Q17" s="194">
        <v>123</v>
      </c>
      <c r="R17" s="194">
        <v>104</v>
      </c>
      <c r="S17" s="194">
        <v>85</v>
      </c>
      <c r="T17" s="194">
        <v>81</v>
      </c>
      <c r="U17" s="194">
        <v>91</v>
      </c>
      <c r="V17" s="173"/>
    </row>
    <row r="18" spans="2:22" ht="10.5" customHeight="1">
      <c r="B18" s="30"/>
      <c r="C18" s="14"/>
      <c r="D18" s="14"/>
      <c r="E18" s="14"/>
      <c r="F18" s="14"/>
      <c r="G18" s="420" t="s">
        <v>26</v>
      </c>
      <c r="H18" s="420"/>
      <c r="I18" s="420"/>
      <c r="J18" s="420"/>
      <c r="K18" s="15"/>
      <c r="L18" s="45">
        <v>1622</v>
      </c>
      <c r="M18" s="45">
        <v>1539</v>
      </c>
      <c r="N18" s="194">
        <v>77</v>
      </c>
      <c r="O18" s="194">
        <v>78</v>
      </c>
      <c r="P18" s="194">
        <v>91</v>
      </c>
      <c r="Q18" s="194">
        <v>72</v>
      </c>
      <c r="R18" s="194">
        <v>95</v>
      </c>
      <c r="S18" s="194">
        <v>72</v>
      </c>
      <c r="T18" s="194">
        <v>78</v>
      </c>
      <c r="U18" s="194">
        <v>77</v>
      </c>
      <c r="V18" s="173"/>
    </row>
    <row r="19" spans="2:22" ht="6.75" customHeight="1">
      <c r="B19" s="30"/>
      <c r="C19" s="14"/>
      <c r="D19" s="14"/>
      <c r="E19" s="14"/>
      <c r="F19" s="14"/>
      <c r="G19" s="14"/>
      <c r="H19" s="14"/>
      <c r="I19" s="14"/>
      <c r="J19" s="14"/>
      <c r="K19" s="15"/>
      <c r="L19" s="213"/>
      <c r="M19" s="213"/>
      <c r="N19" s="214"/>
      <c r="O19" s="214"/>
      <c r="P19" s="214"/>
      <c r="Q19" s="214"/>
      <c r="R19" s="214"/>
      <c r="S19" s="214"/>
      <c r="T19" s="214"/>
      <c r="U19" s="214"/>
      <c r="V19" s="173"/>
    </row>
    <row r="20" spans="2:24" s="41" customFormat="1" ht="10.5" customHeight="1">
      <c r="B20" s="29"/>
      <c r="C20" s="419" t="s">
        <v>67</v>
      </c>
      <c r="D20" s="419"/>
      <c r="E20" s="419"/>
      <c r="F20" s="419"/>
      <c r="G20" s="419"/>
      <c r="H20" s="419"/>
      <c r="I20" s="419"/>
      <c r="J20" s="419"/>
      <c r="K20" s="13"/>
      <c r="L20" s="213">
        <v>7342</v>
      </c>
      <c r="M20" s="213">
        <v>7570</v>
      </c>
      <c r="N20" s="214">
        <v>313</v>
      </c>
      <c r="O20" s="214">
        <v>279</v>
      </c>
      <c r="P20" s="214">
        <v>328</v>
      </c>
      <c r="Q20" s="214">
        <v>296</v>
      </c>
      <c r="R20" s="214">
        <v>339</v>
      </c>
      <c r="S20" s="214">
        <v>301</v>
      </c>
      <c r="T20" s="214">
        <v>345</v>
      </c>
      <c r="U20" s="214">
        <v>312</v>
      </c>
      <c r="V20" s="178"/>
      <c r="X20" s="227"/>
    </row>
    <row r="21" spans="2:22" ht="10.5" customHeight="1">
      <c r="B21" s="30"/>
      <c r="C21" s="14"/>
      <c r="D21" s="14"/>
      <c r="E21" s="14"/>
      <c r="F21" s="14"/>
      <c r="G21" s="420" t="s">
        <v>18</v>
      </c>
      <c r="H21" s="420"/>
      <c r="I21" s="420"/>
      <c r="J21" s="420"/>
      <c r="K21" s="15"/>
      <c r="L21" s="45">
        <v>1517</v>
      </c>
      <c r="M21" s="45">
        <v>1531</v>
      </c>
      <c r="N21" s="194">
        <v>56</v>
      </c>
      <c r="O21" s="194">
        <v>68</v>
      </c>
      <c r="P21" s="194">
        <v>77</v>
      </c>
      <c r="Q21" s="194">
        <v>64</v>
      </c>
      <c r="R21" s="194">
        <v>78</v>
      </c>
      <c r="S21" s="194">
        <v>61</v>
      </c>
      <c r="T21" s="194">
        <v>80</v>
      </c>
      <c r="U21" s="194">
        <v>61</v>
      </c>
      <c r="V21" s="173"/>
    </row>
    <row r="22" spans="2:22" ht="10.5" customHeight="1">
      <c r="B22" s="30"/>
      <c r="C22" s="14"/>
      <c r="D22" s="14"/>
      <c r="E22" s="14"/>
      <c r="F22" s="14"/>
      <c r="G22" s="420" t="s">
        <v>19</v>
      </c>
      <c r="H22" s="420"/>
      <c r="I22" s="420"/>
      <c r="J22" s="420"/>
      <c r="K22" s="15"/>
      <c r="L22" s="45">
        <v>2038</v>
      </c>
      <c r="M22" s="45">
        <v>2101</v>
      </c>
      <c r="N22" s="194">
        <v>69</v>
      </c>
      <c r="O22" s="194">
        <v>59</v>
      </c>
      <c r="P22" s="194">
        <v>70</v>
      </c>
      <c r="Q22" s="194">
        <v>61</v>
      </c>
      <c r="R22" s="194">
        <v>87</v>
      </c>
      <c r="S22" s="194">
        <v>71</v>
      </c>
      <c r="T22" s="194">
        <v>89</v>
      </c>
      <c r="U22" s="194">
        <v>83</v>
      </c>
      <c r="V22" s="173"/>
    </row>
    <row r="23" spans="2:22" ht="10.5" customHeight="1">
      <c r="B23" s="30"/>
      <c r="C23" s="14"/>
      <c r="D23" s="14"/>
      <c r="E23" s="14"/>
      <c r="F23" s="14"/>
      <c r="G23" s="420" t="s">
        <v>23</v>
      </c>
      <c r="H23" s="420"/>
      <c r="I23" s="420"/>
      <c r="J23" s="420"/>
      <c r="K23" s="15"/>
      <c r="L23" s="45">
        <v>1830</v>
      </c>
      <c r="M23" s="45">
        <v>1948</v>
      </c>
      <c r="N23" s="194">
        <v>78</v>
      </c>
      <c r="O23" s="194">
        <v>70</v>
      </c>
      <c r="P23" s="194">
        <v>66</v>
      </c>
      <c r="Q23" s="194">
        <v>60</v>
      </c>
      <c r="R23" s="194">
        <v>86</v>
      </c>
      <c r="S23" s="194">
        <v>53</v>
      </c>
      <c r="T23" s="194">
        <v>76</v>
      </c>
      <c r="U23" s="194">
        <v>74</v>
      </c>
      <c r="V23" s="173"/>
    </row>
    <row r="24" spans="2:22" ht="10.5" customHeight="1">
      <c r="B24" s="30"/>
      <c r="C24" s="14"/>
      <c r="D24" s="14"/>
      <c r="E24" s="14"/>
      <c r="F24" s="14"/>
      <c r="G24" s="420" t="s">
        <v>26</v>
      </c>
      <c r="H24" s="420"/>
      <c r="I24" s="420"/>
      <c r="J24" s="420"/>
      <c r="K24" s="15"/>
      <c r="L24" s="45">
        <v>1957</v>
      </c>
      <c r="M24" s="45">
        <v>1990</v>
      </c>
      <c r="N24" s="194">
        <v>110</v>
      </c>
      <c r="O24" s="194">
        <v>82</v>
      </c>
      <c r="P24" s="194">
        <v>115</v>
      </c>
      <c r="Q24" s="194">
        <v>111</v>
      </c>
      <c r="R24" s="194">
        <v>88</v>
      </c>
      <c r="S24" s="194">
        <v>116</v>
      </c>
      <c r="T24" s="194">
        <v>100</v>
      </c>
      <c r="U24" s="194">
        <v>94</v>
      </c>
      <c r="V24" s="173"/>
    </row>
    <row r="25" spans="2:22" ht="6.7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13"/>
      <c r="M25" s="213"/>
      <c r="N25" s="214"/>
      <c r="O25" s="214"/>
      <c r="P25" s="214"/>
      <c r="Q25" s="214"/>
      <c r="R25" s="214"/>
      <c r="S25" s="214"/>
      <c r="T25" s="214"/>
      <c r="U25" s="214"/>
      <c r="V25" s="173"/>
    </row>
    <row r="26" spans="2:24" s="41" customFormat="1" ht="10.5" customHeight="1">
      <c r="B26" s="29"/>
      <c r="C26" s="419" t="s">
        <v>68</v>
      </c>
      <c r="D26" s="419"/>
      <c r="E26" s="419"/>
      <c r="F26" s="419"/>
      <c r="G26" s="419"/>
      <c r="H26" s="419"/>
      <c r="I26" s="419"/>
      <c r="J26" s="419"/>
      <c r="K26" s="13"/>
      <c r="L26" s="213">
        <v>5521</v>
      </c>
      <c r="M26" s="213">
        <v>5722</v>
      </c>
      <c r="N26" s="214">
        <v>237</v>
      </c>
      <c r="O26" s="214">
        <v>210</v>
      </c>
      <c r="P26" s="214">
        <v>229</v>
      </c>
      <c r="Q26" s="214">
        <v>199</v>
      </c>
      <c r="R26" s="214">
        <v>225</v>
      </c>
      <c r="S26" s="214">
        <v>234</v>
      </c>
      <c r="T26" s="214">
        <v>208</v>
      </c>
      <c r="U26" s="214">
        <v>221</v>
      </c>
      <c r="V26" s="178"/>
      <c r="X26" s="227"/>
    </row>
    <row r="27" spans="2:22" ht="10.5" customHeight="1">
      <c r="B27" s="30"/>
      <c r="C27" s="14"/>
      <c r="D27" s="14"/>
      <c r="E27" s="14"/>
      <c r="F27" s="14"/>
      <c r="G27" s="420" t="s">
        <v>18</v>
      </c>
      <c r="H27" s="420"/>
      <c r="I27" s="420"/>
      <c r="J27" s="420"/>
      <c r="K27" s="15"/>
      <c r="L27" s="45">
        <v>951</v>
      </c>
      <c r="M27" s="45">
        <v>949</v>
      </c>
      <c r="N27" s="194">
        <v>35</v>
      </c>
      <c r="O27" s="194">
        <v>42</v>
      </c>
      <c r="P27" s="194">
        <v>42</v>
      </c>
      <c r="Q27" s="194">
        <v>32</v>
      </c>
      <c r="R27" s="194">
        <v>36</v>
      </c>
      <c r="S27" s="194">
        <v>30</v>
      </c>
      <c r="T27" s="194">
        <v>32</v>
      </c>
      <c r="U27" s="194">
        <v>26</v>
      </c>
      <c r="V27" s="173"/>
    </row>
    <row r="28" spans="2:22" ht="10.5" customHeight="1">
      <c r="B28" s="30"/>
      <c r="C28" s="14"/>
      <c r="D28" s="14"/>
      <c r="E28" s="14"/>
      <c r="F28" s="14"/>
      <c r="G28" s="420" t="s">
        <v>19</v>
      </c>
      <c r="H28" s="420"/>
      <c r="I28" s="420"/>
      <c r="J28" s="420"/>
      <c r="K28" s="15"/>
      <c r="L28" s="45">
        <v>813</v>
      </c>
      <c r="M28" s="45">
        <v>808</v>
      </c>
      <c r="N28" s="194">
        <v>47</v>
      </c>
      <c r="O28" s="194">
        <v>40</v>
      </c>
      <c r="P28" s="194">
        <v>36</v>
      </c>
      <c r="Q28" s="194">
        <v>34</v>
      </c>
      <c r="R28" s="194">
        <v>49</v>
      </c>
      <c r="S28" s="194">
        <v>46</v>
      </c>
      <c r="T28" s="194">
        <v>43</v>
      </c>
      <c r="U28" s="194">
        <v>44</v>
      </c>
      <c r="V28" s="173"/>
    </row>
    <row r="29" spans="2:22" ht="10.5" customHeight="1">
      <c r="B29" s="30"/>
      <c r="C29" s="14"/>
      <c r="D29" s="14"/>
      <c r="E29" s="14"/>
      <c r="F29" s="14"/>
      <c r="G29" s="420" t="s">
        <v>23</v>
      </c>
      <c r="H29" s="420"/>
      <c r="I29" s="420"/>
      <c r="J29" s="420"/>
      <c r="K29" s="15"/>
      <c r="L29" s="45">
        <v>1198</v>
      </c>
      <c r="M29" s="45">
        <v>1335</v>
      </c>
      <c r="N29" s="194">
        <v>54</v>
      </c>
      <c r="O29" s="194">
        <v>36</v>
      </c>
      <c r="P29" s="194">
        <v>33</v>
      </c>
      <c r="Q29" s="194">
        <v>38</v>
      </c>
      <c r="R29" s="194">
        <v>44</v>
      </c>
      <c r="S29" s="194">
        <v>41</v>
      </c>
      <c r="T29" s="194">
        <v>49</v>
      </c>
      <c r="U29" s="194">
        <v>61</v>
      </c>
      <c r="V29" s="173"/>
    </row>
    <row r="30" spans="2:22" ht="10.5" customHeight="1">
      <c r="B30" s="30"/>
      <c r="C30" s="14"/>
      <c r="D30" s="14"/>
      <c r="E30" s="14"/>
      <c r="F30" s="14"/>
      <c r="G30" s="420" t="s">
        <v>26</v>
      </c>
      <c r="H30" s="420"/>
      <c r="I30" s="420"/>
      <c r="J30" s="420"/>
      <c r="K30" s="15"/>
      <c r="L30" s="45">
        <v>1425</v>
      </c>
      <c r="M30" s="45">
        <v>1369</v>
      </c>
      <c r="N30" s="194">
        <v>69</v>
      </c>
      <c r="O30" s="194">
        <v>57</v>
      </c>
      <c r="P30" s="194">
        <v>75</v>
      </c>
      <c r="Q30" s="194">
        <v>51</v>
      </c>
      <c r="R30" s="194">
        <v>59</v>
      </c>
      <c r="S30" s="194">
        <v>66</v>
      </c>
      <c r="T30" s="194">
        <v>52</v>
      </c>
      <c r="U30" s="194">
        <v>61</v>
      </c>
      <c r="V30" s="173"/>
    </row>
    <row r="31" spans="2:24" ht="10.5" customHeight="1">
      <c r="B31" s="30"/>
      <c r="C31" s="14"/>
      <c r="D31" s="14"/>
      <c r="E31" s="14"/>
      <c r="F31" s="14"/>
      <c r="G31" s="420" t="s">
        <v>29</v>
      </c>
      <c r="H31" s="420"/>
      <c r="I31" s="420"/>
      <c r="J31" s="420"/>
      <c r="K31" s="15"/>
      <c r="L31" s="45">
        <v>1134</v>
      </c>
      <c r="M31" s="45">
        <v>1261</v>
      </c>
      <c r="N31" s="194">
        <v>32</v>
      </c>
      <c r="O31" s="194">
        <v>35</v>
      </c>
      <c r="P31" s="194">
        <v>43</v>
      </c>
      <c r="Q31" s="194">
        <v>44</v>
      </c>
      <c r="R31" s="194">
        <v>37</v>
      </c>
      <c r="S31" s="194">
        <v>51</v>
      </c>
      <c r="T31" s="194">
        <v>32</v>
      </c>
      <c r="U31" s="194">
        <v>29</v>
      </c>
      <c r="V31" s="173"/>
      <c r="X31" s="9"/>
    </row>
    <row r="32" spans="2:24" ht="6.75" customHeight="1">
      <c r="B32" s="30"/>
      <c r="C32" s="30"/>
      <c r="D32" s="30"/>
      <c r="E32" s="30"/>
      <c r="F32" s="30"/>
      <c r="G32" s="30"/>
      <c r="H32" s="30"/>
      <c r="I32" s="30"/>
      <c r="J32" s="30"/>
      <c r="K32" s="151"/>
      <c r="L32" s="213"/>
      <c r="M32" s="213"/>
      <c r="N32" s="214"/>
      <c r="O32" s="214"/>
      <c r="P32" s="214"/>
      <c r="Q32" s="214"/>
      <c r="R32" s="214"/>
      <c r="S32" s="214"/>
      <c r="T32" s="214"/>
      <c r="U32" s="214"/>
      <c r="V32" s="173"/>
      <c r="X32" s="9"/>
    </row>
    <row r="33" spans="2:24" s="41" customFormat="1" ht="10.5" customHeight="1">
      <c r="B33" s="29"/>
      <c r="C33" s="419" t="s">
        <v>69</v>
      </c>
      <c r="D33" s="419"/>
      <c r="E33" s="419"/>
      <c r="F33" s="419"/>
      <c r="G33" s="419"/>
      <c r="H33" s="419"/>
      <c r="I33" s="419"/>
      <c r="J33" s="419"/>
      <c r="K33" s="13"/>
      <c r="L33" s="213">
        <v>6572</v>
      </c>
      <c r="M33" s="213">
        <v>6901</v>
      </c>
      <c r="N33" s="214">
        <v>343</v>
      </c>
      <c r="O33" s="214">
        <v>332</v>
      </c>
      <c r="P33" s="214">
        <v>298</v>
      </c>
      <c r="Q33" s="214">
        <v>301</v>
      </c>
      <c r="R33" s="214">
        <v>278</v>
      </c>
      <c r="S33" s="214">
        <v>272</v>
      </c>
      <c r="T33" s="214">
        <v>269</v>
      </c>
      <c r="U33" s="214">
        <v>266</v>
      </c>
      <c r="V33" s="178"/>
      <c r="X33" s="227"/>
    </row>
    <row r="34" spans="2:22" ht="10.5" customHeight="1">
      <c r="B34" s="30"/>
      <c r="C34" s="14"/>
      <c r="D34" s="14"/>
      <c r="E34" s="14"/>
      <c r="F34" s="14"/>
      <c r="G34" s="420" t="s">
        <v>18</v>
      </c>
      <c r="H34" s="420"/>
      <c r="I34" s="420"/>
      <c r="J34" s="420"/>
      <c r="K34" s="15"/>
      <c r="L34" s="45">
        <v>1607</v>
      </c>
      <c r="M34" s="45">
        <v>1802</v>
      </c>
      <c r="N34" s="194">
        <v>80</v>
      </c>
      <c r="O34" s="194">
        <v>69</v>
      </c>
      <c r="P34" s="194">
        <v>77</v>
      </c>
      <c r="Q34" s="194">
        <v>63</v>
      </c>
      <c r="R34" s="194">
        <v>73</v>
      </c>
      <c r="S34" s="194">
        <v>71</v>
      </c>
      <c r="T34" s="194">
        <v>57</v>
      </c>
      <c r="U34" s="194">
        <v>74</v>
      </c>
      <c r="V34" s="173"/>
    </row>
    <row r="35" spans="2:22" ht="10.5" customHeight="1">
      <c r="B35" s="30"/>
      <c r="C35" s="14"/>
      <c r="D35" s="14"/>
      <c r="E35" s="14"/>
      <c r="F35" s="14"/>
      <c r="G35" s="420" t="s">
        <v>19</v>
      </c>
      <c r="H35" s="420"/>
      <c r="I35" s="420"/>
      <c r="J35" s="420"/>
      <c r="K35" s="15"/>
      <c r="L35" s="45">
        <v>1323</v>
      </c>
      <c r="M35" s="45">
        <v>1382</v>
      </c>
      <c r="N35" s="194">
        <v>81</v>
      </c>
      <c r="O35" s="194">
        <v>107</v>
      </c>
      <c r="P35" s="194">
        <v>75</v>
      </c>
      <c r="Q35" s="194">
        <v>72</v>
      </c>
      <c r="R35" s="194">
        <v>45</v>
      </c>
      <c r="S35" s="194">
        <v>52</v>
      </c>
      <c r="T35" s="194">
        <v>36</v>
      </c>
      <c r="U35" s="194">
        <v>43</v>
      </c>
      <c r="V35" s="173"/>
    </row>
    <row r="36" spans="2:22" ht="10.5" customHeight="1">
      <c r="B36" s="30"/>
      <c r="C36" s="14"/>
      <c r="D36" s="14"/>
      <c r="E36" s="14"/>
      <c r="F36" s="14"/>
      <c r="G36" s="420" t="s">
        <v>23</v>
      </c>
      <c r="H36" s="420"/>
      <c r="I36" s="420"/>
      <c r="J36" s="420"/>
      <c r="K36" s="15"/>
      <c r="L36" s="45">
        <v>1371</v>
      </c>
      <c r="M36" s="45">
        <v>1424</v>
      </c>
      <c r="N36" s="194">
        <v>50</v>
      </c>
      <c r="O36" s="194">
        <v>50</v>
      </c>
      <c r="P36" s="194">
        <v>42</v>
      </c>
      <c r="Q36" s="194">
        <v>50</v>
      </c>
      <c r="R36" s="194">
        <v>46</v>
      </c>
      <c r="S36" s="194">
        <v>43</v>
      </c>
      <c r="T36" s="194">
        <v>66</v>
      </c>
      <c r="U36" s="194">
        <v>49</v>
      </c>
      <c r="V36" s="173"/>
    </row>
    <row r="37" spans="2:22" ht="10.5" customHeight="1">
      <c r="B37" s="30"/>
      <c r="C37" s="14"/>
      <c r="D37" s="14"/>
      <c r="E37" s="14"/>
      <c r="F37" s="14"/>
      <c r="G37" s="420" t="s">
        <v>26</v>
      </c>
      <c r="H37" s="420"/>
      <c r="I37" s="420"/>
      <c r="J37" s="420"/>
      <c r="K37" s="15"/>
      <c r="L37" s="45">
        <v>1082</v>
      </c>
      <c r="M37" s="45">
        <v>1112</v>
      </c>
      <c r="N37" s="194">
        <v>58</v>
      </c>
      <c r="O37" s="194">
        <v>54</v>
      </c>
      <c r="P37" s="194">
        <v>55</v>
      </c>
      <c r="Q37" s="194">
        <v>62</v>
      </c>
      <c r="R37" s="194">
        <v>67</v>
      </c>
      <c r="S37" s="194">
        <v>46</v>
      </c>
      <c r="T37" s="194">
        <v>53</v>
      </c>
      <c r="U37" s="194">
        <v>53</v>
      </c>
      <c r="V37" s="173"/>
    </row>
    <row r="38" spans="2:22" ht="10.5" customHeight="1">
      <c r="B38" s="30"/>
      <c r="C38" s="14"/>
      <c r="D38" s="14"/>
      <c r="E38" s="14"/>
      <c r="F38" s="14"/>
      <c r="G38" s="420" t="s">
        <v>29</v>
      </c>
      <c r="H38" s="420"/>
      <c r="I38" s="420"/>
      <c r="J38" s="420"/>
      <c r="K38" s="15"/>
      <c r="L38" s="45">
        <v>1189</v>
      </c>
      <c r="M38" s="45">
        <v>1181</v>
      </c>
      <c r="N38" s="194">
        <v>74</v>
      </c>
      <c r="O38" s="194">
        <v>52</v>
      </c>
      <c r="P38" s="194">
        <v>49</v>
      </c>
      <c r="Q38" s="194">
        <v>54</v>
      </c>
      <c r="R38" s="194">
        <v>47</v>
      </c>
      <c r="S38" s="194">
        <v>60</v>
      </c>
      <c r="T38" s="194">
        <v>57</v>
      </c>
      <c r="U38" s="194">
        <v>47</v>
      </c>
      <c r="V38" s="173"/>
    </row>
    <row r="39" spans="2:22" ht="6.75" customHeight="1">
      <c r="B39" s="30"/>
      <c r="C39" s="14"/>
      <c r="D39" s="14"/>
      <c r="E39" s="14"/>
      <c r="F39" s="14"/>
      <c r="G39" s="14"/>
      <c r="H39" s="14"/>
      <c r="I39" s="14"/>
      <c r="J39" s="14"/>
      <c r="K39" s="15"/>
      <c r="L39" s="213"/>
      <c r="M39" s="213"/>
      <c r="N39" s="214"/>
      <c r="O39" s="214"/>
      <c r="P39" s="214"/>
      <c r="Q39" s="214"/>
      <c r="R39" s="214"/>
      <c r="S39" s="214"/>
      <c r="T39" s="214"/>
      <c r="U39" s="214"/>
      <c r="V39" s="173"/>
    </row>
    <row r="40" spans="2:24" s="41" customFormat="1" ht="10.5" customHeight="1">
      <c r="B40" s="29"/>
      <c r="C40" s="419" t="s">
        <v>70</v>
      </c>
      <c r="D40" s="419"/>
      <c r="E40" s="419"/>
      <c r="F40" s="419"/>
      <c r="G40" s="419"/>
      <c r="H40" s="419"/>
      <c r="I40" s="419"/>
      <c r="J40" s="419"/>
      <c r="K40" s="13"/>
      <c r="L40" s="213">
        <v>5571</v>
      </c>
      <c r="M40" s="213">
        <v>5696</v>
      </c>
      <c r="N40" s="214">
        <v>311</v>
      </c>
      <c r="O40" s="214">
        <v>299</v>
      </c>
      <c r="P40" s="214">
        <v>304</v>
      </c>
      <c r="Q40" s="214">
        <v>273</v>
      </c>
      <c r="R40" s="214">
        <v>257</v>
      </c>
      <c r="S40" s="214">
        <v>295</v>
      </c>
      <c r="T40" s="214">
        <v>265</v>
      </c>
      <c r="U40" s="214">
        <v>267</v>
      </c>
      <c r="V40" s="178"/>
      <c r="X40" s="227"/>
    </row>
    <row r="41" spans="2:22" ht="10.5" customHeight="1">
      <c r="B41" s="30"/>
      <c r="C41" s="14"/>
      <c r="D41" s="14"/>
      <c r="E41" s="14"/>
      <c r="F41" s="14"/>
      <c r="G41" s="420" t="s">
        <v>18</v>
      </c>
      <c r="H41" s="420"/>
      <c r="I41" s="420"/>
      <c r="J41" s="420"/>
      <c r="K41" s="15"/>
      <c r="L41" s="45">
        <v>807</v>
      </c>
      <c r="M41" s="45">
        <v>777</v>
      </c>
      <c r="N41" s="194">
        <v>47</v>
      </c>
      <c r="O41" s="194">
        <v>61</v>
      </c>
      <c r="P41" s="194">
        <v>44</v>
      </c>
      <c r="Q41" s="194">
        <v>32</v>
      </c>
      <c r="R41" s="194">
        <v>31</v>
      </c>
      <c r="S41" s="194">
        <v>42</v>
      </c>
      <c r="T41" s="194">
        <v>39</v>
      </c>
      <c r="U41" s="194">
        <v>36</v>
      </c>
      <c r="V41" s="173"/>
    </row>
    <row r="42" spans="2:22" ht="10.5" customHeight="1">
      <c r="B42" s="30"/>
      <c r="C42" s="14"/>
      <c r="D42" s="14"/>
      <c r="E42" s="14"/>
      <c r="F42" s="14"/>
      <c r="G42" s="420" t="s">
        <v>19</v>
      </c>
      <c r="H42" s="420"/>
      <c r="I42" s="420"/>
      <c r="J42" s="420"/>
      <c r="K42" s="15"/>
      <c r="L42" s="45">
        <v>818</v>
      </c>
      <c r="M42" s="45">
        <v>776</v>
      </c>
      <c r="N42" s="194">
        <v>39</v>
      </c>
      <c r="O42" s="194">
        <v>30</v>
      </c>
      <c r="P42" s="194">
        <v>33</v>
      </c>
      <c r="Q42" s="194">
        <v>35</v>
      </c>
      <c r="R42" s="194">
        <v>41</v>
      </c>
      <c r="S42" s="194">
        <v>49</v>
      </c>
      <c r="T42" s="194">
        <v>44</v>
      </c>
      <c r="U42" s="194">
        <v>29</v>
      </c>
      <c r="V42" s="173"/>
    </row>
    <row r="43" spans="2:22" ht="10.5" customHeight="1">
      <c r="B43" s="30"/>
      <c r="C43" s="14"/>
      <c r="D43" s="14"/>
      <c r="E43" s="14"/>
      <c r="F43" s="14"/>
      <c r="G43" s="420" t="s">
        <v>23</v>
      </c>
      <c r="H43" s="420"/>
      <c r="I43" s="420"/>
      <c r="J43" s="420"/>
      <c r="K43" s="15"/>
      <c r="L43" s="45">
        <v>818</v>
      </c>
      <c r="M43" s="45">
        <v>920</v>
      </c>
      <c r="N43" s="194">
        <v>45</v>
      </c>
      <c r="O43" s="194">
        <v>46</v>
      </c>
      <c r="P43" s="194">
        <v>57</v>
      </c>
      <c r="Q43" s="194">
        <v>48</v>
      </c>
      <c r="R43" s="194">
        <v>39</v>
      </c>
      <c r="S43" s="194">
        <v>42</v>
      </c>
      <c r="T43" s="194">
        <v>44</v>
      </c>
      <c r="U43" s="194">
        <v>48</v>
      </c>
      <c r="V43" s="173"/>
    </row>
    <row r="44" spans="2:22" ht="10.5" customHeight="1">
      <c r="B44" s="30"/>
      <c r="C44" s="14"/>
      <c r="D44" s="14"/>
      <c r="E44" s="14"/>
      <c r="F44" s="14"/>
      <c r="G44" s="420" t="s">
        <v>26</v>
      </c>
      <c r="H44" s="420"/>
      <c r="I44" s="420"/>
      <c r="J44" s="420"/>
      <c r="K44" s="15"/>
      <c r="L44" s="45">
        <v>785</v>
      </c>
      <c r="M44" s="45">
        <v>789</v>
      </c>
      <c r="N44" s="194">
        <v>57</v>
      </c>
      <c r="O44" s="194">
        <v>47</v>
      </c>
      <c r="P44" s="194">
        <v>58</v>
      </c>
      <c r="Q44" s="194">
        <v>58</v>
      </c>
      <c r="R44" s="194">
        <v>44</v>
      </c>
      <c r="S44" s="194">
        <v>39</v>
      </c>
      <c r="T44" s="194">
        <v>33</v>
      </c>
      <c r="U44" s="194">
        <v>35</v>
      </c>
      <c r="V44" s="173"/>
    </row>
    <row r="45" spans="2:22" ht="10.5" customHeight="1">
      <c r="B45" s="30"/>
      <c r="C45" s="14"/>
      <c r="D45" s="14"/>
      <c r="E45" s="14"/>
      <c r="F45" s="14"/>
      <c r="G45" s="420" t="s">
        <v>29</v>
      </c>
      <c r="H45" s="420"/>
      <c r="I45" s="420"/>
      <c r="J45" s="420"/>
      <c r="K45" s="15"/>
      <c r="L45" s="45">
        <v>1244</v>
      </c>
      <c r="M45" s="45">
        <v>1338</v>
      </c>
      <c r="N45" s="194">
        <v>58</v>
      </c>
      <c r="O45" s="194">
        <v>77</v>
      </c>
      <c r="P45" s="194">
        <v>59</v>
      </c>
      <c r="Q45" s="194">
        <v>55</v>
      </c>
      <c r="R45" s="194">
        <v>44</v>
      </c>
      <c r="S45" s="194">
        <v>76</v>
      </c>
      <c r="T45" s="194">
        <v>54</v>
      </c>
      <c r="U45" s="194">
        <v>57</v>
      </c>
      <c r="V45" s="173"/>
    </row>
    <row r="46" spans="2:22" ht="10.5" customHeight="1">
      <c r="B46" s="30"/>
      <c r="C46" s="14"/>
      <c r="D46" s="14"/>
      <c r="E46" s="14"/>
      <c r="F46" s="14"/>
      <c r="G46" s="420" t="s">
        <v>30</v>
      </c>
      <c r="H46" s="420"/>
      <c r="I46" s="420"/>
      <c r="J46" s="420"/>
      <c r="K46" s="15"/>
      <c r="L46" s="45">
        <v>1099</v>
      </c>
      <c r="M46" s="45">
        <v>1096</v>
      </c>
      <c r="N46" s="194">
        <v>65</v>
      </c>
      <c r="O46" s="194">
        <v>38</v>
      </c>
      <c r="P46" s="194">
        <v>53</v>
      </c>
      <c r="Q46" s="194">
        <v>45</v>
      </c>
      <c r="R46" s="194">
        <v>58</v>
      </c>
      <c r="S46" s="194">
        <v>47</v>
      </c>
      <c r="T46" s="194">
        <v>51</v>
      </c>
      <c r="U46" s="194">
        <v>62</v>
      </c>
      <c r="V46" s="173"/>
    </row>
    <row r="47" spans="2:22" ht="6.75" customHeight="1">
      <c r="B47" s="30"/>
      <c r="C47" s="14"/>
      <c r="D47" s="14"/>
      <c r="E47" s="14"/>
      <c r="F47" s="14"/>
      <c r="G47" s="14"/>
      <c r="H47" s="14"/>
      <c r="I47" s="14"/>
      <c r="J47" s="14"/>
      <c r="K47" s="15"/>
      <c r="L47" s="213"/>
      <c r="M47" s="213"/>
      <c r="N47" s="214"/>
      <c r="O47" s="214"/>
      <c r="P47" s="214"/>
      <c r="Q47" s="214"/>
      <c r="R47" s="214"/>
      <c r="S47" s="214"/>
      <c r="T47" s="214"/>
      <c r="U47" s="214"/>
      <c r="V47" s="173"/>
    </row>
    <row r="48" spans="2:24" s="41" customFormat="1" ht="10.5" customHeight="1">
      <c r="B48" s="29"/>
      <c r="C48" s="419" t="s">
        <v>71</v>
      </c>
      <c r="D48" s="419"/>
      <c r="E48" s="419"/>
      <c r="F48" s="419"/>
      <c r="G48" s="419"/>
      <c r="H48" s="419"/>
      <c r="I48" s="419"/>
      <c r="J48" s="419"/>
      <c r="K48" s="13"/>
      <c r="L48" s="213">
        <v>4779</v>
      </c>
      <c r="M48" s="213">
        <v>4800</v>
      </c>
      <c r="N48" s="214">
        <v>256</v>
      </c>
      <c r="O48" s="214">
        <v>223</v>
      </c>
      <c r="P48" s="214">
        <v>284</v>
      </c>
      <c r="Q48" s="214">
        <v>245</v>
      </c>
      <c r="R48" s="214">
        <v>251</v>
      </c>
      <c r="S48" s="214">
        <v>266</v>
      </c>
      <c r="T48" s="214">
        <v>214</v>
      </c>
      <c r="U48" s="214">
        <v>230</v>
      </c>
      <c r="V48" s="262"/>
      <c r="X48" s="227"/>
    </row>
    <row r="49" spans="2:22" ht="10.5" customHeight="1">
      <c r="B49" s="30"/>
      <c r="C49" s="14"/>
      <c r="D49" s="14"/>
      <c r="E49" s="14"/>
      <c r="F49" s="14"/>
      <c r="G49" s="420" t="s">
        <v>18</v>
      </c>
      <c r="H49" s="420"/>
      <c r="I49" s="420"/>
      <c r="J49" s="420"/>
      <c r="K49" s="15"/>
      <c r="L49" s="45">
        <v>2071</v>
      </c>
      <c r="M49" s="45">
        <v>2041</v>
      </c>
      <c r="N49" s="194">
        <v>109</v>
      </c>
      <c r="O49" s="194">
        <v>93</v>
      </c>
      <c r="P49" s="194">
        <v>119</v>
      </c>
      <c r="Q49" s="194">
        <v>84</v>
      </c>
      <c r="R49" s="194">
        <v>97</v>
      </c>
      <c r="S49" s="194">
        <v>87</v>
      </c>
      <c r="T49" s="194">
        <v>85</v>
      </c>
      <c r="U49" s="194">
        <v>97</v>
      </c>
      <c r="V49" s="173"/>
    </row>
    <row r="50" spans="2:22" ht="10.5" customHeight="1">
      <c r="B50" s="30"/>
      <c r="C50" s="14"/>
      <c r="D50" s="14"/>
      <c r="E50" s="14"/>
      <c r="F50" s="14"/>
      <c r="G50" s="420" t="s">
        <v>19</v>
      </c>
      <c r="H50" s="420"/>
      <c r="I50" s="420"/>
      <c r="J50" s="420"/>
      <c r="K50" s="15"/>
      <c r="L50" s="45">
        <v>1022</v>
      </c>
      <c r="M50" s="45">
        <v>1003</v>
      </c>
      <c r="N50" s="194">
        <v>70</v>
      </c>
      <c r="O50" s="194">
        <v>58</v>
      </c>
      <c r="P50" s="194">
        <v>78</v>
      </c>
      <c r="Q50" s="194">
        <v>82</v>
      </c>
      <c r="R50" s="194">
        <v>66</v>
      </c>
      <c r="S50" s="194">
        <v>67</v>
      </c>
      <c r="T50" s="194">
        <v>41</v>
      </c>
      <c r="U50" s="194">
        <v>34</v>
      </c>
      <c r="V50" s="173"/>
    </row>
    <row r="51" spans="2:22" ht="10.5" customHeight="1">
      <c r="B51" s="30"/>
      <c r="C51" s="14"/>
      <c r="D51" s="14"/>
      <c r="E51" s="14"/>
      <c r="F51" s="14"/>
      <c r="G51" s="420" t="s">
        <v>23</v>
      </c>
      <c r="H51" s="420"/>
      <c r="I51" s="420"/>
      <c r="J51" s="420"/>
      <c r="K51" s="15"/>
      <c r="L51" s="45">
        <v>1686</v>
      </c>
      <c r="M51" s="45">
        <v>1756</v>
      </c>
      <c r="N51" s="194">
        <v>77</v>
      </c>
      <c r="O51" s="194">
        <v>72</v>
      </c>
      <c r="P51" s="194">
        <v>87</v>
      </c>
      <c r="Q51" s="194">
        <v>79</v>
      </c>
      <c r="R51" s="194">
        <v>88</v>
      </c>
      <c r="S51" s="194">
        <v>112</v>
      </c>
      <c r="T51" s="194">
        <v>88</v>
      </c>
      <c r="U51" s="194">
        <v>99</v>
      </c>
      <c r="V51" s="173"/>
    </row>
    <row r="52" spans="2:22" ht="6.75" customHeight="1">
      <c r="B52" s="30"/>
      <c r="C52" s="14"/>
      <c r="D52" s="14"/>
      <c r="E52" s="14"/>
      <c r="F52" s="38"/>
      <c r="G52" s="30"/>
      <c r="H52" s="30"/>
      <c r="I52" s="30"/>
      <c r="J52" s="30"/>
      <c r="K52" s="151"/>
      <c r="L52" s="213"/>
      <c r="M52" s="213"/>
      <c r="N52" s="214"/>
      <c r="O52" s="214"/>
      <c r="P52" s="214"/>
      <c r="Q52" s="214"/>
      <c r="R52" s="214"/>
      <c r="S52" s="214"/>
      <c r="T52" s="214"/>
      <c r="U52" s="214"/>
      <c r="V52" s="261"/>
    </row>
    <row r="53" spans="2:24" s="41" customFormat="1" ht="10.5" customHeight="1">
      <c r="B53" s="29"/>
      <c r="C53" s="419" t="s">
        <v>72</v>
      </c>
      <c r="D53" s="419"/>
      <c r="E53" s="419"/>
      <c r="F53" s="419"/>
      <c r="G53" s="419"/>
      <c r="H53" s="419"/>
      <c r="I53" s="419"/>
      <c r="J53" s="419"/>
      <c r="K53" s="13"/>
      <c r="L53" s="213">
        <v>12589</v>
      </c>
      <c r="M53" s="213">
        <v>13347</v>
      </c>
      <c r="N53" s="214">
        <v>530</v>
      </c>
      <c r="O53" s="214">
        <v>511</v>
      </c>
      <c r="P53" s="214">
        <v>533</v>
      </c>
      <c r="Q53" s="214">
        <v>504</v>
      </c>
      <c r="R53" s="214">
        <v>545</v>
      </c>
      <c r="S53" s="214">
        <v>449</v>
      </c>
      <c r="T53" s="214">
        <v>487</v>
      </c>
      <c r="U53" s="214">
        <v>526</v>
      </c>
      <c r="V53" s="178"/>
      <c r="X53" s="227"/>
    </row>
    <row r="54" spans="2:22" ht="10.5" customHeight="1">
      <c r="B54" s="30"/>
      <c r="C54" s="14"/>
      <c r="D54" s="14"/>
      <c r="E54" s="14"/>
      <c r="F54" s="14"/>
      <c r="G54" s="420" t="s">
        <v>18</v>
      </c>
      <c r="H54" s="420"/>
      <c r="I54" s="420"/>
      <c r="J54" s="420"/>
      <c r="K54" s="15"/>
      <c r="L54" s="45">
        <v>1457</v>
      </c>
      <c r="M54" s="45">
        <v>1700</v>
      </c>
      <c r="N54" s="194">
        <v>50</v>
      </c>
      <c r="O54" s="194">
        <v>30</v>
      </c>
      <c r="P54" s="194">
        <v>36</v>
      </c>
      <c r="Q54" s="194">
        <v>43</v>
      </c>
      <c r="R54" s="194">
        <v>50</v>
      </c>
      <c r="S54" s="194">
        <v>42</v>
      </c>
      <c r="T54" s="194">
        <v>52</v>
      </c>
      <c r="U54" s="194">
        <v>54</v>
      </c>
      <c r="V54" s="173"/>
    </row>
    <row r="55" spans="2:22" ht="10.5" customHeight="1">
      <c r="B55" s="30"/>
      <c r="C55" s="14"/>
      <c r="D55" s="14"/>
      <c r="E55" s="14"/>
      <c r="F55" s="14"/>
      <c r="G55" s="420" t="s">
        <v>19</v>
      </c>
      <c r="H55" s="420"/>
      <c r="I55" s="420"/>
      <c r="J55" s="420"/>
      <c r="K55" s="15"/>
      <c r="L55" s="45">
        <v>2083</v>
      </c>
      <c r="M55" s="45">
        <v>2357</v>
      </c>
      <c r="N55" s="194">
        <v>94</v>
      </c>
      <c r="O55" s="194">
        <v>104</v>
      </c>
      <c r="P55" s="194">
        <v>106</v>
      </c>
      <c r="Q55" s="194">
        <v>103</v>
      </c>
      <c r="R55" s="194">
        <v>108</v>
      </c>
      <c r="S55" s="194">
        <v>101</v>
      </c>
      <c r="T55" s="194">
        <v>96</v>
      </c>
      <c r="U55" s="194">
        <v>112</v>
      </c>
      <c r="V55" s="173"/>
    </row>
    <row r="56" spans="2:22" ht="10.5" customHeight="1">
      <c r="B56" s="30"/>
      <c r="C56" s="14"/>
      <c r="D56" s="14"/>
      <c r="E56" s="14"/>
      <c r="F56" s="14"/>
      <c r="G56" s="420" t="s">
        <v>23</v>
      </c>
      <c r="H56" s="420"/>
      <c r="I56" s="420"/>
      <c r="J56" s="420"/>
      <c r="K56" s="15"/>
      <c r="L56" s="45">
        <v>1210</v>
      </c>
      <c r="M56" s="45">
        <v>1285</v>
      </c>
      <c r="N56" s="194">
        <v>44</v>
      </c>
      <c r="O56" s="194">
        <v>33</v>
      </c>
      <c r="P56" s="194">
        <v>40</v>
      </c>
      <c r="Q56" s="194">
        <v>22</v>
      </c>
      <c r="R56" s="194">
        <v>40</v>
      </c>
      <c r="S56" s="194">
        <v>28</v>
      </c>
      <c r="T56" s="194">
        <v>30</v>
      </c>
      <c r="U56" s="194">
        <v>49</v>
      </c>
      <c r="V56" s="173"/>
    </row>
    <row r="57" spans="2:22" ht="10.5" customHeight="1">
      <c r="B57" s="30"/>
      <c r="C57" s="14"/>
      <c r="D57" s="14"/>
      <c r="E57" s="14"/>
      <c r="F57" s="14"/>
      <c r="G57" s="420" t="s">
        <v>26</v>
      </c>
      <c r="H57" s="420"/>
      <c r="I57" s="420"/>
      <c r="J57" s="420"/>
      <c r="K57" s="15"/>
      <c r="L57" s="45">
        <v>1435</v>
      </c>
      <c r="M57" s="45">
        <v>1448</v>
      </c>
      <c r="N57" s="194">
        <v>62</v>
      </c>
      <c r="O57" s="194">
        <v>72</v>
      </c>
      <c r="P57" s="194">
        <v>77</v>
      </c>
      <c r="Q57" s="194">
        <v>55</v>
      </c>
      <c r="R57" s="194">
        <v>59</v>
      </c>
      <c r="S57" s="194">
        <v>46</v>
      </c>
      <c r="T57" s="194">
        <v>53</v>
      </c>
      <c r="U57" s="194">
        <v>54</v>
      </c>
      <c r="V57" s="173"/>
    </row>
    <row r="58" spans="2:23" ht="10.5" customHeight="1">
      <c r="B58" s="30"/>
      <c r="C58" s="14"/>
      <c r="D58" s="14"/>
      <c r="E58" s="14"/>
      <c r="F58" s="14"/>
      <c r="G58" s="420" t="s">
        <v>29</v>
      </c>
      <c r="H58" s="420"/>
      <c r="I58" s="420"/>
      <c r="J58" s="420"/>
      <c r="K58" s="15"/>
      <c r="L58" s="45">
        <v>795</v>
      </c>
      <c r="M58" s="45">
        <v>778</v>
      </c>
      <c r="N58" s="194">
        <v>46</v>
      </c>
      <c r="O58" s="194">
        <v>29</v>
      </c>
      <c r="P58" s="194">
        <v>25</v>
      </c>
      <c r="Q58" s="194">
        <v>26</v>
      </c>
      <c r="R58" s="194">
        <v>27</v>
      </c>
      <c r="S58" s="194">
        <v>29</v>
      </c>
      <c r="T58" s="194">
        <v>33</v>
      </c>
      <c r="U58" s="194">
        <v>30</v>
      </c>
      <c r="V58" s="173"/>
      <c r="W58" s="30"/>
    </row>
    <row r="59" spans="2:23" ht="10.5" customHeight="1">
      <c r="B59" s="30"/>
      <c r="C59" s="14"/>
      <c r="D59" s="14"/>
      <c r="E59" s="14"/>
      <c r="F59" s="14"/>
      <c r="G59" s="420" t="s">
        <v>30</v>
      </c>
      <c r="H59" s="420"/>
      <c r="I59" s="420"/>
      <c r="J59" s="420"/>
      <c r="K59" s="15"/>
      <c r="L59" s="45">
        <v>1310</v>
      </c>
      <c r="M59" s="45">
        <v>1374</v>
      </c>
      <c r="N59" s="194">
        <v>51</v>
      </c>
      <c r="O59" s="194">
        <v>60</v>
      </c>
      <c r="P59" s="194">
        <v>60</v>
      </c>
      <c r="Q59" s="194">
        <v>48</v>
      </c>
      <c r="R59" s="194">
        <v>53</v>
      </c>
      <c r="S59" s="194">
        <v>28</v>
      </c>
      <c r="T59" s="194">
        <v>48</v>
      </c>
      <c r="U59" s="194">
        <v>57</v>
      </c>
      <c r="V59" s="173"/>
      <c r="W59" s="30"/>
    </row>
    <row r="60" spans="2:22" ht="10.5" customHeight="1">
      <c r="B60" s="30"/>
      <c r="C60" s="14"/>
      <c r="D60" s="14"/>
      <c r="E60" s="14"/>
      <c r="F60" s="14"/>
      <c r="G60" s="420" t="s">
        <v>60</v>
      </c>
      <c r="H60" s="420"/>
      <c r="I60" s="420"/>
      <c r="J60" s="420"/>
      <c r="K60" s="15"/>
      <c r="L60" s="45">
        <v>2052</v>
      </c>
      <c r="M60" s="45">
        <v>2042</v>
      </c>
      <c r="N60" s="194">
        <v>101</v>
      </c>
      <c r="O60" s="194">
        <v>88</v>
      </c>
      <c r="P60" s="194">
        <v>86</v>
      </c>
      <c r="Q60" s="194">
        <v>96</v>
      </c>
      <c r="R60" s="194">
        <v>93</v>
      </c>
      <c r="S60" s="194">
        <v>87</v>
      </c>
      <c r="T60" s="194">
        <v>84</v>
      </c>
      <c r="U60" s="194">
        <v>78</v>
      </c>
      <c r="V60" s="173"/>
    </row>
    <row r="61" spans="2:22" ht="10.5" customHeight="1">
      <c r="B61" s="30"/>
      <c r="C61" s="14"/>
      <c r="D61" s="14"/>
      <c r="E61" s="14"/>
      <c r="F61" s="14"/>
      <c r="G61" s="420" t="s">
        <v>61</v>
      </c>
      <c r="H61" s="420"/>
      <c r="I61" s="420"/>
      <c r="J61" s="420"/>
      <c r="K61" s="15"/>
      <c r="L61" s="45">
        <v>2247</v>
      </c>
      <c r="M61" s="45">
        <v>2363</v>
      </c>
      <c r="N61" s="194">
        <v>82</v>
      </c>
      <c r="O61" s="194">
        <v>95</v>
      </c>
      <c r="P61" s="194">
        <v>103</v>
      </c>
      <c r="Q61" s="194">
        <v>111</v>
      </c>
      <c r="R61" s="194">
        <v>115</v>
      </c>
      <c r="S61" s="194">
        <v>88</v>
      </c>
      <c r="T61" s="194">
        <v>91</v>
      </c>
      <c r="U61" s="194">
        <v>92</v>
      </c>
      <c r="V61" s="173"/>
    </row>
    <row r="62" spans="2:22" ht="6.75" customHeight="1">
      <c r="B62" s="30"/>
      <c r="C62" s="14"/>
      <c r="D62" s="14"/>
      <c r="E62" s="14"/>
      <c r="F62" s="14"/>
      <c r="G62" s="14"/>
      <c r="H62" s="14"/>
      <c r="I62" s="14"/>
      <c r="J62" s="14"/>
      <c r="K62" s="15"/>
      <c r="L62" s="213"/>
      <c r="M62" s="213"/>
      <c r="N62" s="214"/>
      <c r="O62" s="214"/>
      <c r="P62" s="214"/>
      <c r="Q62" s="214"/>
      <c r="R62" s="214"/>
      <c r="S62" s="214"/>
      <c r="T62" s="214"/>
      <c r="U62" s="214"/>
      <c r="V62" s="173"/>
    </row>
    <row r="63" spans="2:24" s="41" customFormat="1" ht="10.5" customHeight="1">
      <c r="B63" s="29"/>
      <c r="C63" s="419" t="s">
        <v>73</v>
      </c>
      <c r="D63" s="419"/>
      <c r="E63" s="419"/>
      <c r="F63" s="419"/>
      <c r="G63" s="419"/>
      <c r="H63" s="419"/>
      <c r="I63" s="419"/>
      <c r="J63" s="419"/>
      <c r="K63" s="13"/>
      <c r="L63" s="213">
        <v>14676</v>
      </c>
      <c r="M63" s="213">
        <v>15029</v>
      </c>
      <c r="N63" s="214">
        <v>641</v>
      </c>
      <c r="O63" s="214">
        <v>612</v>
      </c>
      <c r="P63" s="214">
        <v>740</v>
      </c>
      <c r="Q63" s="214">
        <v>684</v>
      </c>
      <c r="R63" s="214">
        <v>772</v>
      </c>
      <c r="S63" s="214">
        <v>704</v>
      </c>
      <c r="T63" s="214">
        <v>818</v>
      </c>
      <c r="U63" s="214">
        <v>739</v>
      </c>
      <c r="V63" s="178"/>
      <c r="X63" s="227"/>
    </row>
    <row r="64" spans="2:22" ht="10.5" customHeight="1">
      <c r="B64" s="30"/>
      <c r="C64" s="14"/>
      <c r="D64" s="14"/>
      <c r="E64" s="14"/>
      <c r="F64" s="14"/>
      <c r="G64" s="420" t="s">
        <v>18</v>
      </c>
      <c r="H64" s="420"/>
      <c r="I64" s="420"/>
      <c r="J64" s="420"/>
      <c r="K64" s="15"/>
      <c r="L64" s="45">
        <v>778</v>
      </c>
      <c r="M64" s="45">
        <v>790</v>
      </c>
      <c r="N64" s="194">
        <v>37</v>
      </c>
      <c r="O64" s="194">
        <v>25</v>
      </c>
      <c r="P64" s="194">
        <v>40</v>
      </c>
      <c r="Q64" s="194">
        <v>33</v>
      </c>
      <c r="R64" s="194">
        <v>37</v>
      </c>
      <c r="S64" s="194">
        <v>37</v>
      </c>
      <c r="T64" s="194">
        <v>40</v>
      </c>
      <c r="U64" s="194">
        <v>39</v>
      </c>
      <c r="V64" s="173"/>
    </row>
    <row r="65" spans="2:22" ht="10.5" customHeight="1">
      <c r="B65" s="30"/>
      <c r="C65" s="14"/>
      <c r="D65" s="14"/>
      <c r="E65" s="14"/>
      <c r="F65" s="14"/>
      <c r="G65" s="420" t="s">
        <v>19</v>
      </c>
      <c r="H65" s="420"/>
      <c r="I65" s="420"/>
      <c r="J65" s="420"/>
      <c r="K65" s="15"/>
      <c r="L65" s="45">
        <v>2220</v>
      </c>
      <c r="M65" s="45">
        <v>2255</v>
      </c>
      <c r="N65" s="194">
        <v>89</v>
      </c>
      <c r="O65" s="194">
        <v>96</v>
      </c>
      <c r="P65" s="194">
        <v>106</v>
      </c>
      <c r="Q65" s="194">
        <v>87</v>
      </c>
      <c r="R65" s="194">
        <v>108</v>
      </c>
      <c r="S65" s="194">
        <v>106</v>
      </c>
      <c r="T65" s="194">
        <v>126</v>
      </c>
      <c r="U65" s="194">
        <v>108</v>
      </c>
      <c r="V65" s="173"/>
    </row>
    <row r="66" spans="2:22" ht="10.5" customHeight="1">
      <c r="B66" s="30"/>
      <c r="C66" s="14"/>
      <c r="D66" s="14"/>
      <c r="E66" s="14"/>
      <c r="F66" s="14"/>
      <c r="G66" s="420" t="s">
        <v>23</v>
      </c>
      <c r="H66" s="420"/>
      <c r="I66" s="420"/>
      <c r="J66" s="420"/>
      <c r="K66" s="15"/>
      <c r="L66" s="45">
        <v>2648</v>
      </c>
      <c r="M66" s="45">
        <v>2623</v>
      </c>
      <c r="N66" s="194">
        <v>125</v>
      </c>
      <c r="O66" s="194">
        <v>104</v>
      </c>
      <c r="P66" s="194">
        <v>132</v>
      </c>
      <c r="Q66" s="194">
        <v>104</v>
      </c>
      <c r="R66" s="194">
        <v>169</v>
      </c>
      <c r="S66" s="194">
        <v>137</v>
      </c>
      <c r="T66" s="194">
        <v>162</v>
      </c>
      <c r="U66" s="194">
        <v>171</v>
      </c>
      <c r="V66" s="173"/>
    </row>
    <row r="67" spans="2:22" ht="10.5" customHeight="1">
      <c r="B67" s="30"/>
      <c r="C67" s="14"/>
      <c r="D67" s="14"/>
      <c r="E67" s="14"/>
      <c r="F67" s="14"/>
      <c r="G67" s="420" t="s">
        <v>26</v>
      </c>
      <c r="H67" s="420"/>
      <c r="I67" s="420"/>
      <c r="J67" s="420"/>
      <c r="K67" s="15"/>
      <c r="L67" s="45">
        <v>2097</v>
      </c>
      <c r="M67" s="45">
        <v>2412</v>
      </c>
      <c r="N67" s="194">
        <v>70</v>
      </c>
      <c r="O67" s="194">
        <v>66</v>
      </c>
      <c r="P67" s="194">
        <v>97</v>
      </c>
      <c r="Q67" s="194">
        <v>90</v>
      </c>
      <c r="R67" s="194">
        <v>118</v>
      </c>
      <c r="S67" s="194">
        <v>112</v>
      </c>
      <c r="T67" s="194">
        <v>138</v>
      </c>
      <c r="U67" s="194">
        <v>115</v>
      </c>
      <c r="V67" s="173"/>
    </row>
    <row r="68" spans="2:22" ht="10.5" customHeight="1">
      <c r="B68" s="30"/>
      <c r="C68" s="14"/>
      <c r="D68" s="14"/>
      <c r="E68" s="14"/>
      <c r="F68" s="14"/>
      <c r="G68" s="420" t="s">
        <v>29</v>
      </c>
      <c r="H68" s="420"/>
      <c r="I68" s="420"/>
      <c r="J68" s="420"/>
      <c r="K68" s="15"/>
      <c r="L68" s="45">
        <v>1966</v>
      </c>
      <c r="M68" s="45">
        <v>1928</v>
      </c>
      <c r="N68" s="194">
        <v>94</v>
      </c>
      <c r="O68" s="194">
        <v>98</v>
      </c>
      <c r="P68" s="194">
        <v>118</v>
      </c>
      <c r="Q68" s="194">
        <v>100</v>
      </c>
      <c r="R68" s="194">
        <v>101</v>
      </c>
      <c r="S68" s="194">
        <v>98</v>
      </c>
      <c r="T68" s="194">
        <v>108</v>
      </c>
      <c r="U68" s="194">
        <v>83</v>
      </c>
      <c r="V68" s="173"/>
    </row>
    <row r="69" spans="2:22" ht="10.5" customHeight="1">
      <c r="B69" s="30"/>
      <c r="C69" s="14"/>
      <c r="D69" s="14"/>
      <c r="E69" s="14"/>
      <c r="F69" s="14"/>
      <c r="G69" s="420" t="s">
        <v>30</v>
      </c>
      <c r="H69" s="420"/>
      <c r="I69" s="420"/>
      <c r="J69" s="420"/>
      <c r="K69" s="15"/>
      <c r="L69" s="45">
        <v>1426</v>
      </c>
      <c r="M69" s="45">
        <v>1427</v>
      </c>
      <c r="N69" s="194">
        <v>60</v>
      </c>
      <c r="O69" s="194">
        <v>54</v>
      </c>
      <c r="P69" s="194">
        <v>68</v>
      </c>
      <c r="Q69" s="194">
        <v>73</v>
      </c>
      <c r="R69" s="194">
        <v>72</v>
      </c>
      <c r="S69" s="194">
        <v>83</v>
      </c>
      <c r="T69" s="194">
        <v>73</v>
      </c>
      <c r="U69" s="194">
        <v>72</v>
      </c>
      <c r="V69" s="173"/>
    </row>
    <row r="70" spans="2:22" ht="10.5" customHeight="1">
      <c r="B70" s="30"/>
      <c r="C70" s="14"/>
      <c r="D70" s="14"/>
      <c r="E70" s="14"/>
      <c r="F70" s="14"/>
      <c r="G70" s="420" t="s">
        <v>60</v>
      </c>
      <c r="H70" s="420"/>
      <c r="I70" s="420"/>
      <c r="J70" s="420"/>
      <c r="K70" s="15"/>
      <c r="L70" s="45">
        <v>1753</v>
      </c>
      <c r="M70" s="45">
        <v>1805</v>
      </c>
      <c r="N70" s="194">
        <v>73</v>
      </c>
      <c r="O70" s="194">
        <v>87</v>
      </c>
      <c r="P70" s="194">
        <v>85</v>
      </c>
      <c r="Q70" s="194">
        <v>91</v>
      </c>
      <c r="R70" s="194">
        <v>72</v>
      </c>
      <c r="S70" s="194">
        <v>58</v>
      </c>
      <c r="T70" s="194">
        <v>75</v>
      </c>
      <c r="U70" s="194">
        <v>61</v>
      </c>
      <c r="V70" s="173"/>
    </row>
    <row r="71" spans="2:22" ht="10.5" customHeight="1">
      <c r="B71" s="30"/>
      <c r="C71" s="14"/>
      <c r="D71" s="14"/>
      <c r="E71" s="14"/>
      <c r="F71" s="14"/>
      <c r="G71" s="420" t="s">
        <v>61</v>
      </c>
      <c r="H71" s="420"/>
      <c r="I71" s="420"/>
      <c r="J71" s="420"/>
      <c r="K71" s="15"/>
      <c r="L71" s="45">
        <v>1788</v>
      </c>
      <c r="M71" s="45">
        <v>1789</v>
      </c>
      <c r="N71" s="194">
        <v>93</v>
      </c>
      <c r="O71" s="194">
        <v>82</v>
      </c>
      <c r="P71" s="194">
        <v>94</v>
      </c>
      <c r="Q71" s="194">
        <v>106</v>
      </c>
      <c r="R71" s="194">
        <v>95</v>
      </c>
      <c r="S71" s="194">
        <v>73</v>
      </c>
      <c r="T71" s="194">
        <v>96</v>
      </c>
      <c r="U71" s="194">
        <v>90</v>
      </c>
      <c r="V71" s="173"/>
    </row>
    <row r="72" spans="2:22" ht="6.7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13"/>
      <c r="M72" s="213"/>
      <c r="N72" s="214"/>
      <c r="O72" s="214"/>
      <c r="P72" s="214"/>
      <c r="Q72" s="214"/>
      <c r="R72" s="214"/>
      <c r="S72" s="214"/>
      <c r="T72" s="214"/>
      <c r="U72" s="214"/>
      <c r="V72" s="173"/>
    </row>
    <row r="73" spans="2:24" s="41" customFormat="1" ht="10.5" customHeight="1">
      <c r="B73" s="29"/>
      <c r="C73" s="419" t="s">
        <v>74</v>
      </c>
      <c r="D73" s="419"/>
      <c r="E73" s="419"/>
      <c r="F73" s="419"/>
      <c r="G73" s="419"/>
      <c r="H73" s="419"/>
      <c r="I73" s="419"/>
      <c r="J73" s="419"/>
      <c r="K73" s="13"/>
      <c r="L73" s="213">
        <v>8936</v>
      </c>
      <c r="M73" s="213">
        <v>9118</v>
      </c>
      <c r="N73" s="214">
        <v>303</v>
      </c>
      <c r="O73" s="214">
        <v>291</v>
      </c>
      <c r="P73" s="214">
        <v>296</v>
      </c>
      <c r="Q73" s="214">
        <v>283</v>
      </c>
      <c r="R73" s="214">
        <v>285</v>
      </c>
      <c r="S73" s="214">
        <v>293</v>
      </c>
      <c r="T73" s="214">
        <v>338</v>
      </c>
      <c r="U73" s="214">
        <v>337</v>
      </c>
      <c r="V73" s="178"/>
      <c r="X73" s="227"/>
    </row>
    <row r="74" spans="2:22" ht="10.5" customHeight="1">
      <c r="B74" s="30"/>
      <c r="C74" s="14"/>
      <c r="D74" s="14"/>
      <c r="E74" s="14"/>
      <c r="F74" s="14"/>
      <c r="G74" s="420" t="s">
        <v>18</v>
      </c>
      <c r="H74" s="420"/>
      <c r="I74" s="420"/>
      <c r="J74" s="420"/>
      <c r="K74" s="15"/>
      <c r="L74" s="45">
        <v>2526</v>
      </c>
      <c r="M74" s="45">
        <v>2570</v>
      </c>
      <c r="N74" s="194">
        <v>74</v>
      </c>
      <c r="O74" s="194">
        <v>70</v>
      </c>
      <c r="P74" s="194">
        <v>72</v>
      </c>
      <c r="Q74" s="194">
        <v>78</v>
      </c>
      <c r="R74" s="194">
        <v>54</v>
      </c>
      <c r="S74" s="194">
        <v>70</v>
      </c>
      <c r="T74" s="194">
        <v>72</v>
      </c>
      <c r="U74" s="194">
        <v>77</v>
      </c>
      <c r="V74" s="173"/>
    </row>
    <row r="75" spans="2:22" ht="10.5" customHeight="1">
      <c r="B75" s="30"/>
      <c r="C75" s="14"/>
      <c r="D75" s="14"/>
      <c r="E75" s="14"/>
      <c r="F75" s="14"/>
      <c r="G75" s="420" t="s">
        <v>19</v>
      </c>
      <c r="H75" s="420"/>
      <c r="I75" s="420"/>
      <c r="J75" s="420"/>
      <c r="K75" s="15"/>
      <c r="L75" s="45">
        <v>1926</v>
      </c>
      <c r="M75" s="45">
        <v>1974</v>
      </c>
      <c r="N75" s="194">
        <v>77</v>
      </c>
      <c r="O75" s="194">
        <v>58</v>
      </c>
      <c r="P75" s="194">
        <v>66</v>
      </c>
      <c r="Q75" s="194">
        <v>63</v>
      </c>
      <c r="R75" s="194">
        <v>75</v>
      </c>
      <c r="S75" s="194">
        <v>64</v>
      </c>
      <c r="T75" s="194">
        <v>82</v>
      </c>
      <c r="U75" s="194">
        <v>85</v>
      </c>
      <c r="V75" s="173"/>
    </row>
    <row r="76" spans="2:22" ht="10.5" customHeight="1">
      <c r="B76" s="30"/>
      <c r="C76" s="14"/>
      <c r="D76" s="14"/>
      <c r="E76" s="14"/>
      <c r="F76" s="14"/>
      <c r="G76" s="420" t="s">
        <v>23</v>
      </c>
      <c r="H76" s="420"/>
      <c r="I76" s="420"/>
      <c r="J76" s="420"/>
      <c r="K76" s="15"/>
      <c r="L76" s="45">
        <v>2325</v>
      </c>
      <c r="M76" s="45">
        <v>2396</v>
      </c>
      <c r="N76" s="194">
        <v>78</v>
      </c>
      <c r="O76" s="194">
        <v>92</v>
      </c>
      <c r="P76" s="194">
        <v>91</v>
      </c>
      <c r="Q76" s="194">
        <v>73</v>
      </c>
      <c r="R76" s="194">
        <v>89</v>
      </c>
      <c r="S76" s="194">
        <v>87</v>
      </c>
      <c r="T76" s="194">
        <v>87</v>
      </c>
      <c r="U76" s="194">
        <v>86</v>
      </c>
      <c r="V76" s="173"/>
    </row>
    <row r="77" spans="2:22" ht="10.5" customHeight="1">
      <c r="B77" s="30"/>
      <c r="C77" s="14"/>
      <c r="D77" s="14"/>
      <c r="E77" s="14"/>
      <c r="F77" s="14"/>
      <c r="G77" s="420" t="s">
        <v>26</v>
      </c>
      <c r="H77" s="420"/>
      <c r="I77" s="420"/>
      <c r="J77" s="420"/>
      <c r="K77" s="15"/>
      <c r="L77" s="45">
        <v>2159</v>
      </c>
      <c r="M77" s="45">
        <v>2178</v>
      </c>
      <c r="N77" s="194">
        <v>74</v>
      </c>
      <c r="O77" s="194">
        <v>71</v>
      </c>
      <c r="P77" s="194">
        <v>67</v>
      </c>
      <c r="Q77" s="194">
        <v>69</v>
      </c>
      <c r="R77" s="194">
        <v>67</v>
      </c>
      <c r="S77" s="194">
        <v>72</v>
      </c>
      <c r="T77" s="194">
        <v>97</v>
      </c>
      <c r="U77" s="194">
        <v>89</v>
      </c>
      <c r="V77" s="173"/>
    </row>
    <row r="78" spans="2:22" ht="6.75" customHeight="1">
      <c r="B78" s="30"/>
      <c r="C78" s="30"/>
      <c r="D78" s="30"/>
      <c r="E78" s="30"/>
      <c r="F78" s="30"/>
      <c r="G78" s="30"/>
      <c r="H78" s="30"/>
      <c r="I78" s="30"/>
      <c r="J78" s="30"/>
      <c r="K78" s="151"/>
      <c r="L78" s="213"/>
      <c r="M78" s="213"/>
      <c r="N78" s="214"/>
      <c r="O78" s="214"/>
      <c r="P78" s="214"/>
      <c r="Q78" s="214"/>
      <c r="R78" s="214"/>
      <c r="S78" s="214"/>
      <c r="T78" s="214"/>
      <c r="U78" s="214"/>
      <c r="V78" s="173"/>
    </row>
    <row r="79" spans="2:24" s="41" customFormat="1" ht="10.5" customHeight="1">
      <c r="B79" s="29"/>
      <c r="C79" s="419" t="s">
        <v>75</v>
      </c>
      <c r="D79" s="419"/>
      <c r="E79" s="419"/>
      <c r="F79" s="419"/>
      <c r="G79" s="419"/>
      <c r="H79" s="419"/>
      <c r="I79" s="419"/>
      <c r="J79" s="419"/>
      <c r="K79" s="13"/>
      <c r="L79" s="213">
        <v>1000</v>
      </c>
      <c r="M79" s="213">
        <v>1072</v>
      </c>
      <c r="N79" s="214">
        <v>28</v>
      </c>
      <c r="O79" s="214">
        <v>52</v>
      </c>
      <c r="P79" s="214">
        <v>40</v>
      </c>
      <c r="Q79" s="214">
        <v>30</v>
      </c>
      <c r="R79" s="214">
        <v>49</v>
      </c>
      <c r="S79" s="214">
        <v>43</v>
      </c>
      <c r="T79" s="214">
        <v>37</v>
      </c>
      <c r="U79" s="214">
        <v>51</v>
      </c>
      <c r="V79" s="178"/>
      <c r="X79" s="227"/>
    </row>
    <row r="80" spans="2:22" ht="10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50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1"/>
    </row>
    <row r="81" spans="12:22" ht="10.5" customHeight="1"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</row>
  </sheetData>
  <sheetProtection/>
  <mergeCells count="69">
    <mergeCell ref="B6:K7"/>
    <mergeCell ref="R6:S6"/>
    <mergeCell ref="T6:U6"/>
    <mergeCell ref="L6:M6"/>
    <mergeCell ref="N6:O6"/>
    <mergeCell ref="P6:Q6"/>
    <mergeCell ref="G18:J18"/>
    <mergeCell ref="G17:J17"/>
    <mergeCell ref="G16:J16"/>
    <mergeCell ref="C9:J9"/>
    <mergeCell ref="G10:J10"/>
    <mergeCell ref="G15:J15"/>
    <mergeCell ref="C14:J14"/>
    <mergeCell ref="G12:J12"/>
    <mergeCell ref="G11:J11"/>
    <mergeCell ref="G27:J27"/>
    <mergeCell ref="C26:J26"/>
    <mergeCell ref="G24:J24"/>
    <mergeCell ref="G23:J23"/>
    <mergeCell ref="C20:J20"/>
    <mergeCell ref="G38:J38"/>
    <mergeCell ref="G37:J37"/>
    <mergeCell ref="G22:J22"/>
    <mergeCell ref="G21:J21"/>
    <mergeCell ref="G34:J34"/>
    <mergeCell ref="C33:J33"/>
    <mergeCell ref="G31:J31"/>
    <mergeCell ref="G30:J30"/>
    <mergeCell ref="G29:J29"/>
    <mergeCell ref="G28:J28"/>
    <mergeCell ref="G36:J36"/>
    <mergeCell ref="G35:J35"/>
    <mergeCell ref="C48:J48"/>
    <mergeCell ref="G46:J46"/>
    <mergeCell ref="G45:J45"/>
    <mergeCell ref="G44:J44"/>
    <mergeCell ref="G43:J43"/>
    <mergeCell ref="G42:J42"/>
    <mergeCell ref="G41:J41"/>
    <mergeCell ref="C40:J40"/>
    <mergeCell ref="G49:J49"/>
    <mergeCell ref="G56:J56"/>
    <mergeCell ref="G55:J55"/>
    <mergeCell ref="G54:J54"/>
    <mergeCell ref="C53:J53"/>
    <mergeCell ref="C63:J63"/>
    <mergeCell ref="G61:J61"/>
    <mergeCell ref="G51:J51"/>
    <mergeCell ref="G50:J50"/>
    <mergeCell ref="G67:J67"/>
    <mergeCell ref="G66:J66"/>
    <mergeCell ref="C79:J79"/>
    <mergeCell ref="B4:U4"/>
    <mergeCell ref="G60:J60"/>
    <mergeCell ref="G59:J59"/>
    <mergeCell ref="G58:J58"/>
    <mergeCell ref="G57:J57"/>
    <mergeCell ref="G65:J65"/>
    <mergeCell ref="G64:J64"/>
    <mergeCell ref="B3:U3"/>
    <mergeCell ref="G77:J77"/>
    <mergeCell ref="G76:J76"/>
    <mergeCell ref="G75:J75"/>
    <mergeCell ref="G74:J74"/>
    <mergeCell ref="C73:J73"/>
    <mergeCell ref="G71:J71"/>
    <mergeCell ref="G70:J70"/>
    <mergeCell ref="G69:J69"/>
    <mergeCell ref="G68:J6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34" customWidth="1"/>
    <col min="2" max="13" width="6.875" style="34" customWidth="1"/>
    <col min="14" max="24" width="1.625" style="34" customWidth="1"/>
    <col min="25" max="16384" width="9.00390625" style="34" customWidth="1"/>
  </cols>
  <sheetData>
    <row r="1" spans="12:24" ht="10.5" customHeight="1">
      <c r="L1" s="103"/>
      <c r="M1" s="103"/>
      <c r="X1" s="66" t="s">
        <v>376</v>
      </c>
    </row>
    <row r="2" ht="10.5" customHeight="1"/>
    <row r="3" spans="1:23" s="221" customFormat="1" ht="18" customHeight="1">
      <c r="A3" s="236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6" s="219" customFormat="1" ht="12.75" customHeight="1">
      <c r="A4" s="237"/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37"/>
      <c r="Y4" s="34"/>
      <c r="Z4" s="34"/>
    </row>
    <row r="5" spans="1:24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5.75" customHeight="1">
      <c r="B6" s="412" t="s">
        <v>10</v>
      </c>
      <c r="C6" s="424"/>
      <c r="D6" s="424" t="s">
        <v>11</v>
      </c>
      <c r="E6" s="424"/>
      <c r="F6" s="424" t="s">
        <v>12</v>
      </c>
      <c r="G6" s="424"/>
      <c r="H6" s="424" t="s">
        <v>13</v>
      </c>
      <c r="I6" s="424"/>
      <c r="J6" s="424" t="s">
        <v>14</v>
      </c>
      <c r="K6" s="424"/>
      <c r="L6" s="424" t="s">
        <v>15</v>
      </c>
      <c r="M6" s="424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30"/>
    </row>
    <row r="7" spans="2:24" ht="15.75" customHeight="1">
      <c r="B7" s="250" t="s">
        <v>89</v>
      </c>
      <c r="C7" s="251" t="s">
        <v>90</v>
      </c>
      <c r="D7" s="251" t="s">
        <v>89</v>
      </c>
      <c r="E7" s="251" t="s">
        <v>90</v>
      </c>
      <c r="F7" s="251" t="s">
        <v>89</v>
      </c>
      <c r="G7" s="251" t="s">
        <v>90</v>
      </c>
      <c r="H7" s="251" t="s">
        <v>89</v>
      </c>
      <c r="I7" s="251" t="s">
        <v>90</v>
      </c>
      <c r="J7" s="251" t="s">
        <v>89</v>
      </c>
      <c r="K7" s="251" t="s">
        <v>90</v>
      </c>
      <c r="L7" s="251" t="s">
        <v>89</v>
      </c>
      <c r="M7" s="251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30"/>
    </row>
    <row r="8" spans="14:23" ht="10.5" customHeight="1">
      <c r="N8" s="117"/>
      <c r="O8" s="166"/>
      <c r="P8" s="166"/>
      <c r="Q8" s="166"/>
      <c r="R8" s="166"/>
      <c r="S8" s="166"/>
      <c r="T8" s="166"/>
      <c r="U8" s="166"/>
      <c r="V8" s="166"/>
      <c r="W8" s="30"/>
    </row>
    <row r="9" spans="1:24" s="41" customFormat="1" ht="10.5" customHeight="1">
      <c r="A9" s="259"/>
      <c r="B9" s="213">
        <v>377</v>
      </c>
      <c r="C9" s="213">
        <v>369</v>
      </c>
      <c r="D9" s="213">
        <v>515</v>
      </c>
      <c r="E9" s="213">
        <v>423</v>
      </c>
      <c r="F9" s="213">
        <v>554</v>
      </c>
      <c r="G9" s="213">
        <v>425</v>
      </c>
      <c r="H9" s="213">
        <v>517</v>
      </c>
      <c r="I9" s="213">
        <v>491</v>
      </c>
      <c r="J9" s="213">
        <v>528</v>
      </c>
      <c r="K9" s="213">
        <v>486</v>
      </c>
      <c r="L9" s="213">
        <v>428</v>
      </c>
      <c r="M9" s="213">
        <v>426</v>
      </c>
      <c r="N9" s="260"/>
      <c r="O9" s="419" t="s">
        <v>65</v>
      </c>
      <c r="P9" s="419"/>
      <c r="Q9" s="419"/>
      <c r="R9" s="419"/>
      <c r="S9" s="419"/>
      <c r="T9" s="419"/>
      <c r="U9" s="419"/>
      <c r="V9" s="419"/>
      <c r="W9" s="12"/>
      <c r="X9" s="178"/>
    </row>
    <row r="10" spans="1:24" ht="10.5" customHeight="1">
      <c r="A10" s="261"/>
      <c r="B10" s="45">
        <v>107</v>
      </c>
      <c r="C10" s="45">
        <v>95</v>
      </c>
      <c r="D10" s="45">
        <v>151</v>
      </c>
      <c r="E10" s="45">
        <v>127</v>
      </c>
      <c r="F10" s="45">
        <v>175</v>
      </c>
      <c r="G10" s="45">
        <v>135</v>
      </c>
      <c r="H10" s="45">
        <v>190</v>
      </c>
      <c r="I10" s="45">
        <v>197</v>
      </c>
      <c r="J10" s="45">
        <v>177</v>
      </c>
      <c r="K10" s="45">
        <v>157</v>
      </c>
      <c r="L10" s="45">
        <v>132</v>
      </c>
      <c r="M10" s="45">
        <v>138</v>
      </c>
      <c r="N10" s="128"/>
      <c r="O10" s="14"/>
      <c r="P10" s="14"/>
      <c r="Q10" s="14"/>
      <c r="R10" s="14"/>
      <c r="S10" s="420" t="s">
        <v>18</v>
      </c>
      <c r="T10" s="420"/>
      <c r="U10" s="420"/>
      <c r="V10" s="420"/>
      <c r="W10" s="14"/>
      <c r="X10" s="173"/>
    </row>
    <row r="11" spans="1:24" ht="10.5" customHeight="1">
      <c r="A11" s="261"/>
      <c r="B11" s="45">
        <v>156</v>
      </c>
      <c r="C11" s="45">
        <v>152</v>
      </c>
      <c r="D11" s="45">
        <v>196</v>
      </c>
      <c r="E11" s="45">
        <v>153</v>
      </c>
      <c r="F11" s="45">
        <v>182</v>
      </c>
      <c r="G11" s="45">
        <v>137</v>
      </c>
      <c r="H11" s="45">
        <v>173</v>
      </c>
      <c r="I11" s="45">
        <v>152</v>
      </c>
      <c r="J11" s="45">
        <v>176</v>
      </c>
      <c r="K11" s="45">
        <v>161</v>
      </c>
      <c r="L11" s="45">
        <v>144</v>
      </c>
      <c r="M11" s="45">
        <v>132</v>
      </c>
      <c r="N11" s="128"/>
      <c r="O11" s="14"/>
      <c r="P11" s="14"/>
      <c r="Q11" s="14"/>
      <c r="R11" s="14"/>
      <c r="S11" s="420" t="s">
        <v>19</v>
      </c>
      <c r="T11" s="420"/>
      <c r="U11" s="420"/>
      <c r="V11" s="420"/>
      <c r="W11" s="14"/>
      <c r="X11" s="173"/>
    </row>
    <row r="12" spans="1:24" ht="10.5" customHeight="1">
      <c r="A12" s="261"/>
      <c r="B12" s="45">
        <v>114</v>
      </c>
      <c r="C12" s="45">
        <v>122</v>
      </c>
      <c r="D12" s="45">
        <v>168</v>
      </c>
      <c r="E12" s="45">
        <v>143</v>
      </c>
      <c r="F12" s="45">
        <v>197</v>
      </c>
      <c r="G12" s="45">
        <v>153</v>
      </c>
      <c r="H12" s="45">
        <v>154</v>
      </c>
      <c r="I12" s="45">
        <v>142</v>
      </c>
      <c r="J12" s="45">
        <v>175</v>
      </c>
      <c r="K12" s="45">
        <v>168</v>
      </c>
      <c r="L12" s="45">
        <v>152</v>
      </c>
      <c r="M12" s="45">
        <v>156</v>
      </c>
      <c r="N12" s="128"/>
      <c r="O12" s="14"/>
      <c r="P12" s="14"/>
      <c r="Q12" s="14"/>
      <c r="R12" s="14"/>
      <c r="S12" s="420" t="s">
        <v>23</v>
      </c>
      <c r="T12" s="420"/>
      <c r="U12" s="420"/>
      <c r="V12" s="420"/>
      <c r="W12" s="14"/>
      <c r="X12" s="173"/>
    </row>
    <row r="13" spans="1:24" ht="6.75" customHeight="1">
      <c r="A13" s="261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128"/>
      <c r="O13" s="14"/>
      <c r="P13" s="14"/>
      <c r="Q13" s="14"/>
      <c r="R13" s="14"/>
      <c r="S13" s="14"/>
      <c r="T13" s="14"/>
      <c r="U13" s="14"/>
      <c r="V13" s="14"/>
      <c r="W13" s="14"/>
      <c r="X13" s="173"/>
    </row>
    <row r="14" spans="1:24" s="41" customFormat="1" ht="10.5" customHeight="1">
      <c r="A14" s="259"/>
      <c r="B14" s="213">
        <v>271</v>
      </c>
      <c r="C14" s="213">
        <v>272</v>
      </c>
      <c r="D14" s="213">
        <v>340</v>
      </c>
      <c r="E14" s="213">
        <v>301</v>
      </c>
      <c r="F14" s="213">
        <v>462</v>
      </c>
      <c r="G14" s="213">
        <v>424</v>
      </c>
      <c r="H14" s="213">
        <v>605</v>
      </c>
      <c r="I14" s="213">
        <v>536</v>
      </c>
      <c r="J14" s="213">
        <v>602</v>
      </c>
      <c r="K14" s="213">
        <v>478</v>
      </c>
      <c r="L14" s="213">
        <v>425</v>
      </c>
      <c r="M14" s="213">
        <v>368</v>
      </c>
      <c r="N14" s="260"/>
      <c r="O14" s="419" t="s">
        <v>66</v>
      </c>
      <c r="P14" s="419"/>
      <c r="Q14" s="419"/>
      <c r="R14" s="419"/>
      <c r="S14" s="419"/>
      <c r="T14" s="419"/>
      <c r="U14" s="419"/>
      <c r="V14" s="419"/>
      <c r="W14" s="12"/>
      <c r="X14" s="178"/>
    </row>
    <row r="15" spans="1:24" ht="10.5" customHeight="1">
      <c r="A15" s="261"/>
      <c r="B15" s="45">
        <v>72</v>
      </c>
      <c r="C15" s="45">
        <v>78</v>
      </c>
      <c r="D15" s="45">
        <v>102</v>
      </c>
      <c r="E15" s="45">
        <v>96</v>
      </c>
      <c r="F15" s="45">
        <v>138</v>
      </c>
      <c r="G15" s="45">
        <v>125</v>
      </c>
      <c r="H15" s="45">
        <v>188</v>
      </c>
      <c r="I15" s="45">
        <v>165</v>
      </c>
      <c r="J15" s="45">
        <v>173</v>
      </c>
      <c r="K15" s="45">
        <v>145</v>
      </c>
      <c r="L15" s="45">
        <v>115</v>
      </c>
      <c r="M15" s="45">
        <v>98</v>
      </c>
      <c r="N15" s="128"/>
      <c r="O15" s="14"/>
      <c r="P15" s="14"/>
      <c r="Q15" s="14"/>
      <c r="R15" s="14"/>
      <c r="S15" s="420" t="s">
        <v>18</v>
      </c>
      <c r="T15" s="420"/>
      <c r="U15" s="420"/>
      <c r="V15" s="420"/>
      <c r="W15" s="14"/>
      <c r="X15" s="173"/>
    </row>
    <row r="16" spans="1:24" ht="10.5" customHeight="1">
      <c r="A16" s="261"/>
      <c r="B16" s="45">
        <v>49</v>
      </c>
      <c r="C16" s="45">
        <v>48</v>
      </c>
      <c r="D16" s="45">
        <v>56</v>
      </c>
      <c r="E16" s="45">
        <v>57</v>
      </c>
      <c r="F16" s="45">
        <v>103</v>
      </c>
      <c r="G16" s="45">
        <v>83</v>
      </c>
      <c r="H16" s="45">
        <v>100</v>
      </c>
      <c r="I16" s="45">
        <v>89</v>
      </c>
      <c r="J16" s="45">
        <v>92</v>
      </c>
      <c r="K16" s="45">
        <v>78</v>
      </c>
      <c r="L16" s="45">
        <v>64</v>
      </c>
      <c r="M16" s="45">
        <v>52</v>
      </c>
      <c r="N16" s="128"/>
      <c r="O16" s="14"/>
      <c r="P16" s="14"/>
      <c r="Q16" s="14"/>
      <c r="R16" s="14"/>
      <c r="S16" s="420" t="s">
        <v>19</v>
      </c>
      <c r="T16" s="420"/>
      <c r="U16" s="420"/>
      <c r="V16" s="420"/>
      <c r="W16" s="14"/>
      <c r="X16" s="173"/>
    </row>
    <row r="17" spans="1:24" ht="10.5" customHeight="1">
      <c r="A17" s="261"/>
      <c r="B17" s="45">
        <v>83</v>
      </c>
      <c r="C17" s="45">
        <v>86</v>
      </c>
      <c r="D17" s="45">
        <v>110</v>
      </c>
      <c r="E17" s="45">
        <v>82</v>
      </c>
      <c r="F17" s="45">
        <v>118</v>
      </c>
      <c r="G17" s="45">
        <v>108</v>
      </c>
      <c r="H17" s="45">
        <v>182</v>
      </c>
      <c r="I17" s="45">
        <v>167</v>
      </c>
      <c r="J17" s="45">
        <v>169</v>
      </c>
      <c r="K17" s="45">
        <v>138</v>
      </c>
      <c r="L17" s="45">
        <v>130</v>
      </c>
      <c r="M17" s="45">
        <v>115</v>
      </c>
      <c r="N17" s="128"/>
      <c r="O17" s="14"/>
      <c r="P17" s="14"/>
      <c r="Q17" s="14"/>
      <c r="R17" s="14"/>
      <c r="S17" s="420" t="s">
        <v>23</v>
      </c>
      <c r="T17" s="420"/>
      <c r="U17" s="420"/>
      <c r="V17" s="420"/>
      <c r="W17" s="14"/>
      <c r="X17" s="173"/>
    </row>
    <row r="18" spans="1:24" ht="10.5" customHeight="1">
      <c r="A18" s="261"/>
      <c r="B18" s="45">
        <v>67</v>
      </c>
      <c r="C18" s="45">
        <v>60</v>
      </c>
      <c r="D18" s="45">
        <v>72</v>
      </c>
      <c r="E18" s="45">
        <v>66</v>
      </c>
      <c r="F18" s="45">
        <v>103</v>
      </c>
      <c r="G18" s="45">
        <v>108</v>
      </c>
      <c r="H18" s="45">
        <v>135</v>
      </c>
      <c r="I18" s="45">
        <v>115</v>
      </c>
      <c r="J18" s="45">
        <v>168</v>
      </c>
      <c r="K18" s="45">
        <v>117</v>
      </c>
      <c r="L18" s="45">
        <v>116</v>
      </c>
      <c r="M18" s="45">
        <v>103</v>
      </c>
      <c r="N18" s="128"/>
      <c r="O18" s="14"/>
      <c r="P18" s="14"/>
      <c r="Q18" s="14"/>
      <c r="R18" s="14"/>
      <c r="S18" s="420" t="s">
        <v>26</v>
      </c>
      <c r="T18" s="420"/>
      <c r="U18" s="420"/>
      <c r="V18" s="420"/>
      <c r="W18" s="14"/>
      <c r="X18" s="173"/>
    </row>
    <row r="19" spans="1:24" ht="6.75" customHeight="1">
      <c r="A19" s="261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128"/>
      <c r="O19" s="14"/>
      <c r="P19" s="14"/>
      <c r="Q19" s="14"/>
      <c r="R19" s="14"/>
      <c r="S19" s="14"/>
      <c r="T19" s="14"/>
      <c r="U19" s="14"/>
      <c r="V19" s="14"/>
      <c r="W19" s="14"/>
      <c r="X19" s="173"/>
    </row>
    <row r="20" spans="1:24" s="41" customFormat="1" ht="10.5" customHeight="1">
      <c r="A20" s="259"/>
      <c r="B20" s="213">
        <v>405</v>
      </c>
      <c r="C20" s="213">
        <v>419</v>
      </c>
      <c r="D20" s="213">
        <v>579</v>
      </c>
      <c r="E20" s="213">
        <v>539</v>
      </c>
      <c r="F20" s="213">
        <v>575</v>
      </c>
      <c r="G20" s="213">
        <v>570</v>
      </c>
      <c r="H20" s="213">
        <v>618</v>
      </c>
      <c r="I20" s="213">
        <v>616</v>
      </c>
      <c r="J20" s="213">
        <v>638</v>
      </c>
      <c r="K20" s="213">
        <v>567</v>
      </c>
      <c r="L20" s="213">
        <v>531</v>
      </c>
      <c r="M20" s="213">
        <v>494</v>
      </c>
      <c r="N20" s="260"/>
      <c r="O20" s="419" t="s">
        <v>67</v>
      </c>
      <c r="P20" s="419"/>
      <c r="Q20" s="419"/>
      <c r="R20" s="419"/>
      <c r="S20" s="419"/>
      <c r="T20" s="419"/>
      <c r="U20" s="419"/>
      <c r="V20" s="419"/>
      <c r="W20" s="12"/>
      <c r="X20" s="178"/>
    </row>
    <row r="21" spans="1:24" ht="10.5" customHeight="1">
      <c r="A21" s="261"/>
      <c r="B21" s="45">
        <v>81</v>
      </c>
      <c r="C21" s="45">
        <v>79</v>
      </c>
      <c r="D21" s="45">
        <v>124</v>
      </c>
      <c r="E21" s="45">
        <v>97</v>
      </c>
      <c r="F21" s="45">
        <v>101</v>
      </c>
      <c r="G21" s="45">
        <v>108</v>
      </c>
      <c r="H21" s="45">
        <v>130</v>
      </c>
      <c r="I21" s="45">
        <v>137</v>
      </c>
      <c r="J21" s="45">
        <v>128</v>
      </c>
      <c r="K21" s="45">
        <v>123</v>
      </c>
      <c r="L21" s="45">
        <v>125</v>
      </c>
      <c r="M21" s="45">
        <v>105</v>
      </c>
      <c r="N21" s="128"/>
      <c r="O21" s="14"/>
      <c r="P21" s="14"/>
      <c r="Q21" s="14"/>
      <c r="R21" s="14"/>
      <c r="S21" s="420" t="s">
        <v>18</v>
      </c>
      <c r="T21" s="420"/>
      <c r="U21" s="420"/>
      <c r="V21" s="420"/>
      <c r="W21" s="14"/>
      <c r="X21" s="173"/>
    </row>
    <row r="22" spans="1:24" ht="10.5" customHeight="1">
      <c r="A22" s="261"/>
      <c r="B22" s="45">
        <v>98</v>
      </c>
      <c r="C22" s="45">
        <v>130</v>
      </c>
      <c r="D22" s="45">
        <v>172</v>
      </c>
      <c r="E22" s="45">
        <v>135</v>
      </c>
      <c r="F22" s="45">
        <v>150</v>
      </c>
      <c r="G22" s="45">
        <v>139</v>
      </c>
      <c r="H22" s="45">
        <v>170</v>
      </c>
      <c r="I22" s="45">
        <v>153</v>
      </c>
      <c r="J22" s="45">
        <v>174</v>
      </c>
      <c r="K22" s="45">
        <v>142</v>
      </c>
      <c r="L22" s="45">
        <v>154</v>
      </c>
      <c r="M22" s="45">
        <v>143</v>
      </c>
      <c r="N22" s="128"/>
      <c r="O22" s="14"/>
      <c r="P22" s="14"/>
      <c r="Q22" s="14"/>
      <c r="R22" s="14"/>
      <c r="S22" s="420" t="s">
        <v>19</v>
      </c>
      <c r="T22" s="420"/>
      <c r="U22" s="420"/>
      <c r="V22" s="420"/>
      <c r="W22" s="14"/>
      <c r="X22" s="173"/>
    </row>
    <row r="23" spans="1:24" ht="10.5" customHeight="1">
      <c r="A23" s="261"/>
      <c r="B23" s="45">
        <v>132</v>
      </c>
      <c r="C23" s="45">
        <v>119</v>
      </c>
      <c r="D23" s="45">
        <v>165</v>
      </c>
      <c r="E23" s="45">
        <v>173</v>
      </c>
      <c r="F23" s="45">
        <v>145</v>
      </c>
      <c r="G23" s="45">
        <v>152</v>
      </c>
      <c r="H23" s="45">
        <v>152</v>
      </c>
      <c r="I23" s="45">
        <v>155</v>
      </c>
      <c r="J23" s="45">
        <v>155</v>
      </c>
      <c r="K23" s="45">
        <v>140</v>
      </c>
      <c r="L23" s="45">
        <v>100</v>
      </c>
      <c r="M23" s="45">
        <v>116</v>
      </c>
      <c r="N23" s="128"/>
      <c r="O23" s="14"/>
      <c r="P23" s="14"/>
      <c r="Q23" s="14"/>
      <c r="R23" s="14"/>
      <c r="S23" s="420" t="s">
        <v>23</v>
      </c>
      <c r="T23" s="420"/>
      <c r="U23" s="420"/>
      <c r="V23" s="420"/>
      <c r="W23" s="14"/>
      <c r="X23" s="173"/>
    </row>
    <row r="24" spans="1:24" ht="10.5" customHeight="1">
      <c r="A24" s="261"/>
      <c r="B24" s="45">
        <v>94</v>
      </c>
      <c r="C24" s="45">
        <v>91</v>
      </c>
      <c r="D24" s="45">
        <v>118</v>
      </c>
      <c r="E24" s="45">
        <v>134</v>
      </c>
      <c r="F24" s="45">
        <v>179</v>
      </c>
      <c r="G24" s="45">
        <v>171</v>
      </c>
      <c r="H24" s="45">
        <v>166</v>
      </c>
      <c r="I24" s="45">
        <v>171</v>
      </c>
      <c r="J24" s="45">
        <v>181</v>
      </c>
      <c r="K24" s="45">
        <v>162</v>
      </c>
      <c r="L24" s="45">
        <v>152</v>
      </c>
      <c r="M24" s="45">
        <v>130</v>
      </c>
      <c r="N24" s="128"/>
      <c r="O24" s="14"/>
      <c r="P24" s="14"/>
      <c r="Q24" s="14"/>
      <c r="R24" s="14"/>
      <c r="S24" s="420" t="s">
        <v>26</v>
      </c>
      <c r="T24" s="420"/>
      <c r="U24" s="420"/>
      <c r="V24" s="420"/>
      <c r="W24" s="14"/>
      <c r="X24" s="173"/>
    </row>
    <row r="25" spans="1:24" ht="6.75" customHeight="1">
      <c r="A25" s="261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173"/>
    </row>
    <row r="26" spans="1:24" s="41" customFormat="1" ht="10.5" customHeight="1">
      <c r="A26" s="259"/>
      <c r="B26" s="213">
        <v>331</v>
      </c>
      <c r="C26" s="213">
        <v>323</v>
      </c>
      <c r="D26" s="213">
        <v>458</v>
      </c>
      <c r="E26" s="213">
        <v>389</v>
      </c>
      <c r="F26" s="213">
        <v>455</v>
      </c>
      <c r="G26" s="213">
        <v>399</v>
      </c>
      <c r="H26" s="213">
        <v>468</v>
      </c>
      <c r="I26" s="213">
        <v>448</v>
      </c>
      <c r="J26" s="213">
        <v>496</v>
      </c>
      <c r="K26" s="213">
        <v>433</v>
      </c>
      <c r="L26" s="213">
        <v>380</v>
      </c>
      <c r="M26" s="213">
        <v>329</v>
      </c>
      <c r="N26" s="260"/>
      <c r="O26" s="419" t="s">
        <v>68</v>
      </c>
      <c r="P26" s="419"/>
      <c r="Q26" s="419"/>
      <c r="R26" s="419"/>
      <c r="S26" s="419"/>
      <c r="T26" s="419"/>
      <c r="U26" s="419"/>
      <c r="V26" s="419"/>
      <c r="W26" s="12"/>
      <c r="X26" s="178"/>
    </row>
    <row r="27" spans="1:24" ht="10.5" customHeight="1">
      <c r="A27" s="261"/>
      <c r="B27" s="45">
        <v>62</v>
      </c>
      <c r="C27" s="45">
        <v>74</v>
      </c>
      <c r="D27" s="45">
        <v>86</v>
      </c>
      <c r="E27" s="45">
        <v>72</v>
      </c>
      <c r="F27" s="45">
        <v>101</v>
      </c>
      <c r="G27" s="45">
        <v>79</v>
      </c>
      <c r="H27" s="45">
        <v>91</v>
      </c>
      <c r="I27" s="45">
        <v>88</v>
      </c>
      <c r="J27" s="45">
        <v>97</v>
      </c>
      <c r="K27" s="45">
        <v>77</v>
      </c>
      <c r="L27" s="45">
        <v>66</v>
      </c>
      <c r="M27" s="45">
        <v>39</v>
      </c>
      <c r="N27" s="128"/>
      <c r="O27" s="14"/>
      <c r="P27" s="14"/>
      <c r="Q27" s="14"/>
      <c r="R27" s="14"/>
      <c r="S27" s="420" t="s">
        <v>18</v>
      </c>
      <c r="T27" s="420"/>
      <c r="U27" s="420"/>
      <c r="V27" s="420"/>
      <c r="W27" s="14"/>
      <c r="X27" s="173"/>
    </row>
    <row r="28" spans="1:24" ht="10.5" customHeight="1">
      <c r="A28" s="261"/>
      <c r="B28" s="45">
        <v>64</v>
      </c>
      <c r="C28" s="45">
        <v>49</v>
      </c>
      <c r="D28" s="45">
        <v>71</v>
      </c>
      <c r="E28" s="45">
        <v>69</v>
      </c>
      <c r="F28" s="45">
        <v>74</v>
      </c>
      <c r="G28" s="45">
        <v>77</v>
      </c>
      <c r="H28" s="45">
        <v>67</v>
      </c>
      <c r="I28" s="45">
        <v>61</v>
      </c>
      <c r="J28" s="45">
        <v>78</v>
      </c>
      <c r="K28" s="45">
        <v>74</v>
      </c>
      <c r="L28" s="45">
        <v>58</v>
      </c>
      <c r="M28" s="45">
        <v>70</v>
      </c>
      <c r="N28" s="128"/>
      <c r="O28" s="14"/>
      <c r="P28" s="14"/>
      <c r="Q28" s="14"/>
      <c r="R28" s="14"/>
      <c r="S28" s="420" t="s">
        <v>19</v>
      </c>
      <c r="T28" s="420"/>
      <c r="U28" s="420"/>
      <c r="V28" s="420"/>
      <c r="W28" s="14"/>
      <c r="X28" s="173"/>
    </row>
    <row r="29" spans="1:24" ht="10.5" customHeight="1">
      <c r="A29" s="261"/>
      <c r="B29" s="45">
        <v>64</v>
      </c>
      <c r="C29" s="45">
        <v>75</v>
      </c>
      <c r="D29" s="45">
        <v>111</v>
      </c>
      <c r="E29" s="45">
        <v>100</v>
      </c>
      <c r="F29" s="45">
        <v>87</v>
      </c>
      <c r="G29" s="45">
        <v>79</v>
      </c>
      <c r="H29" s="45">
        <v>107</v>
      </c>
      <c r="I29" s="45">
        <v>81</v>
      </c>
      <c r="J29" s="45">
        <v>98</v>
      </c>
      <c r="K29" s="45">
        <v>87</v>
      </c>
      <c r="L29" s="45">
        <v>80</v>
      </c>
      <c r="M29" s="45">
        <v>75</v>
      </c>
      <c r="N29" s="128"/>
      <c r="O29" s="14"/>
      <c r="P29" s="14"/>
      <c r="Q29" s="14"/>
      <c r="R29" s="14"/>
      <c r="S29" s="420" t="s">
        <v>23</v>
      </c>
      <c r="T29" s="420"/>
      <c r="U29" s="420"/>
      <c r="V29" s="420"/>
      <c r="W29" s="14"/>
      <c r="X29" s="173"/>
    </row>
    <row r="30" spans="1:24" ht="10.5" customHeight="1">
      <c r="A30" s="261"/>
      <c r="B30" s="45">
        <v>87</v>
      </c>
      <c r="C30" s="45">
        <v>89</v>
      </c>
      <c r="D30" s="45">
        <v>127</v>
      </c>
      <c r="E30" s="45">
        <v>94</v>
      </c>
      <c r="F30" s="45">
        <v>122</v>
      </c>
      <c r="G30" s="45">
        <v>97</v>
      </c>
      <c r="H30" s="45">
        <v>132</v>
      </c>
      <c r="I30" s="45">
        <v>134</v>
      </c>
      <c r="J30" s="45">
        <v>131</v>
      </c>
      <c r="K30" s="45">
        <v>89</v>
      </c>
      <c r="L30" s="45">
        <v>101</v>
      </c>
      <c r="M30" s="45">
        <v>90</v>
      </c>
      <c r="N30" s="128"/>
      <c r="O30" s="14"/>
      <c r="P30" s="14"/>
      <c r="Q30" s="14"/>
      <c r="R30" s="14"/>
      <c r="S30" s="420" t="s">
        <v>26</v>
      </c>
      <c r="T30" s="420"/>
      <c r="U30" s="420"/>
      <c r="V30" s="420"/>
      <c r="W30" s="14"/>
      <c r="X30" s="173"/>
    </row>
    <row r="31" spans="1:24" ht="10.5" customHeight="1">
      <c r="A31" s="261"/>
      <c r="B31" s="45">
        <v>54</v>
      </c>
      <c r="C31" s="45">
        <v>36</v>
      </c>
      <c r="D31" s="45">
        <v>63</v>
      </c>
      <c r="E31" s="45">
        <v>54</v>
      </c>
      <c r="F31" s="45">
        <v>71</v>
      </c>
      <c r="G31" s="45">
        <v>67</v>
      </c>
      <c r="H31" s="45">
        <v>71</v>
      </c>
      <c r="I31" s="45">
        <v>84</v>
      </c>
      <c r="J31" s="45">
        <v>92</v>
      </c>
      <c r="K31" s="45">
        <v>106</v>
      </c>
      <c r="L31" s="45">
        <v>75</v>
      </c>
      <c r="M31" s="45">
        <v>55</v>
      </c>
      <c r="N31" s="128"/>
      <c r="O31" s="14"/>
      <c r="P31" s="14"/>
      <c r="Q31" s="14"/>
      <c r="R31" s="14"/>
      <c r="S31" s="420" t="s">
        <v>29</v>
      </c>
      <c r="T31" s="420"/>
      <c r="U31" s="420"/>
      <c r="V31" s="420"/>
      <c r="W31" s="14"/>
      <c r="X31" s="173"/>
    </row>
    <row r="32" spans="1:24" ht="6.75" customHeight="1">
      <c r="A32" s="261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128"/>
      <c r="O32" s="30"/>
      <c r="P32" s="30"/>
      <c r="Q32" s="30"/>
      <c r="R32" s="30"/>
      <c r="S32" s="30"/>
      <c r="T32" s="30"/>
      <c r="U32" s="30"/>
      <c r="V32" s="30"/>
      <c r="W32" s="30"/>
      <c r="X32" s="173"/>
    </row>
    <row r="33" spans="1:24" s="41" customFormat="1" ht="10.5" customHeight="1">
      <c r="A33" s="259"/>
      <c r="B33" s="213">
        <v>374</v>
      </c>
      <c r="C33" s="213">
        <v>378</v>
      </c>
      <c r="D33" s="213">
        <v>481</v>
      </c>
      <c r="E33" s="213">
        <v>491</v>
      </c>
      <c r="F33" s="213">
        <v>620</v>
      </c>
      <c r="G33" s="213">
        <v>586</v>
      </c>
      <c r="H33" s="213">
        <v>729</v>
      </c>
      <c r="I33" s="213">
        <v>694</v>
      </c>
      <c r="J33" s="213">
        <v>588</v>
      </c>
      <c r="K33" s="213">
        <v>529</v>
      </c>
      <c r="L33" s="213">
        <v>435</v>
      </c>
      <c r="M33" s="213">
        <v>441</v>
      </c>
      <c r="N33" s="260"/>
      <c r="O33" s="419" t="s">
        <v>69</v>
      </c>
      <c r="P33" s="419"/>
      <c r="Q33" s="419"/>
      <c r="R33" s="419"/>
      <c r="S33" s="419"/>
      <c r="T33" s="419"/>
      <c r="U33" s="419"/>
      <c r="V33" s="419"/>
      <c r="W33" s="12"/>
      <c r="X33" s="178"/>
    </row>
    <row r="34" spans="1:24" ht="10.5" customHeight="1">
      <c r="A34" s="261"/>
      <c r="B34" s="45">
        <v>89</v>
      </c>
      <c r="C34" s="45">
        <v>107</v>
      </c>
      <c r="D34" s="45">
        <v>108</v>
      </c>
      <c r="E34" s="45">
        <v>145</v>
      </c>
      <c r="F34" s="45">
        <v>139</v>
      </c>
      <c r="G34" s="45">
        <v>148</v>
      </c>
      <c r="H34" s="45">
        <v>162</v>
      </c>
      <c r="I34" s="45">
        <v>182</v>
      </c>
      <c r="J34" s="45">
        <v>136</v>
      </c>
      <c r="K34" s="45">
        <v>110</v>
      </c>
      <c r="L34" s="45">
        <v>104</v>
      </c>
      <c r="M34" s="45">
        <v>126</v>
      </c>
      <c r="N34" s="128"/>
      <c r="O34" s="14"/>
      <c r="P34" s="14"/>
      <c r="Q34" s="14"/>
      <c r="R34" s="14"/>
      <c r="S34" s="420" t="s">
        <v>18</v>
      </c>
      <c r="T34" s="420"/>
      <c r="U34" s="420"/>
      <c r="V34" s="420"/>
      <c r="W34" s="14"/>
      <c r="X34" s="173"/>
    </row>
    <row r="35" spans="1:24" ht="10.5" customHeight="1">
      <c r="A35" s="261"/>
      <c r="B35" s="45">
        <v>65</v>
      </c>
      <c r="C35" s="45">
        <v>81</v>
      </c>
      <c r="D35" s="45">
        <v>88</v>
      </c>
      <c r="E35" s="45">
        <v>102</v>
      </c>
      <c r="F35" s="45">
        <v>164</v>
      </c>
      <c r="G35" s="45">
        <v>159</v>
      </c>
      <c r="H35" s="45">
        <v>187</v>
      </c>
      <c r="I35" s="45">
        <v>164</v>
      </c>
      <c r="J35" s="45">
        <v>143</v>
      </c>
      <c r="K35" s="45">
        <v>122</v>
      </c>
      <c r="L35" s="45">
        <v>76</v>
      </c>
      <c r="M35" s="45">
        <v>75</v>
      </c>
      <c r="N35" s="128"/>
      <c r="O35" s="14"/>
      <c r="P35" s="14"/>
      <c r="Q35" s="14"/>
      <c r="R35" s="14"/>
      <c r="S35" s="420" t="s">
        <v>19</v>
      </c>
      <c r="T35" s="420"/>
      <c r="U35" s="420"/>
      <c r="V35" s="420"/>
      <c r="W35" s="14"/>
      <c r="X35" s="173"/>
    </row>
    <row r="36" spans="1:24" ht="10.5" customHeight="1">
      <c r="A36" s="261"/>
      <c r="B36" s="45">
        <v>94</v>
      </c>
      <c r="C36" s="45">
        <v>69</v>
      </c>
      <c r="D36" s="45">
        <v>106</v>
      </c>
      <c r="E36" s="45">
        <v>95</v>
      </c>
      <c r="F36" s="45">
        <v>106</v>
      </c>
      <c r="G36" s="45">
        <v>81</v>
      </c>
      <c r="H36" s="45">
        <v>128</v>
      </c>
      <c r="I36" s="45">
        <v>115</v>
      </c>
      <c r="J36" s="45">
        <v>98</v>
      </c>
      <c r="K36" s="45">
        <v>109</v>
      </c>
      <c r="L36" s="45">
        <v>92</v>
      </c>
      <c r="M36" s="45">
        <v>91</v>
      </c>
      <c r="N36" s="128"/>
      <c r="O36" s="14"/>
      <c r="P36" s="14"/>
      <c r="Q36" s="14"/>
      <c r="R36" s="14"/>
      <c r="S36" s="420" t="s">
        <v>23</v>
      </c>
      <c r="T36" s="420"/>
      <c r="U36" s="420"/>
      <c r="V36" s="420"/>
      <c r="W36" s="14"/>
      <c r="X36" s="173"/>
    </row>
    <row r="37" spans="1:24" ht="10.5" customHeight="1">
      <c r="A37" s="261"/>
      <c r="B37" s="45">
        <v>60</v>
      </c>
      <c r="C37" s="45">
        <v>72</v>
      </c>
      <c r="D37" s="45">
        <v>90</v>
      </c>
      <c r="E37" s="45">
        <v>88</v>
      </c>
      <c r="F37" s="45">
        <v>105</v>
      </c>
      <c r="G37" s="45">
        <v>93</v>
      </c>
      <c r="H37" s="45">
        <v>120</v>
      </c>
      <c r="I37" s="45">
        <v>100</v>
      </c>
      <c r="J37" s="45">
        <v>101</v>
      </c>
      <c r="K37" s="45">
        <v>105</v>
      </c>
      <c r="L37" s="45">
        <v>92</v>
      </c>
      <c r="M37" s="45">
        <v>80</v>
      </c>
      <c r="N37" s="128"/>
      <c r="O37" s="14"/>
      <c r="P37" s="14"/>
      <c r="Q37" s="14"/>
      <c r="R37" s="14"/>
      <c r="S37" s="420" t="s">
        <v>26</v>
      </c>
      <c r="T37" s="420"/>
      <c r="U37" s="420"/>
      <c r="V37" s="420"/>
      <c r="W37" s="14"/>
      <c r="X37" s="173"/>
    </row>
    <row r="38" spans="1:24" ht="10.5" customHeight="1">
      <c r="A38" s="261"/>
      <c r="B38" s="45">
        <v>66</v>
      </c>
      <c r="C38" s="45">
        <v>49</v>
      </c>
      <c r="D38" s="45">
        <v>89</v>
      </c>
      <c r="E38" s="45">
        <v>61</v>
      </c>
      <c r="F38" s="45">
        <v>106</v>
      </c>
      <c r="G38" s="45">
        <v>105</v>
      </c>
      <c r="H38" s="45">
        <v>132</v>
      </c>
      <c r="I38" s="45">
        <v>133</v>
      </c>
      <c r="J38" s="45">
        <v>110</v>
      </c>
      <c r="K38" s="45">
        <v>83</v>
      </c>
      <c r="L38" s="45">
        <v>71</v>
      </c>
      <c r="M38" s="45">
        <v>69</v>
      </c>
      <c r="N38" s="128"/>
      <c r="O38" s="14"/>
      <c r="P38" s="14"/>
      <c r="Q38" s="14"/>
      <c r="R38" s="14"/>
      <c r="S38" s="420" t="s">
        <v>29</v>
      </c>
      <c r="T38" s="420"/>
      <c r="U38" s="420"/>
      <c r="V38" s="420"/>
      <c r="W38" s="14"/>
      <c r="X38" s="173"/>
    </row>
    <row r="39" spans="1:24" ht="6.75" customHeight="1">
      <c r="A39" s="261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128"/>
      <c r="O39" s="14"/>
      <c r="P39" s="14"/>
      <c r="Q39" s="14"/>
      <c r="R39" s="14"/>
      <c r="S39" s="14"/>
      <c r="T39" s="14"/>
      <c r="U39" s="14"/>
      <c r="V39" s="14"/>
      <c r="W39" s="14"/>
      <c r="X39" s="173"/>
    </row>
    <row r="40" spans="1:24" s="41" customFormat="1" ht="10.5" customHeight="1">
      <c r="A40" s="259"/>
      <c r="B40" s="213">
        <v>280</v>
      </c>
      <c r="C40" s="213">
        <v>294</v>
      </c>
      <c r="D40" s="213">
        <v>393</v>
      </c>
      <c r="E40" s="213">
        <v>391</v>
      </c>
      <c r="F40" s="213">
        <v>463</v>
      </c>
      <c r="G40" s="213">
        <v>431</v>
      </c>
      <c r="H40" s="213">
        <v>551</v>
      </c>
      <c r="I40" s="213">
        <v>508</v>
      </c>
      <c r="J40" s="213">
        <v>492</v>
      </c>
      <c r="K40" s="213">
        <v>454</v>
      </c>
      <c r="L40" s="213">
        <v>380</v>
      </c>
      <c r="M40" s="213">
        <v>362</v>
      </c>
      <c r="N40" s="260"/>
      <c r="O40" s="419" t="s">
        <v>70</v>
      </c>
      <c r="P40" s="419"/>
      <c r="Q40" s="419"/>
      <c r="R40" s="419"/>
      <c r="S40" s="419"/>
      <c r="T40" s="419"/>
      <c r="U40" s="419"/>
      <c r="V40" s="419"/>
      <c r="W40" s="12"/>
      <c r="X40" s="178"/>
    </row>
    <row r="41" spans="1:24" ht="10.5" customHeight="1">
      <c r="A41" s="261"/>
      <c r="B41" s="45">
        <v>44</v>
      </c>
      <c r="C41" s="45">
        <v>43</v>
      </c>
      <c r="D41" s="45">
        <v>74</v>
      </c>
      <c r="E41" s="45">
        <v>87</v>
      </c>
      <c r="F41" s="45">
        <v>106</v>
      </c>
      <c r="G41" s="45">
        <v>87</v>
      </c>
      <c r="H41" s="45">
        <v>79</v>
      </c>
      <c r="I41" s="45">
        <v>68</v>
      </c>
      <c r="J41" s="45">
        <v>79</v>
      </c>
      <c r="K41" s="45">
        <v>56</v>
      </c>
      <c r="L41" s="45">
        <v>47</v>
      </c>
      <c r="M41" s="45">
        <v>45</v>
      </c>
      <c r="N41" s="128"/>
      <c r="O41" s="14"/>
      <c r="P41" s="14"/>
      <c r="Q41" s="14"/>
      <c r="R41" s="14"/>
      <c r="S41" s="420" t="s">
        <v>18</v>
      </c>
      <c r="T41" s="420"/>
      <c r="U41" s="420"/>
      <c r="V41" s="420"/>
      <c r="W41" s="14"/>
      <c r="X41" s="173"/>
    </row>
    <row r="42" spans="1:24" ht="10.5" customHeight="1">
      <c r="A42" s="261"/>
      <c r="B42" s="45">
        <v>46</v>
      </c>
      <c r="C42" s="45">
        <v>44</v>
      </c>
      <c r="D42" s="45">
        <v>65</v>
      </c>
      <c r="E42" s="45">
        <v>57</v>
      </c>
      <c r="F42" s="45">
        <v>61</v>
      </c>
      <c r="G42" s="45">
        <v>36</v>
      </c>
      <c r="H42" s="45">
        <v>64</v>
      </c>
      <c r="I42" s="45">
        <v>55</v>
      </c>
      <c r="J42" s="45">
        <v>75</v>
      </c>
      <c r="K42" s="45">
        <v>71</v>
      </c>
      <c r="L42" s="45">
        <v>66</v>
      </c>
      <c r="M42" s="45">
        <v>56</v>
      </c>
      <c r="N42" s="128"/>
      <c r="O42" s="14"/>
      <c r="P42" s="14"/>
      <c r="Q42" s="14"/>
      <c r="R42" s="14"/>
      <c r="S42" s="420" t="s">
        <v>19</v>
      </c>
      <c r="T42" s="420"/>
      <c r="U42" s="420"/>
      <c r="V42" s="420"/>
      <c r="W42" s="14"/>
      <c r="X42" s="173"/>
    </row>
    <row r="43" spans="1:24" ht="10.5" customHeight="1">
      <c r="A43" s="261"/>
      <c r="B43" s="45">
        <v>38</v>
      </c>
      <c r="C43" s="45">
        <v>45</v>
      </c>
      <c r="D43" s="45">
        <v>45</v>
      </c>
      <c r="E43" s="45">
        <v>46</v>
      </c>
      <c r="F43" s="45">
        <v>59</v>
      </c>
      <c r="G43" s="45">
        <v>71</v>
      </c>
      <c r="H43" s="45">
        <v>86</v>
      </c>
      <c r="I43" s="45">
        <v>77</v>
      </c>
      <c r="J43" s="45">
        <v>74</v>
      </c>
      <c r="K43" s="45">
        <v>87</v>
      </c>
      <c r="L43" s="45">
        <v>49</v>
      </c>
      <c r="M43" s="45">
        <v>57</v>
      </c>
      <c r="N43" s="128"/>
      <c r="O43" s="14"/>
      <c r="P43" s="14"/>
      <c r="Q43" s="14"/>
      <c r="R43" s="14"/>
      <c r="S43" s="420" t="s">
        <v>23</v>
      </c>
      <c r="T43" s="420"/>
      <c r="U43" s="420"/>
      <c r="V43" s="420"/>
      <c r="W43" s="14"/>
      <c r="X43" s="173"/>
    </row>
    <row r="44" spans="1:24" ht="10.5" customHeight="1">
      <c r="A44" s="261"/>
      <c r="B44" s="45">
        <v>38</v>
      </c>
      <c r="C44" s="45">
        <v>32</v>
      </c>
      <c r="D44" s="45">
        <v>38</v>
      </c>
      <c r="E44" s="45">
        <v>42</v>
      </c>
      <c r="F44" s="45">
        <v>53</v>
      </c>
      <c r="G44" s="45">
        <v>54</v>
      </c>
      <c r="H44" s="45">
        <v>73</v>
      </c>
      <c r="I44" s="45">
        <v>85</v>
      </c>
      <c r="J44" s="45">
        <v>77</v>
      </c>
      <c r="K44" s="45">
        <v>64</v>
      </c>
      <c r="L44" s="45">
        <v>52</v>
      </c>
      <c r="M44" s="45">
        <v>52</v>
      </c>
      <c r="N44" s="128"/>
      <c r="O44" s="14"/>
      <c r="P44" s="14"/>
      <c r="Q44" s="14"/>
      <c r="R44" s="14"/>
      <c r="S44" s="420" t="s">
        <v>26</v>
      </c>
      <c r="T44" s="420"/>
      <c r="U44" s="420"/>
      <c r="V44" s="420"/>
      <c r="W44" s="14"/>
      <c r="X44" s="173"/>
    </row>
    <row r="45" spans="1:24" ht="10.5" customHeight="1">
      <c r="A45" s="261"/>
      <c r="B45" s="45">
        <v>64</v>
      </c>
      <c r="C45" s="45">
        <v>62</v>
      </c>
      <c r="D45" s="45">
        <v>110</v>
      </c>
      <c r="E45" s="45">
        <v>98</v>
      </c>
      <c r="F45" s="45">
        <v>114</v>
      </c>
      <c r="G45" s="45">
        <v>123</v>
      </c>
      <c r="H45" s="45">
        <v>148</v>
      </c>
      <c r="I45" s="45">
        <v>138</v>
      </c>
      <c r="J45" s="45">
        <v>93</v>
      </c>
      <c r="K45" s="45">
        <v>100</v>
      </c>
      <c r="L45" s="45">
        <v>85</v>
      </c>
      <c r="M45" s="45">
        <v>73</v>
      </c>
      <c r="N45" s="128"/>
      <c r="O45" s="14"/>
      <c r="P45" s="14"/>
      <c r="Q45" s="14"/>
      <c r="R45" s="14"/>
      <c r="S45" s="420" t="s">
        <v>29</v>
      </c>
      <c r="T45" s="420"/>
      <c r="U45" s="420"/>
      <c r="V45" s="420"/>
      <c r="W45" s="14"/>
      <c r="X45" s="173"/>
    </row>
    <row r="46" spans="1:24" ht="10.5" customHeight="1">
      <c r="A46" s="261"/>
      <c r="B46" s="45">
        <v>50</v>
      </c>
      <c r="C46" s="45">
        <v>68</v>
      </c>
      <c r="D46" s="45">
        <v>61</v>
      </c>
      <c r="E46" s="45">
        <v>61</v>
      </c>
      <c r="F46" s="45">
        <v>70</v>
      </c>
      <c r="G46" s="45">
        <v>60</v>
      </c>
      <c r="H46" s="45">
        <v>101</v>
      </c>
      <c r="I46" s="45">
        <v>85</v>
      </c>
      <c r="J46" s="45">
        <v>94</v>
      </c>
      <c r="K46" s="45">
        <v>76</v>
      </c>
      <c r="L46" s="45">
        <v>81</v>
      </c>
      <c r="M46" s="45">
        <v>79</v>
      </c>
      <c r="N46" s="128"/>
      <c r="O46" s="14"/>
      <c r="P46" s="14"/>
      <c r="Q46" s="14"/>
      <c r="R46" s="14"/>
      <c r="S46" s="420" t="s">
        <v>30</v>
      </c>
      <c r="T46" s="420"/>
      <c r="U46" s="420"/>
      <c r="V46" s="420"/>
      <c r="W46" s="14"/>
      <c r="X46" s="173"/>
    </row>
    <row r="47" spans="1:24" ht="6.75" customHeight="1">
      <c r="A47" s="261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128"/>
      <c r="O47" s="14"/>
      <c r="P47" s="14"/>
      <c r="Q47" s="14"/>
      <c r="R47" s="14"/>
      <c r="S47" s="14"/>
      <c r="T47" s="14"/>
      <c r="U47" s="14"/>
      <c r="V47" s="14"/>
      <c r="W47" s="14"/>
      <c r="X47" s="173"/>
    </row>
    <row r="48" spans="1:24" s="41" customFormat="1" ht="10.5" customHeight="1">
      <c r="A48" s="259"/>
      <c r="B48" s="213">
        <v>259</v>
      </c>
      <c r="C48" s="213">
        <v>254</v>
      </c>
      <c r="D48" s="213">
        <v>309</v>
      </c>
      <c r="E48" s="213">
        <v>298</v>
      </c>
      <c r="F48" s="213">
        <v>326</v>
      </c>
      <c r="G48" s="213">
        <v>341</v>
      </c>
      <c r="H48" s="213">
        <v>461</v>
      </c>
      <c r="I48" s="213">
        <v>465</v>
      </c>
      <c r="J48" s="213">
        <v>483</v>
      </c>
      <c r="K48" s="213">
        <v>408</v>
      </c>
      <c r="L48" s="213">
        <v>368</v>
      </c>
      <c r="M48" s="213">
        <v>358</v>
      </c>
      <c r="N48" s="260"/>
      <c r="O48" s="419" t="s">
        <v>71</v>
      </c>
      <c r="P48" s="419"/>
      <c r="Q48" s="419"/>
      <c r="R48" s="419"/>
      <c r="S48" s="419"/>
      <c r="T48" s="419"/>
      <c r="U48" s="419"/>
      <c r="V48" s="419"/>
      <c r="W48" s="12"/>
      <c r="X48" s="178"/>
    </row>
    <row r="49" spans="1:24" ht="10.5" customHeight="1">
      <c r="A49" s="261"/>
      <c r="B49" s="45">
        <v>113</v>
      </c>
      <c r="C49" s="45">
        <v>113</v>
      </c>
      <c r="D49" s="45">
        <v>142</v>
      </c>
      <c r="E49" s="45">
        <v>132</v>
      </c>
      <c r="F49" s="45">
        <v>149</v>
      </c>
      <c r="G49" s="45">
        <v>156</v>
      </c>
      <c r="H49" s="45">
        <v>196</v>
      </c>
      <c r="I49" s="45">
        <v>196</v>
      </c>
      <c r="J49" s="45">
        <v>205</v>
      </c>
      <c r="K49" s="45">
        <v>170</v>
      </c>
      <c r="L49" s="45">
        <v>172</v>
      </c>
      <c r="M49" s="45">
        <v>151</v>
      </c>
      <c r="N49" s="128"/>
      <c r="O49" s="14"/>
      <c r="P49" s="14"/>
      <c r="Q49" s="14"/>
      <c r="R49" s="14"/>
      <c r="S49" s="420" t="s">
        <v>18</v>
      </c>
      <c r="T49" s="420"/>
      <c r="U49" s="420"/>
      <c r="V49" s="420"/>
      <c r="W49" s="14"/>
      <c r="X49" s="173"/>
    </row>
    <row r="50" spans="1:24" ht="10.5" customHeight="1">
      <c r="A50" s="261"/>
      <c r="B50" s="45">
        <v>47</v>
      </c>
      <c r="C50" s="45">
        <v>50</v>
      </c>
      <c r="D50" s="45">
        <v>61</v>
      </c>
      <c r="E50" s="45">
        <v>75</v>
      </c>
      <c r="F50" s="45">
        <v>82</v>
      </c>
      <c r="G50" s="45">
        <v>78</v>
      </c>
      <c r="H50" s="45">
        <v>122</v>
      </c>
      <c r="I50" s="45">
        <v>121</v>
      </c>
      <c r="J50" s="45">
        <v>109</v>
      </c>
      <c r="K50" s="45">
        <v>72</v>
      </c>
      <c r="L50" s="45">
        <v>66</v>
      </c>
      <c r="M50" s="45">
        <v>59</v>
      </c>
      <c r="N50" s="128"/>
      <c r="O50" s="14"/>
      <c r="P50" s="14"/>
      <c r="Q50" s="14"/>
      <c r="R50" s="14"/>
      <c r="S50" s="420" t="s">
        <v>19</v>
      </c>
      <c r="T50" s="420"/>
      <c r="U50" s="420"/>
      <c r="V50" s="420"/>
      <c r="W50" s="14"/>
      <c r="X50" s="173"/>
    </row>
    <row r="51" spans="1:24" ht="10.5" customHeight="1">
      <c r="A51" s="261"/>
      <c r="B51" s="45">
        <v>99</v>
      </c>
      <c r="C51" s="45">
        <v>91</v>
      </c>
      <c r="D51" s="45">
        <v>106</v>
      </c>
      <c r="E51" s="45">
        <v>91</v>
      </c>
      <c r="F51" s="45">
        <v>95</v>
      </c>
      <c r="G51" s="45">
        <v>107</v>
      </c>
      <c r="H51" s="45">
        <v>143</v>
      </c>
      <c r="I51" s="45">
        <v>148</v>
      </c>
      <c r="J51" s="45">
        <v>169</v>
      </c>
      <c r="K51" s="45">
        <v>166</v>
      </c>
      <c r="L51" s="45">
        <v>130</v>
      </c>
      <c r="M51" s="45">
        <v>148</v>
      </c>
      <c r="N51" s="128"/>
      <c r="O51" s="14"/>
      <c r="P51" s="14"/>
      <c r="Q51" s="14"/>
      <c r="R51" s="14"/>
      <c r="S51" s="420" t="s">
        <v>23</v>
      </c>
      <c r="T51" s="420"/>
      <c r="U51" s="420"/>
      <c r="V51" s="420"/>
      <c r="W51" s="14"/>
      <c r="X51" s="173"/>
    </row>
    <row r="52" spans="1:24" ht="6.75" customHeight="1">
      <c r="A52" s="261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128"/>
      <c r="O52" s="14"/>
      <c r="P52" s="14"/>
      <c r="Q52" s="14"/>
      <c r="R52" s="38"/>
      <c r="S52" s="30"/>
      <c r="T52" s="30"/>
      <c r="U52" s="30"/>
      <c r="V52" s="30"/>
      <c r="W52" s="30"/>
      <c r="X52" s="261"/>
    </row>
    <row r="53" spans="1:24" s="41" customFormat="1" ht="10.5" customHeight="1">
      <c r="A53" s="259"/>
      <c r="B53" s="213">
        <v>649</v>
      </c>
      <c r="C53" s="213">
        <v>733</v>
      </c>
      <c r="D53" s="213">
        <v>952</v>
      </c>
      <c r="E53" s="213">
        <v>929</v>
      </c>
      <c r="F53" s="213">
        <v>1076</v>
      </c>
      <c r="G53" s="213">
        <v>1059</v>
      </c>
      <c r="H53" s="213">
        <v>1224</v>
      </c>
      <c r="I53" s="213">
        <v>1212</v>
      </c>
      <c r="J53" s="213">
        <v>1148</v>
      </c>
      <c r="K53" s="213">
        <v>1069</v>
      </c>
      <c r="L53" s="213">
        <v>930</v>
      </c>
      <c r="M53" s="213">
        <v>860</v>
      </c>
      <c r="N53" s="260"/>
      <c r="O53" s="419" t="s">
        <v>72</v>
      </c>
      <c r="P53" s="419"/>
      <c r="Q53" s="419"/>
      <c r="R53" s="419"/>
      <c r="S53" s="419"/>
      <c r="T53" s="419"/>
      <c r="U53" s="419"/>
      <c r="V53" s="419"/>
      <c r="W53" s="12"/>
      <c r="X53" s="178"/>
    </row>
    <row r="54" spans="1:24" ht="10.5" customHeight="1">
      <c r="A54" s="261"/>
      <c r="B54" s="45">
        <v>66</v>
      </c>
      <c r="C54" s="45">
        <v>63</v>
      </c>
      <c r="D54" s="45">
        <v>77</v>
      </c>
      <c r="E54" s="45">
        <v>78</v>
      </c>
      <c r="F54" s="45">
        <v>83</v>
      </c>
      <c r="G54" s="45">
        <v>99</v>
      </c>
      <c r="H54" s="45">
        <v>117</v>
      </c>
      <c r="I54" s="45">
        <v>113</v>
      </c>
      <c r="J54" s="45">
        <v>106</v>
      </c>
      <c r="K54" s="45">
        <v>105</v>
      </c>
      <c r="L54" s="45">
        <v>96</v>
      </c>
      <c r="M54" s="45">
        <v>86</v>
      </c>
      <c r="N54" s="128"/>
      <c r="O54" s="14"/>
      <c r="P54" s="14"/>
      <c r="Q54" s="14"/>
      <c r="R54" s="14"/>
      <c r="S54" s="420" t="s">
        <v>18</v>
      </c>
      <c r="T54" s="420"/>
      <c r="U54" s="420"/>
      <c r="V54" s="420"/>
      <c r="W54" s="14"/>
      <c r="X54" s="173"/>
    </row>
    <row r="55" spans="1:24" ht="10.5" customHeight="1">
      <c r="A55" s="261"/>
      <c r="B55" s="45">
        <v>102</v>
      </c>
      <c r="C55" s="45">
        <v>134</v>
      </c>
      <c r="D55" s="45">
        <v>161</v>
      </c>
      <c r="E55" s="45">
        <v>184</v>
      </c>
      <c r="F55" s="45">
        <v>180</v>
      </c>
      <c r="G55" s="45">
        <v>198</v>
      </c>
      <c r="H55" s="45">
        <v>182</v>
      </c>
      <c r="I55" s="45">
        <v>226</v>
      </c>
      <c r="J55" s="45">
        <v>206</v>
      </c>
      <c r="K55" s="45">
        <v>208</v>
      </c>
      <c r="L55" s="45">
        <v>176</v>
      </c>
      <c r="M55" s="45">
        <v>174</v>
      </c>
      <c r="N55" s="128"/>
      <c r="O55" s="14"/>
      <c r="P55" s="14"/>
      <c r="Q55" s="14"/>
      <c r="R55" s="14"/>
      <c r="S55" s="420" t="s">
        <v>19</v>
      </c>
      <c r="T55" s="420"/>
      <c r="U55" s="420"/>
      <c r="V55" s="420"/>
      <c r="W55" s="14"/>
      <c r="X55" s="173"/>
    </row>
    <row r="56" spans="1:24" ht="10.5" customHeight="1">
      <c r="A56" s="261"/>
      <c r="B56" s="45">
        <v>49</v>
      </c>
      <c r="C56" s="45">
        <v>61</v>
      </c>
      <c r="D56" s="45">
        <v>107</v>
      </c>
      <c r="E56" s="45">
        <v>136</v>
      </c>
      <c r="F56" s="45">
        <v>125</v>
      </c>
      <c r="G56" s="45">
        <v>123</v>
      </c>
      <c r="H56" s="45">
        <v>137</v>
      </c>
      <c r="I56" s="45">
        <v>117</v>
      </c>
      <c r="J56" s="45">
        <v>108</v>
      </c>
      <c r="K56" s="45">
        <v>103</v>
      </c>
      <c r="L56" s="45">
        <v>95</v>
      </c>
      <c r="M56" s="45">
        <v>78</v>
      </c>
      <c r="N56" s="128"/>
      <c r="O56" s="14"/>
      <c r="P56" s="14"/>
      <c r="Q56" s="14"/>
      <c r="R56" s="14"/>
      <c r="S56" s="420" t="s">
        <v>23</v>
      </c>
      <c r="T56" s="420"/>
      <c r="U56" s="420"/>
      <c r="V56" s="420"/>
      <c r="W56" s="14"/>
      <c r="X56" s="173"/>
    </row>
    <row r="57" spans="1:24" ht="10.5" customHeight="1">
      <c r="A57" s="261"/>
      <c r="B57" s="45">
        <v>72</v>
      </c>
      <c r="C57" s="45">
        <v>94</v>
      </c>
      <c r="D57" s="45">
        <v>132</v>
      </c>
      <c r="E57" s="45">
        <v>112</v>
      </c>
      <c r="F57" s="45">
        <v>143</v>
      </c>
      <c r="G57" s="45">
        <v>143</v>
      </c>
      <c r="H57" s="45">
        <v>150</v>
      </c>
      <c r="I57" s="45">
        <v>142</v>
      </c>
      <c r="J57" s="45">
        <v>129</v>
      </c>
      <c r="K57" s="45">
        <v>115</v>
      </c>
      <c r="L57" s="45">
        <v>116</v>
      </c>
      <c r="M57" s="45">
        <v>107</v>
      </c>
      <c r="N57" s="128"/>
      <c r="O57" s="14"/>
      <c r="P57" s="14"/>
      <c r="Q57" s="14"/>
      <c r="R57" s="14"/>
      <c r="S57" s="420" t="s">
        <v>26</v>
      </c>
      <c r="T57" s="420"/>
      <c r="U57" s="420"/>
      <c r="V57" s="420"/>
      <c r="W57" s="14"/>
      <c r="X57" s="173"/>
    </row>
    <row r="58" spans="1:26" ht="10.5" customHeight="1">
      <c r="A58" s="261"/>
      <c r="B58" s="45">
        <v>42</v>
      </c>
      <c r="C58" s="45">
        <v>48</v>
      </c>
      <c r="D58" s="45">
        <v>70</v>
      </c>
      <c r="E58" s="45">
        <v>76</v>
      </c>
      <c r="F58" s="45">
        <v>78</v>
      </c>
      <c r="G58" s="45">
        <v>79</v>
      </c>
      <c r="H58" s="45">
        <v>94</v>
      </c>
      <c r="I58" s="45">
        <v>74</v>
      </c>
      <c r="J58" s="45">
        <v>65</v>
      </c>
      <c r="K58" s="45">
        <v>72</v>
      </c>
      <c r="L58" s="45">
        <v>50</v>
      </c>
      <c r="M58" s="45">
        <v>40</v>
      </c>
      <c r="N58" s="128"/>
      <c r="O58" s="14"/>
      <c r="P58" s="14"/>
      <c r="Q58" s="14"/>
      <c r="R58" s="14"/>
      <c r="S58" s="420" t="s">
        <v>29</v>
      </c>
      <c r="T58" s="420"/>
      <c r="U58" s="420"/>
      <c r="V58" s="420"/>
      <c r="W58" s="14"/>
      <c r="X58" s="173"/>
      <c r="Y58" s="30"/>
      <c r="Z58" s="30"/>
    </row>
    <row r="59" spans="1:26" ht="10.5" customHeight="1">
      <c r="A59" s="261"/>
      <c r="B59" s="45">
        <v>73</v>
      </c>
      <c r="C59" s="45">
        <v>89</v>
      </c>
      <c r="D59" s="45">
        <v>98</v>
      </c>
      <c r="E59" s="45">
        <v>102</v>
      </c>
      <c r="F59" s="45">
        <v>120</v>
      </c>
      <c r="G59" s="45">
        <v>108</v>
      </c>
      <c r="H59" s="45">
        <v>116</v>
      </c>
      <c r="I59" s="45">
        <v>126</v>
      </c>
      <c r="J59" s="45">
        <v>126</v>
      </c>
      <c r="K59" s="45">
        <v>96</v>
      </c>
      <c r="L59" s="45">
        <v>90</v>
      </c>
      <c r="M59" s="45">
        <v>91</v>
      </c>
      <c r="N59" s="128"/>
      <c r="O59" s="14"/>
      <c r="P59" s="14"/>
      <c r="Q59" s="14"/>
      <c r="R59" s="14"/>
      <c r="S59" s="420" t="s">
        <v>30</v>
      </c>
      <c r="T59" s="420"/>
      <c r="U59" s="420"/>
      <c r="V59" s="420"/>
      <c r="W59" s="14"/>
      <c r="X59" s="173"/>
      <c r="Y59" s="30"/>
      <c r="Z59" s="30"/>
    </row>
    <row r="60" spans="1:24" ht="10.5" customHeight="1">
      <c r="A60" s="261"/>
      <c r="B60" s="45">
        <v>109</v>
      </c>
      <c r="C60" s="45">
        <v>125</v>
      </c>
      <c r="D60" s="45">
        <v>149</v>
      </c>
      <c r="E60" s="45">
        <v>117</v>
      </c>
      <c r="F60" s="45">
        <v>169</v>
      </c>
      <c r="G60" s="45">
        <v>144</v>
      </c>
      <c r="H60" s="45">
        <v>225</v>
      </c>
      <c r="I60" s="45">
        <v>211</v>
      </c>
      <c r="J60" s="45">
        <v>205</v>
      </c>
      <c r="K60" s="45">
        <v>174</v>
      </c>
      <c r="L60" s="45">
        <v>149</v>
      </c>
      <c r="M60" s="45">
        <v>145</v>
      </c>
      <c r="N60" s="128"/>
      <c r="O60" s="14"/>
      <c r="P60" s="14"/>
      <c r="Q60" s="14"/>
      <c r="R60" s="14"/>
      <c r="S60" s="420" t="s">
        <v>60</v>
      </c>
      <c r="T60" s="420"/>
      <c r="U60" s="420"/>
      <c r="V60" s="420"/>
      <c r="W60" s="14"/>
      <c r="X60" s="173"/>
    </row>
    <row r="61" spans="1:24" ht="10.5" customHeight="1">
      <c r="A61" s="261"/>
      <c r="B61" s="45">
        <v>136</v>
      </c>
      <c r="C61" s="45">
        <v>119</v>
      </c>
      <c r="D61" s="45">
        <v>158</v>
      </c>
      <c r="E61" s="45">
        <v>124</v>
      </c>
      <c r="F61" s="45">
        <v>178</v>
      </c>
      <c r="G61" s="45">
        <v>165</v>
      </c>
      <c r="H61" s="45">
        <v>203</v>
      </c>
      <c r="I61" s="45">
        <v>203</v>
      </c>
      <c r="J61" s="45">
        <v>203</v>
      </c>
      <c r="K61" s="45">
        <v>196</v>
      </c>
      <c r="L61" s="45">
        <v>158</v>
      </c>
      <c r="M61" s="45">
        <v>139</v>
      </c>
      <c r="N61" s="128"/>
      <c r="O61" s="14"/>
      <c r="P61" s="14"/>
      <c r="Q61" s="14"/>
      <c r="R61" s="14"/>
      <c r="S61" s="420" t="s">
        <v>61</v>
      </c>
      <c r="T61" s="420"/>
      <c r="U61" s="420"/>
      <c r="V61" s="420"/>
      <c r="W61" s="14"/>
      <c r="X61" s="173"/>
    </row>
    <row r="62" spans="1:24" ht="6.75" customHeight="1">
      <c r="A62" s="261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128"/>
      <c r="O62" s="14"/>
      <c r="P62" s="14"/>
      <c r="Q62" s="14"/>
      <c r="R62" s="14"/>
      <c r="S62" s="14"/>
      <c r="T62" s="14"/>
      <c r="U62" s="14"/>
      <c r="V62" s="14"/>
      <c r="W62" s="14"/>
      <c r="X62" s="173"/>
    </row>
    <row r="63" spans="1:24" s="41" customFormat="1" ht="10.5" customHeight="1">
      <c r="A63" s="259"/>
      <c r="B63" s="213">
        <v>902</v>
      </c>
      <c r="C63" s="213">
        <v>746</v>
      </c>
      <c r="D63" s="213">
        <v>1010</v>
      </c>
      <c r="E63" s="213">
        <v>919</v>
      </c>
      <c r="F63" s="213">
        <v>1084</v>
      </c>
      <c r="G63" s="213">
        <v>1047</v>
      </c>
      <c r="H63" s="213">
        <v>1279</v>
      </c>
      <c r="I63" s="213">
        <v>1269</v>
      </c>
      <c r="J63" s="213">
        <v>1196</v>
      </c>
      <c r="K63" s="213">
        <v>1224</v>
      </c>
      <c r="L63" s="213">
        <v>1137</v>
      </c>
      <c r="M63" s="213">
        <v>1076</v>
      </c>
      <c r="N63" s="260"/>
      <c r="O63" s="419" t="s">
        <v>73</v>
      </c>
      <c r="P63" s="419"/>
      <c r="Q63" s="419"/>
      <c r="R63" s="419"/>
      <c r="S63" s="419"/>
      <c r="T63" s="419"/>
      <c r="U63" s="419"/>
      <c r="V63" s="419"/>
      <c r="W63" s="12"/>
      <c r="X63" s="178"/>
    </row>
    <row r="64" spans="1:24" ht="10.5" customHeight="1">
      <c r="A64" s="261"/>
      <c r="B64" s="45">
        <v>37</v>
      </c>
      <c r="C64" s="45">
        <v>52</v>
      </c>
      <c r="D64" s="45">
        <v>39</v>
      </c>
      <c r="E64" s="45">
        <v>37</v>
      </c>
      <c r="F64" s="45">
        <v>57</v>
      </c>
      <c r="G64" s="45">
        <v>58</v>
      </c>
      <c r="H64" s="45">
        <v>79</v>
      </c>
      <c r="I64" s="45">
        <v>71</v>
      </c>
      <c r="J64" s="45">
        <v>64</v>
      </c>
      <c r="K64" s="45">
        <v>67</v>
      </c>
      <c r="L64" s="45">
        <v>68</v>
      </c>
      <c r="M64" s="45">
        <v>59</v>
      </c>
      <c r="N64" s="128"/>
      <c r="O64" s="14"/>
      <c r="P64" s="14"/>
      <c r="Q64" s="14"/>
      <c r="R64" s="14"/>
      <c r="S64" s="420" t="s">
        <v>18</v>
      </c>
      <c r="T64" s="420"/>
      <c r="U64" s="420"/>
      <c r="V64" s="420"/>
      <c r="W64" s="14"/>
      <c r="X64" s="173"/>
    </row>
    <row r="65" spans="1:24" ht="10.5" customHeight="1">
      <c r="A65" s="261"/>
      <c r="B65" s="45">
        <v>147</v>
      </c>
      <c r="C65" s="45">
        <v>107</v>
      </c>
      <c r="D65" s="45">
        <v>146</v>
      </c>
      <c r="E65" s="45">
        <v>138</v>
      </c>
      <c r="F65" s="45">
        <v>163</v>
      </c>
      <c r="G65" s="45">
        <v>146</v>
      </c>
      <c r="H65" s="45">
        <v>188</v>
      </c>
      <c r="I65" s="45">
        <v>195</v>
      </c>
      <c r="J65" s="45">
        <v>195</v>
      </c>
      <c r="K65" s="45">
        <v>173</v>
      </c>
      <c r="L65" s="45">
        <v>145</v>
      </c>
      <c r="M65" s="45">
        <v>160</v>
      </c>
      <c r="N65" s="128"/>
      <c r="O65" s="14"/>
      <c r="P65" s="14"/>
      <c r="Q65" s="14"/>
      <c r="R65" s="14"/>
      <c r="S65" s="420" t="s">
        <v>19</v>
      </c>
      <c r="T65" s="420"/>
      <c r="U65" s="420"/>
      <c r="V65" s="420"/>
      <c r="W65" s="14"/>
      <c r="X65" s="173"/>
    </row>
    <row r="66" spans="1:24" ht="10.5" customHeight="1">
      <c r="A66" s="261"/>
      <c r="B66" s="45">
        <v>161</v>
      </c>
      <c r="C66" s="45">
        <v>140</v>
      </c>
      <c r="D66" s="45">
        <v>193</v>
      </c>
      <c r="E66" s="45">
        <v>148</v>
      </c>
      <c r="F66" s="45">
        <v>189</v>
      </c>
      <c r="G66" s="45">
        <v>183</v>
      </c>
      <c r="H66" s="45">
        <v>215</v>
      </c>
      <c r="I66" s="45">
        <v>202</v>
      </c>
      <c r="J66" s="45">
        <v>209</v>
      </c>
      <c r="K66" s="45">
        <v>248</v>
      </c>
      <c r="L66" s="45">
        <v>237</v>
      </c>
      <c r="M66" s="45">
        <v>212</v>
      </c>
      <c r="N66" s="128"/>
      <c r="O66" s="14"/>
      <c r="P66" s="14"/>
      <c r="Q66" s="14"/>
      <c r="R66" s="14"/>
      <c r="S66" s="420" t="s">
        <v>23</v>
      </c>
      <c r="T66" s="420"/>
      <c r="U66" s="420"/>
      <c r="V66" s="420"/>
      <c r="W66" s="14"/>
      <c r="X66" s="173"/>
    </row>
    <row r="67" spans="1:24" ht="10.5" customHeight="1">
      <c r="A67" s="261"/>
      <c r="B67" s="45">
        <v>95</v>
      </c>
      <c r="C67" s="45">
        <v>90</v>
      </c>
      <c r="D67" s="45">
        <v>119</v>
      </c>
      <c r="E67" s="45">
        <v>120</v>
      </c>
      <c r="F67" s="45">
        <v>143</v>
      </c>
      <c r="G67" s="45">
        <v>126</v>
      </c>
      <c r="H67" s="45">
        <v>166</v>
      </c>
      <c r="I67" s="45">
        <v>179</v>
      </c>
      <c r="J67" s="45">
        <v>152</v>
      </c>
      <c r="K67" s="45">
        <v>183</v>
      </c>
      <c r="L67" s="45">
        <v>155</v>
      </c>
      <c r="M67" s="45">
        <v>159</v>
      </c>
      <c r="N67" s="128"/>
      <c r="O67" s="14"/>
      <c r="P67" s="14"/>
      <c r="Q67" s="14"/>
      <c r="R67" s="14"/>
      <c r="S67" s="420" t="s">
        <v>26</v>
      </c>
      <c r="T67" s="420"/>
      <c r="U67" s="420"/>
      <c r="V67" s="420"/>
      <c r="W67" s="14"/>
      <c r="X67" s="173"/>
    </row>
    <row r="68" spans="1:24" ht="10.5" customHeight="1">
      <c r="A68" s="261"/>
      <c r="B68" s="45">
        <v>126</v>
      </c>
      <c r="C68" s="45">
        <v>99</v>
      </c>
      <c r="D68" s="45">
        <v>148</v>
      </c>
      <c r="E68" s="45">
        <v>145</v>
      </c>
      <c r="F68" s="45">
        <v>161</v>
      </c>
      <c r="G68" s="45">
        <v>141</v>
      </c>
      <c r="H68" s="45">
        <v>172</v>
      </c>
      <c r="I68" s="45">
        <v>175</v>
      </c>
      <c r="J68" s="45">
        <v>174</v>
      </c>
      <c r="K68" s="45">
        <v>170</v>
      </c>
      <c r="L68" s="45">
        <v>149</v>
      </c>
      <c r="M68" s="45">
        <v>133</v>
      </c>
      <c r="N68" s="128"/>
      <c r="O68" s="14"/>
      <c r="P68" s="14"/>
      <c r="Q68" s="14"/>
      <c r="R68" s="14"/>
      <c r="S68" s="420" t="s">
        <v>29</v>
      </c>
      <c r="T68" s="420"/>
      <c r="U68" s="420"/>
      <c r="V68" s="420"/>
      <c r="W68" s="14"/>
      <c r="X68" s="173"/>
    </row>
    <row r="69" spans="1:24" ht="10.5" customHeight="1">
      <c r="A69" s="261"/>
      <c r="B69" s="45">
        <v>97</v>
      </c>
      <c r="C69" s="45">
        <v>85</v>
      </c>
      <c r="D69" s="45">
        <v>109</v>
      </c>
      <c r="E69" s="45">
        <v>102</v>
      </c>
      <c r="F69" s="45">
        <v>103</v>
      </c>
      <c r="G69" s="45">
        <v>95</v>
      </c>
      <c r="H69" s="45">
        <v>124</v>
      </c>
      <c r="I69" s="45">
        <v>98</v>
      </c>
      <c r="J69" s="45">
        <v>99</v>
      </c>
      <c r="K69" s="45">
        <v>105</v>
      </c>
      <c r="L69" s="45">
        <v>114</v>
      </c>
      <c r="M69" s="45">
        <v>113</v>
      </c>
      <c r="N69" s="128"/>
      <c r="O69" s="14"/>
      <c r="P69" s="14"/>
      <c r="Q69" s="14"/>
      <c r="R69" s="14"/>
      <c r="S69" s="420" t="s">
        <v>30</v>
      </c>
      <c r="T69" s="420"/>
      <c r="U69" s="420"/>
      <c r="V69" s="420"/>
      <c r="W69" s="14"/>
      <c r="X69" s="173"/>
    </row>
    <row r="70" spans="1:24" ht="10.5" customHeight="1">
      <c r="A70" s="261"/>
      <c r="B70" s="45">
        <v>143</v>
      </c>
      <c r="C70" s="45">
        <v>96</v>
      </c>
      <c r="D70" s="45">
        <v>130</v>
      </c>
      <c r="E70" s="45">
        <v>147</v>
      </c>
      <c r="F70" s="45">
        <v>127</v>
      </c>
      <c r="G70" s="45">
        <v>168</v>
      </c>
      <c r="H70" s="45">
        <v>173</v>
      </c>
      <c r="I70" s="45">
        <v>188</v>
      </c>
      <c r="J70" s="45">
        <v>163</v>
      </c>
      <c r="K70" s="45">
        <v>135</v>
      </c>
      <c r="L70" s="45">
        <v>120</v>
      </c>
      <c r="M70" s="45">
        <v>107</v>
      </c>
      <c r="N70" s="128"/>
      <c r="O70" s="14"/>
      <c r="P70" s="14"/>
      <c r="Q70" s="14"/>
      <c r="R70" s="14"/>
      <c r="S70" s="420" t="s">
        <v>60</v>
      </c>
      <c r="T70" s="420"/>
      <c r="U70" s="420"/>
      <c r="V70" s="420"/>
      <c r="W70" s="14"/>
      <c r="X70" s="173"/>
    </row>
    <row r="71" spans="1:24" ht="10.5" customHeight="1">
      <c r="A71" s="261"/>
      <c r="B71" s="45">
        <v>96</v>
      </c>
      <c r="C71" s="45">
        <v>77</v>
      </c>
      <c r="D71" s="45">
        <v>126</v>
      </c>
      <c r="E71" s="45">
        <v>82</v>
      </c>
      <c r="F71" s="45">
        <v>141</v>
      </c>
      <c r="G71" s="45">
        <v>130</v>
      </c>
      <c r="H71" s="45">
        <v>162</v>
      </c>
      <c r="I71" s="45">
        <v>161</v>
      </c>
      <c r="J71" s="45">
        <v>140</v>
      </c>
      <c r="K71" s="45">
        <v>143</v>
      </c>
      <c r="L71" s="45">
        <v>149</v>
      </c>
      <c r="M71" s="45">
        <v>133</v>
      </c>
      <c r="N71" s="128"/>
      <c r="O71" s="14"/>
      <c r="P71" s="14"/>
      <c r="Q71" s="14"/>
      <c r="R71" s="14"/>
      <c r="S71" s="420" t="s">
        <v>61</v>
      </c>
      <c r="T71" s="420"/>
      <c r="U71" s="420"/>
      <c r="V71" s="420"/>
      <c r="W71" s="14"/>
      <c r="X71" s="173"/>
    </row>
    <row r="72" spans="1:24" ht="6.75" customHeight="1">
      <c r="A72" s="261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173"/>
    </row>
    <row r="73" spans="1:24" s="41" customFormat="1" ht="10.5" customHeight="1">
      <c r="A73" s="259"/>
      <c r="B73" s="213">
        <v>581</v>
      </c>
      <c r="C73" s="213">
        <v>649</v>
      </c>
      <c r="D73" s="213">
        <v>880</v>
      </c>
      <c r="E73" s="213">
        <v>819</v>
      </c>
      <c r="F73" s="213">
        <v>783</v>
      </c>
      <c r="G73" s="213">
        <v>708</v>
      </c>
      <c r="H73" s="213">
        <v>821</v>
      </c>
      <c r="I73" s="213">
        <v>699</v>
      </c>
      <c r="J73" s="213">
        <v>744</v>
      </c>
      <c r="K73" s="213">
        <v>637</v>
      </c>
      <c r="L73" s="213">
        <v>671</v>
      </c>
      <c r="M73" s="213">
        <v>600</v>
      </c>
      <c r="N73" s="260"/>
      <c r="O73" s="419" t="s">
        <v>74</v>
      </c>
      <c r="P73" s="419"/>
      <c r="Q73" s="419"/>
      <c r="R73" s="419"/>
      <c r="S73" s="419"/>
      <c r="T73" s="419"/>
      <c r="U73" s="419"/>
      <c r="V73" s="419"/>
      <c r="W73" s="12"/>
      <c r="X73" s="178"/>
    </row>
    <row r="74" spans="1:24" ht="10.5" customHeight="1">
      <c r="A74" s="261"/>
      <c r="B74" s="45">
        <v>153</v>
      </c>
      <c r="C74" s="45">
        <v>225</v>
      </c>
      <c r="D74" s="45">
        <v>287</v>
      </c>
      <c r="E74" s="45">
        <v>254</v>
      </c>
      <c r="F74" s="45">
        <v>233</v>
      </c>
      <c r="G74" s="45">
        <v>198</v>
      </c>
      <c r="H74" s="45">
        <v>248</v>
      </c>
      <c r="I74" s="45">
        <v>212</v>
      </c>
      <c r="J74" s="45">
        <v>222</v>
      </c>
      <c r="K74" s="45">
        <v>164</v>
      </c>
      <c r="L74" s="45">
        <v>198</v>
      </c>
      <c r="M74" s="45">
        <v>161</v>
      </c>
      <c r="N74" s="128"/>
      <c r="O74" s="14"/>
      <c r="P74" s="14"/>
      <c r="Q74" s="14"/>
      <c r="R74" s="14"/>
      <c r="S74" s="420" t="s">
        <v>18</v>
      </c>
      <c r="T74" s="420"/>
      <c r="U74" s="420"/>
      <c r="V74" s="420"/>
      <c r="W74" s="14"/>
      <c r="X74" s="173"/>
    </row>
    <row r="75" spans="1:24" ht="10.5" customHeight="1">
      <c r="A75" s="261"/>
      <c r="B75" s="45">
        <v>142</v>
      </c>
      <c r="C75" s="45">
        <v>135</v>
      </c>
      <c r="D75" s="45">
        <v>192</v>
      </c>
      <c r="E75" s="45">
        <v>188</v>
      </c>
      <c r="F75" s="45">
        <v>172</v>
      </c>
      <c r="G75" s="45">
        <v>154</v>
      </c>
      <c r="H75" s="45">
        <v>164</v>
      </c>
      <c r="I75" s="45">
        <v>159</v>
      </c>
      <c r="J75" s="45">
        <v>156</v>
      </c>
      <c r="K75" s="45">
        <v>151</v>
      </c>
      <c r="L75" s="45">
        <v>159</v>
      </c>
      <c r="M75" s="45">
        <v>139</v>
      </c>
      <c r="N75" s="128"/>
      <c r="O75" s="14"/>
      <c r="P75" s="14"/>
      <c r="Q75" s="14"/>
      <c r="R75" s="14"/>
      <c r="S75" s="420" t="s">
        <v>19</v>
      </c>
      <c r="T75" s="420"/>
      <c r="U75" s="420"/>
      <c r="V75" s="420"/>
      <c r="W75" s="14"/>
      <c r="X75" s="173"/>
    </row>
    <row r="76" spans="1:24" ht="10.5" customHeight="1">
      <c r="A76" s="261"/>
      <c r="B76" s="45">
        <v>154</v>
      </c>
      <c r="C76" s="45">
        <v>147</v>
      </c>
      <c r="D76" s="45">
        <v>196</v>
      </c>
      <c r="E76" s="45">
        <v>185</v>
      </c>
      <c r="F76" s="45">
        <v>186</v>
      </c>
      <c r="G76" s="45">
        <v>162</v>
      </c>
      <c r="H76" s="45">
        <v>228</v>
      </c>
      <c r="I76" s="45">
        <v>191</v>
      </c>
      <c r="J76" s="45">
        <v>185</v>
      </c>
      <c r="K76" s="45">
        <v>174</v>
      </c>
      <c r="L76" s="45">
        <v>159</v>
      </c>
      <c r="M76" s="45">
        <v>148</v>
      </c>
      <c r="N76" s="128"/>
      <c r="O76" s="14"/>
      <c r="P76" s="14"/>
      <c r="Q76" s="14"/>
      <c r="R76" s="14"/>
      <c r="S76" s="420" t="s">
        <v>23</v>
      </c>
      <c r="T76" s="420"/>
      <c r="U76" s="420"/>
      <c r="V76" s="420"/>
      <c r="W76" s="14"/>
      <c r="X76" s="173"/>
    </row>
    <row r="77" spans="1:24" ht="10.5" customHeight="1">
      <c r="A77" s="261"/>
      <c r="B77" s="45">
        <v>132</v>
      </c>
      <c r="C77" s="45">
        <v>142</v>
      </c>
      <c r="D77" s="45">
        <v>205</v>
      </c>
      <c r="E77" s="45">
        <v>192</v>
      </c>
      <c r="F77" s="45">
        <v>192</v>
      </c>
      <c r="G77" s="45">
        <v>194</v>
      </c>
      <c r="H77" s="45">
        <v>181</v>
      </c>
      <c r="I77" s="45">
        <v>137</v>
      </c>
      <c r="J77" s="45">
        <v>181</v>
      </c>
      <c r="K77" s="45">
        <v>148</v>
      </c>
      <c r="L77" s="45">
        <v>155</v>
      </c>
      <c r="M77" s="45">
        <v>152</v>
      </c>
      <c r="N77" s="128"/>
      <c r="O77" s="14"/>
      <c r="P77" s="14"/>
      <c r="Q77" s="14"/>
      <c r="R77" s="14"/>
      <c r="S77" s="420" t="s">
        <v>26</v>
      </c>
      <c r="T77" s="420"/>
      <c r="U77" s="420"/>
      <c r="V77" s="420"/>
      <c r="W77" s="14"/>
      <c r="X77" s="173"/>
    </row>
    <row r="78" spans="1:24" ht="6.75" customHeight="1">
      <c r="A78" s="261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128"/>
      <c r="O78" s="30"/>
      <c r="P78" s="30"/>
      <c r="Q78" s="30"/>
      <c r="R78" s="30"/>
      <c r="S78" s="30"/>
      <c r="T78" s="30"/>
      <c r="U78" s="30"/>
      <c r="V78" s="30"/>
      <c r="W78" s="30"/>
      <c r="X78" s="173"/>
    </row>
    <row r="79" spans="1:24" s="41" customFormat="1" ht="10.5" customHeight="1">
      <c r="A79" s="259"/>
      <c r="B79" s="213">
        <v>70</v>
      </c>
      <c r="C79" s="213">
        <v>54</v>
      </c>
      <c r="D79" s="213">
        <v>92</v>
      </c>
      <c r="E79" s="213">
        <v>71</v>
      </c>
      <c r="F79" s="213">
        <v>68</v>
      </c>
      <c r="G79" s="213">
        <v>68</v>
      </c>
      <c r="H79" s="213">
        <v>71</v>
      </c>
      <c r="I79" s="213">
        <v>95</v>
      </c>
      <c r="J79" s="213">
        <v>82</v>
      </c>
      <c r="K79" s="213">
        <v>80</v>
      </c>
      <c r="L79" s="213">
        <v>84</v>
      </c>
      <c r="M79" s="213">
        <v>70</v>
      </c>
      <c r="N79" s="260"/>
      <c r="O79" s="419" t="s">
        <v>75</v>
      </c>
      <c r="P79" s="419"/>
      <c r="Q79" s="419"/>
      <c r="R79" s="419"/>
      <c r="S79" s="419"/>
      <c r="T79" s="419"/>
      <c r="U79" s="419"/>
      <c r="V79" s="419"/>
      <c r="W79" s="12"/>
      <c r="X79" s="178"/>
    </row>
    <row r="80" spans="1:24" ht="10.5" customHeight="1">
      <c r="A80" s="261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148"/>
      <c r="O80" s="113"/>
      <c r="P80" s="113"/>
      <c r="Q80" s="113"/>
      <c r="R80" s="113"/>
      <c r="S80" s="113"/>
      <c r="T80" s="113"/>
      <c r="U80" s="113"/>
      <c r="V80" s="113"/>
      <c r="W80" s="113"/>
      <c r="X80" s="261"/>
    </row>
    <row r="81" spans="1:24" ht="10.5" customHeight="1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X81" s="261"/>
    </row>
  </sheetData>
  <sheetProtection/>
  <mergeCells count="70">
    <mergeCell ref="O53:V53"/>
    <mergeCell ref="J6:K6"/>
    <mergeCell ref="L6:M6"/>
    <mergeCell ref="S10:V10"/>
    <mergeCell ref="S11:V11"/>
    <mergeCell ref="S12:V12"/>
    <mergeCell ref="O14:V14"/>
    <mergeCell ref="O20:V20"/>
    <mergeCell ref="S16:V16"/>
    <mergeCell ref="S27:V27"/>
    <mergeCell ref="O9:V9"/>
    <mergeCell ref="S21:V21"/>
    <mergeCell ref="B4:W4"/>
    <mergeCell ref="S15:V15"/>
    <mergeCell ref="S17:V17"/>
    <mergeCell ref="S18:V18"/>
    <mergeCell ref="B3:W3"/>
    <mergeCell ref="N6:W7"/>
    <mergeCell ref="H6:I6"/>
    <mergeCell ref="F6:G6"/>
    <mergeCell ref="B6:C6"/>
    <mergeCell ref="D6:E6"/>
    <mergeCell ref="S28:V28"/>
    <mergeCell ref="S29:V29"/>
    <mergeCell ref="S30:V30"/>
    <mergeCell ref="S22:V22"/>
    <mergeCell ref="S23:V23"/>
    <mergeCell ref="S24:V24"/>
    <mergeCell ref="O26:V26"/>
    <mergeCell ref="S36:V36"/>
    <mergeCell ref="S37:V37"/>
    <mergeCell ref="S38:V38"/>
    <mergeCell ref="O40:V40"/>
    <mergeCell ref="S31:V31"/>
    <mergeCell ref="O33:V33"/>
    <mergeCell ref="S34:V34"/>
    <mergeCell ref="S35:V35"/>
    <mergeCell ref="S45:V45"/>
    <mergeCell ref="S46:V46"/>
    <mergeCell ref="O48:V48"/>
    <mergeCell ref="S49:V49"/>
    <mergeCell ref="S41:V41"/>
    <mergeCell ref="S42:V42"/>
    <mergeCell ref="S43:V43"/>
    <mergeCell ref="S44:V44"/>
    <mergeCell ref="S50:V50"/>
    <mergeCell ref="S51:V51"/>
    <mergeCell ref="S66:V66"/>
    <mergeCell ref="S54:V54"/>
    <mergeCell ref="S55:V55"/>
    <mergeCell ref="S56:V56"/>
    <mergeCell ref="S57:V57"/>
    <mergeCell ref="S58:V58"/>
    <mergeCell ref="S59:V59"/>
    <mergeCell ref="S60:V60"/>
    <mergeCell ref="O79:V79"/>
    <mergeCell ref="S71:V71"/>
    <mergeCell ref="O73:V73"/>
    <mergeCell ref="S74:V74"/>
    <mergeCell ref="S75:V75"/>
    <mergeCell ref="S76:V76"/>
    <mergeCell ref="S77:V77"/>
    <mergeCell ref="S67:V67"/>
    <mergeCell ref="S68:V68"/>
    <mergeCell ref="S69:V69"/>
    <mergeCell ref="S70:V70"/>
    <mergeCell ref="S61:V61"/>
    <mergeCell ref="O63:V63"/>
    <mergeCell ref="S64:V64"/>
    <mergeCell ref="S65:V65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19" customWidth="1"/>
    <col min="12" max="21" width="8.25390625" style="219" customWidth="1"/>
    <col min="22" max="22" width="1.625" style="219" customWidth="1"/>
    <col min="23" max="16384" width="9.00390625" style="219" customWidth="1"/>
  </cols>
  <sheetData>
    <row r="1" ht="10.5" customHeight="1">
      <c r="A1" s="102" t="s">
        <v>377</v>
      </c>
    </row>
    <row r="2" ht="10.5" customHeight="1"/>
    <row r="3" spans="2:22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36"/>
    </row>
    <row r="4" spans="2:22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37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529" t="s">
        <v>40</v>
      </c>
      <c r="M6" s="529"/>
      <c r="N6" s="529" t="s">
        <v>41</v>
      </c>
      <c r="O6" s="529"/>
      <c r="P6" s="529" t="s">
        <v>42</v>
      </c>
      <c r="Q6" s="529"/>
      <c r="R6" s="529" t="s">
        <v>43</v>
      </c>
      <c r="S6" s="529"/>
      <c r="T6" s="529" t="s">
        <v>44</v>
      </c>
      <c r="U6" s="529"/>
      <c r="V6" s="224"/>
    </row>
    <row r="7" spans="2:22" ht="15.75" customHeight="1"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39" t="s">
        <v>89</v>
      </c>
      <c r="M7" s="239" t="s">
        <v>90</v>
      </c>
      <c r="N7" s="239" t="s">
        <v>89</v>
      </c>
      <c r="O7" s="239" t="s">
        <v>90</v>
      </c>
      <c r="P7" s="239" t="s">
        <v>89</v>
      </c>
      <c r="Q7" s="239" t="s">
        <v>90</v>
      </c>
      <c r="R7" s="239" t="s">
        <v>89</v>
      </c>
      <c r="S7" s="239" t="s">
        <v>90</v>
      </c>
      <c r="T7" s="239" t="s">
        <v>89</v>
      </c>
      <c r="U7" s="239" t="s">
        <v>90</v>
      </c>
      <c r="V7" s="224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54"/>
    </row>
    <row r="9" spans="2:22" s="227" customFormat="1" ht="10.5" customHeight="1">
      <c r="B9" s="228"/>
      <c r="C9" s="504" t="s">
        <v>65</v>
      </c>
      <c r="D9" s="504"/>
      <c r="E9" s="504"/>
      <c r="F9" s="504"/>
      <c r="G9" s="504"/>
      <c r="H9" s="504"/>
      <c r="I9" s="504"/>
      <c r="J9" s="504"/>
      <c r="K9" s="3"/>
      <c r="L9" s="213">
        <v>372</v>
      </c>
      <c r="M9" s="213">
        <v>340</v>
      </c>
      <c r="N9" s="213">
        <v>345</v>
      </c>
      <c r="O9" s="213">
        <v>314</v>
      </c>
      <c r="P9" s="213">
        <v>381</v>
      </c>
      <c r="Q9" s="213">
        <v>386</v>
      </c>
      <c r="R9" s="213">
        <v>343</v>
      </c>
      <c r="S9" s="213">
        <v>364</v>
      </c>
      <c r="T9" s="213">
        <v>295</v>
      </c>
      <c r="U9" s="213">
        <v>370</v>
      </c>
      <c r="V9" s="243"/>
    </row>
    <row r="10" spans="2:22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45">
        <v>104</v>
      </c>
      <c r="M10" s="45">
        <v>106</v>
      </c>
      <c r="N10" s="45">
        <v>126</v>
      </c>
      <c r="O10" s="45">
        <v>134</v>
      </c>
      <c r="P10" s="45">
        <v>125</v>
      </c>
      <c r="Q10" s="45">
        <v>145</v>
      </c>
      <c r="R10" s="45">
        <v>136</v>
      </c>
      <c r="S10" s="45">
        <v>149</v>
      </c>
      <c r="T10" s="45">
        <v>108</v>
      </c>
      <c r="U10" s="45">
        <v>145</v>
      </c>
      <c r="V10" s="235"/>
    </row>
    <row r="11" spans="2:22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45">
        <v>124</v>
      </c>
      <c r="M11" s="45">
        <v>125</v>
      </c>
      <c r="N11" s="45">
        <v>114</v>
      </c>
      <c r="O11" s="45">
        <v>92</v>
      </c>
      <c r="P11" s="45">
        <v>132</v>
      </c>
      <c r="Q11" s="45">
        <v>125</v>
      </c>
      <c r="R11" s="45">
        <v>131</v>
      </c>
      <c r="S11" s="45">
        <v>138</v>
      </c>
      <c r="T11" s="45">
        <v>121</v>
      </c>
      <c r="U11" s="45">
        <v>143</v>
      </c>
      <c r="V11" s="235"/>
    </row>
    <row r="12" spans="2:22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45">
        <v>144</v>
      </c>
      <c r="M12" s="45">
        <v>109</v>
      </c>
      <c r="N12" s="45">
        <v>105</v>
      </c>
      <c r="O12" s="45">
        <v>88</v>
      </c>
      <c r="P12" s="45">
        <v>124</v>
      </c>
      <c r="Q12" s="45">
        <v>116</v>
      </c>
      <c r="R12" s="45">
        <v>76</v>
      </c>
      <c r="S12" s="45">
        <v>77</v>
      </c>
      <c r="T12" s="45">
        <v>66</v>
      </c>
      <c r="U12" s="45">
        <v>82</v>
      </c>
      <c r="V12" s="235"/>
    </row>
    <row r="13" spans="2:22" ht="6.75" customHeight="1">
      <c r="B13" s="9"/>
      <c r="C13" s="4"/>
      <c r="D13" s="4"/>
      <c r="E13" s="4"/>
      <c r="F13" s="4"/>
      <c r="G13" s="4"/>
      <c r="H13" s="4"/>
      <c r="I13" s="4"/>
      <c r="J13" s="4"/>
      <c r="K13" s="5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35"/>
    </row>
    <row r="14" spans="2:22" s="227" customFormat="1" ht="10.5" customHeight="1">
      <c r="B14" s="228"/>
      <c r="C14" s="504" t="s">
        <v>66</v>
      </c>
      <c r="D14" s="504"/>
      <c r="E14" s="504"/>
      <c r="F14" s="504"/>
      <c r="G14" s="504"/>
      <c r="H14" s="504"/>
      <c r="I14" s="504"/>
      <c r="J14" s="504"/>
      <c r="K14" s="3"/>
      <c r="L14" s="213">
        <v>288</v>
      </c>
      <c r="M14" s="213">
        <v>258</v>
      </c>
      <c r="N14" s="213">
        <v>319</v>
      </c>
      <c r="O14" s="213">
        <v>305</v>
      </c>
      <c r="P14" s="213">
        <v>385</v>
      </c>
      <c r="Q14" s="213">
        <v>401</v>
      </c>
      <c r="R14" s="213">
        <v>442</v>
      </c>
      <c r="S14" s="213">
        <v>424</v>
      </c>
      <c r="T14" s="213">
        <v>341</v>
      </c>
      <c r="U14" s="213">
        <v>405</v>
      </c>
      <c r="V14" s="243"/>
    </row>
    <row r="15" spans="2:22" ht="10.5" customHeight="1">
      <c r="B15" s="9"/>
      <c r="C15" s="4"/>
      <c r="D15" s="4"/>
      <c r="E15" s="4"/>
      <c r="F15" s="4"/>
      <c r="G15" s="503" t="s">
        <v>18</v>
      </c>
      <c r="H15" s="503"/>
      <c r="I15" s="503"/>
      <c r="J15" s="503"/>
      <c r="K15" s="5"/>
      <c r="L15" s="45">
        <v>75</v>
      </c>
      <c r="M15" s="45">
        <v>71</v>
      </c>
      <c r="N15" s="45">
        <v>87</v>
      </c>
      <c r="O15" s="45">
        <v>80</v>
      </c>
      <c r="P15" s="45">
        <v>89</v>
      </c>
      <c r="Q15" s="45">
        <v>91</v>
      </c>
      <c r="R15" s="45">
        <v>92</v>
      </c>
      <c r="S15" s="45">
        <v>90</v>
      </c>
      <c r="T15" s="45">
        <v>69</v>
      </c>
      <c r="U15" s="45">
        <v>84</v>
      </c>
      <c r="V15" s="235"/>
    </row>
    <row r="16" spans="2:22" ht="10.5" customHeight="1">
      <c r="B16" s="9"/>
      <c r="C16" s="4"/>
      <c r="D16" s="4"/>
      <c r="E16" s="4"/>
      <c r="F16" s="4"/>
      <c r="G16" s="503" t="s">
        <v>19</v>
      </c>
      <c r="H16" s="503"/>
      <c r="I16" s="503"/>
      <c r="J16" s="503"/>
      <c r="K16" s="5"/>
      <c r="L16" s="45">
        <v>59</v>
      </c>
      <c r="M16" s="45">
        <v>46</v>
      </c>
      <c r="N16" s="45">
        <v>60</v>
      </c>
      <c r="O16" s="45">
        <v>51</v>
      </c>
      <c r="P16" s="45">
        <v>83</v>
      </c>
      <c r="Q16" s="45">
        <v>84</v>
      </c>
      <c r="R16" s="45">
        <v>99</v>
      </c>
      <c r="S16" s="45">
        <v>76</v>
      </c>
      <c r="T16" s="45">
        <v>60</v>
      </c>
      <c r="U16" s="45">
        <v>77</v>
      </c>
      <c r="V16" s="235"/>
    </row>
    <row r="17" spans="2:22" ht="10.5" customHeight="1">
      <c r="B17" s="9"/>
      <c r="C17" s="4"/>
      <c r="D17" s="4"/>
      <c r="E17" s="4"/>
      <c r="F17" s="4"/>
      <c r="G17" s="503" t="s">
        <v>23</v>
      </c>
      <c r="H17" s="503"/>
      <c r="I17" s="503"/>
      <c r="J17" s="503"/>
      <c r="K17" s="5"/>
      <c r="L17" s="45">
        <v>86</v>
      </c>
      <c r="M17" s="45">
        <v>85</v>
      </c>
      <c r="N17" s="45">
        <v>86</v>
      </c>
      <c r="O17" s="45">
        <v>90</v>
      </c>
      <c r="P17" s="45">
        <v>117</v>
      </c>
      <c r="Q17" s="45">
        <v>117</v>
      </c>
      <c r="R17" s="45">
        <v>123</v>
      </c>
      <c r="S17" s="45">
        <v>118</v>
      </c>
      <c r="T17" s="45">
        <v>110</v>
      </c>
      <c r="U17" s="45">
        <v>143</v>
      </c>
      <c r="V17" s="235"/>
    </row>
    <row r="18" spans="2:22" ht="10.5" customHeight="1">
      <c r="B18" s="9"/>
      <c r="C18" s="4"/>
      <c r="D18" s="4"/>
      <c r="E18" s="4"/>
      <c r="F18" s="4"/>
      <c r="G18" s="503" t="s">
        <v>26</v>
      </c>
      <c r="H18" s="503"/>
      <c r="I18" s="503"/>
      <c r="J18" s="503"/>
      <c r="K18" s="5"/>
      <c r="L18" s="45">
        <v>68</v>
      </c>
      <c r="M18" s="45">
        <v>56</v>
      </c>
      <c r="N18" s="45">
        <v>86</v>
      </c>
      <c r="O18" s="45">
        <v>84</v>
      </c>
      <c r="P18" s="45">
        <v>96</v>
      </c>
      <c r="Q18" s="45">
        <v>109</v>
      </c>
      <c r="R18" s="45">
        <v>128</v>
      </c>
      <c r="S18" s="45">
        <v>140</v>
      </c>
      <c r="T18" s="45">
        <v>102</v>
      </c>
      <c r="U18" s="45">
        <v>101</v>
      </c>
      <c r="V18" s="235"/>
    </row>
    <row r="19" spans="2:22" ht="6.75" customHeight="1">
      <c r="B19" s="9"/>
      <c r="C19" s="4"/>
      <c r="D19" s="4"/>
      <c r="E19" s="4"/>
      <c r="F19" s="4"/>
      <c r="G19" s="4"/>
      <c r="H19" s="4"/>
      <c r="I19" s="4"/>
      <c r="J19" s="4"/>
      <c r="K19" s="5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35"/>
    </row>
    <row r="20" spans="2:22" s="227" customFormat="1" ht="10.5" customHeight="1">
      <c r="B20" s="228"/>
      <c r="C20" s="504" t="s">
        <v>67</v>
      </c>
      <c r="D20" s="504"/>
      <c r="E20" s="504"/>
      <c r="F20" s="504"/>
      <c r="G20" s="504"/>
      <c r="H20" s="504"/>
      <c r="I20" s="504"/>
      <c r="J20" s="504"/>
      <c r="K20" s="3"/>
      <c r="L20" s="213">
        <v>418</v>
      </c>
      <c r="M20" s="213">
        <v>367</v>
      </c>
      <c r="N20" s="213">
        <v>414</v>
      </c>
      <c r="O20" s="213">
        <v>410</v>
      </c>
      <c r="P20" s="213">
        <v>461</v>
      </c>
      <c r="Q20" s="213">
        <v>496</v>
      </c>
      <c r="R20" s="213">
        <v>400</v>
      </c>
      <c r="S20" s="213">
        <v>483</v>
      </c>
      <c r="T20" s="213">
        <v>355</v>
      </c>
      <c r="U20" s="213">
        <v>462</v>
      </c>
      <c r="V20" s="243"/>
    </row>
    <row r="21" spans="2:22" ht="10.5" customHeight="1">
      <c r="B21" s="9"/>
      <c r="C21" s="4"/>
      <c r="D21" s="4"/>
      <c r="E21" s="4"/>
      <c r="F21" s="4"/>
      <c r="G21" s="503" t="s">
        <v>18</v>
      </c>
      <c r="H21" s="503"/>
      <c r="I21" s="503"/>
      <c r="J21" s="503"/>
      <c r="K21" s="5"/>
      <c r="L21" s="45">
        <v>87</v>
      </c>
      <c r="M21" s="45">
        <v>75</v>
      </c>
      <c r="N21" s="45">
        <v>80</v>
      </c>
      <c r="O21" s="45">
        <v>84</v>
      </c>
      <c r="P21" s="45">
        <v>107</v>
      </c>
      <c r="Q21" s="45">
        <v>112</v>
      </c>
      <c r="R21" s="45">
        <v>72</v>
      </c>
      <c r="S21" s="45">
        <v>91</v>
      </c>
      <c r="T21" s="45">
        <v>72</v>
      </c>
      <c r="U21" s="45">
        <v>74</v>
      </c>
      <c r="V21" s="235"/>
    </row>
    <row r="22" spans="2:22" ht="10.5" customHeight="1">
      <c r="B22" s="9"/>
      <c r="C22" s="4"/>
      <c r="D22" s="4"/>
      <c r="E22" s="4"/>
      <c r="F22" s="4"/>
      <c r="G22" s="503" t="s">
        <v>19</v>
      </c>
      <c r="H22" s="503"/>
      <c r="I22" s="503"/>
      <c r="J22" s="503"/>
      <c r="K22" s="5"/>
      <c r="L22" s="45">
        <v>123</v>
      </c>
      <c r="M22" s="45">
        <v>93</v>
      </c>
      <c r="N22" s="45">
        <v>118</v>
      </c>
      <c r="O22" s="45">
        <v>124</v>
      </c>
      <c r="P22" s="45">
        <v>133</v>
      </c>
      <c r="Q22" s="45">
        <v>125</v>
      </c>
      <c r="R22" s="45">
        <v>116</v>
      </c>
      <c r="S22" s="45">
        <v>139</v>
      </c>
      <c r="T22" s="45">
        <v>110</v>
      </c>
      <c r="U22" s="45">
        <v>163</v>
      </c>
      <c r="V22" s="235"/>
    </row>
    <row r="23" spans="2:22" ht="10.5" customHeight="1">
      <c r="B23" s="9"/>
      <c r="C23" s="4"/>
      <c r="D23" s="4"/>
      <c r="E23" s="4"/>
      <c r="F23" s="4"/>
      <c r="G23" s="503" t="s">
        <v>23</v>
      </c>
      <c r="H23" s="503"/>
      <c r="I23" s="503"/>
      <c r="J23" s="503"/>
      <c r="K23" s="5"/>
      <c r="L23" s="45">
        <v>100</v>
      </c>
      <c r="M23" s="45">
        <v>106</v>
      </c>
      <c r="N23" s="45">
        <v>114</v>
      </c>
      <c r="O23" s="45">
        <v>101</v>
      </c>
      <c r="P23" s="45">
        <v>116</v>
      </c>
      <c r="Q23" s="45">
        <v>144</v>
      </c>
      <c r="R23" s="45">
        <v>113</v>
      </c>
      <c r="S23" s="45">
        <v>125</v>
      </c>
      <c r="T23" s="45">
        <v>83</v>
      </c>
      <c r="U23" s="45">
        <v>113</v>
      </c>
      <c r="V23" s="235"/>
    </row>
    <row r="24" spans="2:22" ht="10.5" customHeight="1">
      <c r="B24" s="9"/>
      <c r="C24" s="4"/>
      <c r="D24" s="4"/>
      <c r="E24" s="4"/>
      <c r="F24" s="4"/>
      <c r="G24" s="503" t="s">
        <v>26</v>
      </c>
      <c r="H24" s="503"/>
      <c r="I24" s="503"/>
      <c r="J24" s="503"/>
      <c r="K24" s="5"/>
      <c r="L24" s="45">
        <v>108</v>
      </c>
      <c r="M24" s="45">
        <v>93</v>
      </c>
      <c r="N24" s="45">
        <v>102</v>
      </c>
      <c r="O24" s="45">
        <v>101</v>
      </c>
      <c r="P24" s="45">
        <v>105</v>
      </c>
      <c r="Q24" s="45">
        <v>115</v>
      </c>
      <c r="R24" s="45">
        <v>99</v>
      </c>
      <c r="S24" s="45">
        <v>128</v>
      </c>
      <c r="T24" s="45">
        <v>90</v>
      </c>
      <c r="U24" s="45">
        <v>112</v>
      </c>
      <c r="V24" s="235"/>
    </row>
    <row r="25" spans="2:22" ht="6.75" customHeight="1">
      <c r="B25" s="9"/>
      <c r="C25" s="4"/>
      <c r="D25" s="4"/>
      <c r="E25" s="4"/>
      <c r="F25" s="4"/>
      <c r="G25" s="4"/>
      <c r="H25" s="4"/>
      <c r="I25" s="4"/>
      <c r="J25" s="4"/>
      <c r="K25" s="5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35"/>
    </row>
    <row r="26" spans="2:22" s="227" customFormat="1" ht="10.5" customHeight="1">
      <c r="B26" s="228"/>
      <c r="C26" s="504" t="s">
        <v>68</v>
      </c>
      <c r="D26" s="504"/>
      <c r="E26" s="504"/>
      <c r="F26" s="504"/>
      <c r="G26" s="504"/>
      <c r="H26" s="504"/>
      <c r="I26" s="504"/>
      <c r="J26" s="504"/>
      <c r="K26" s="3"/>
      <c r="L26" s="213">
        <v>272</v>
      </c>
      <c r="M26" s="213">
        <v>294</v>
      </c>
      <c r="N26" s="213">
        <v>334</v>
      </c>
      <c r="O26" s="213">
        <v>292</v>
      </c>
      <c r="P26" s="213">
        <v>352</v>
      </c>
      <c r="Q26" s="213">
        <v>388</v>
      </c>
      <c r="R26" s="213">
        <v>353</v>
      </c>
      <c r="S26" s="213">
        <v>449</v>
      </c>
      <c r="T26" s="213">
        <v>296</v>
      </c>
      <c r="U26" s="213">
        <v>410</v>
      </c>
      <c r="V26" s="243"/>
    </row>
    <row r="27" spans="2:22" ht="10.5" customHeight="1">
      <c r="B27" s="9"/>
      <c r="C27" s="4"/>
      <c r="D27" s="4"/>
      <c r="E27" s="4"/>
      <c r="F27" s="4"/>
      <c r="G27" s="503" t="s">
        <v>18</v>
      </c>
      <c r="H27" s="503"/>
      <c r="I27" s="503"/>
      <c r="J27" s="503"/>
      <c r="K27" s="5"/>
      <c r="L27" s="45">
        <v>41</v>
      </c>
      <c r="M27" s="45">
        <v>59</v>
      </c>
      <c r="N27" s="45">
        <v>53</v>
      </c>
      <c r="O27" s="45">
        <v>48</v>
      </c>
      <c r="P27" s="45">
        <v>58</v>
      </c>
      <c r="Q27" s="45">
        <v>57</v>
      </c>
      <c r="R27" s="45">
        <v>56</v>
      </c>
      <c r="S27" s="45">
        <v>78</v>
      </c>
      <c r="T27" s="45">
        <v>43</v>
      </c>
      <c r="U27" s="45">
        <v>51</v>
      </c>
      <c r="V27" s="235"/>
    </row>
    <row r="28" spans="2:22" ht="10.5" customHeight="1">
      <c r="B28" s="9"/>
      <c r="C28" s="4"/>
      <c r="D28" s="4"/>
      <c r="E28" s="4"/>
      <c r="F28" s="4"/>
      <c r="G28" s="503" t="s">
        <v>19</v>
      </c>
      <c r="H28" s="503"/>
      <c r="I28" s="503"/>
      <c r="J28" s="503"/>
      <c r="K28" s="5"/>
      <c r="L28" s="45">
        <v>38</v>
      </c>
      <c r="M28" s="45">
        <v>44</v>
      </c>
      <c r="N28" s="45">
        <v>53</v>
      </c>
      <c r="O28" s="45">
        <v>38</v>
      </c>
      <c r="P28" s="45">
        <v>42</v>
      </c>
      <c r="Q28" s="45">
        <v>35</v>
      </c>
      <c r="R28" s="45">
        <v>32</v>
      </c>
      <c r="S28" s="45">
        <v>33</v>
      </c>
      <c r="T28" s="45">
        <v>20</v>
      </c>
      <c r="U28" s="45">
        <v>38</v>
      </c>
      <c r="V28" s="235"/>
    </row>
    <row r="29" spans="2:22" ht="10.5" customHeight="1">
      <c r="B29" s="9"/>
      <c r="C29" s="4"/>
      <c r="D29" s="4"/>
      <c r="E29" s="4"/>
      <c r="F29" s="4"/>
      <c r="G29" s="503" t="s">
        <v>23</v>
      </c>
      <c r="H29" s="503"/>
      <c r="I29" s="503"/>
      <c r="J29" s="503"/>
      <c r="K29" s="5"/>
      <c r="L29" s="45">
        <v>52</v>
      </c>
      <c r="M29" s="45">
        <v>64</v>
      </c>
      <c r="N29" s="45">
        <v>67</v>
      </c>
      <c r="O29" s="45">
        <v>72</v>
      </c>
      <c r="P29" s="45">
        <v>74</v>
      </c>
      <c r="Q29" s="45">
        <v>94</v>
      </c>
      <c r="R29" s="45">
        <v>84</v>
      </c>
      <c r="S29" s="45">
        <v>110</v>
      </c>
      <c r="T29" s="45">
        <v>68</v>
      </c>
      <c r="U29" s="45">
        <v>119</v>
      </c>
      <c r="V29" s="235"/>
    </row>
    <row r="30" spans="2:22" ht="10.5" customHeight="1">
      <c r="B30" s="9"/>
      <c r="C30" s="4"/>
      <c r="D30" s="4"/>
      <c r="E30" s="4"/>
      <c r="F30" s="4"/>
      <c r="G30" s="503" t="s">
        <v>26</v>
      </c>
      <c r="H30" s="503"/>
      <c r="I30" s="503"/>
      <c r="J30" s="503"/>
      <c r="K30" s="5"/>
      <c r="L30" s="45">
        <v>89</v>
      </c>
      <c r="M30" s="45">
        <v>73</v>
      </c>
      <c r="N30" s="45">
        <v>85</v>
      </c>
      <c r="O30" s="45">
        <v>81</v>
      </c>
      <c r="P30" s="45">
        <v>78</v>
      </c>
      <c r="Q30" s="45">
        <v>91</v>
      </c>
      <c r="R30" s="45">
        <v>81</v>
      </c>
      <c r="S30" s="45">
        <v>94</v>
      </c>
      <c r="T30" s="45">
        <v>54</v>
      </c>
      <c r="U30" s="45">
        <v>71</v>
      </c>
      <c r="V30" s="235"/>
    </row>
    <row r="31" spans="2:22" ht="10.5" customHeight="1">
      <c r="B31" s="9"/>
      <c r="C31" s="4"/>
      <c r="D31" s="4"/>
      <c r="E31" s="4"/>
      <c r="F31" s="4"/>
      <c r="G31" s="503" t="s">
        <v>29</v>
      </c>
      <c r="H31" s="503"/>
      <c r="I31" s="503"/>
      <c r="J31" s="503"/>
      <c r="K31" s="5"/>
      <c r="L31" s="45">
        <v>52</v>
      </c>
      <c r="M31" s="45">
        <v>54</v>
      </c>
      <c r="N31" s="45">
        <v>76</v>
      </c>
      <c r="O31" s="45">
        <v>53</v>
      </c>
      <c r="P31" s="45">
        <v>100</v>
      </c>
      <c r="Q31" s="45">
        <v>111</v>
      </c>
      <c r="R31" s="45">
        <v>100</v>
      </c>
      <c r="S31" s="45">
        <v>134</v>
      </c>
      <c r="T31" s="45">
        <v>111</v>
      </c>
      <c r="U31" s="45">
        <v>131</v>
      </c>
      <c r="V31" s="235"/>
    </row>
    <row r="32" spans="2:22" ht="6.75" customHeight="1">
      <c r="B32" s="9"/>
      <c r="C32" s="9"/>
      <c r="D32" s="9"/>
      <c r="E32" s="9"/>
      <c r="F32" s="9"/>
      <c r="G32" s="9"/>
      <c r="H32" s="9"/>
      <c r="I32" s="9"/>
      <c r="J32" s="9"/>
      <c r="K32" s="225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35"/>
    </row>
    <row r="33" spans="2:22" s="227" customFormat="1" ht="10.5" customHeight="1">
      <c r="B33" s="228"/>
      <c r="C33" s="504" t="s">
        <v>69</v>
      </c>
      <c r="D33" s="504"/>
      <c r="E33" s="504"/>
      <c r="F33" s="504"/>
      <c r="G33" s="504"/>
      <c r="H33" s="504"/>
      <c r="I33" s="504"/>
      <c r="J33" s="504"/>
      <c r="K33" s="3"/>
      <c r="L33" s="213">
        <v>337</v>
      </c>
      <c r="M33" s="213">
        <v>363</v>
      </c>
      <c r="N33" s="213">
        <v>390</v>
      </c>
      <c r="O33" s="213">
        <v>409</v>
      </c>
      <c r="P33" s="213">
        <v>421</v>
      </c>
      <c r="Q33" s="213">
        <v>444</v>
      </c>
      <c r="R33" s="213">
        <v>311</v>
      </c>
      <c r="S33" s="213">
        <v>354</v>
      </c>
      <c r="T33" s="213">
        <v>240</v>
      </c>
      <c r="U33" s="213">
        <v>365</v>
      </c>
      <c r="V33" s="243"/>
    </row>
    <row r="34" spans="2:22" ht="10.5" customHeight="1">
      <c r="B34" s="9"/>
      <c r="C34" s="4"/>
      <c r="D34" s="4"/>
      <c r="E34" s="4"/>
      <c r="F34" s="4"/>
      <c r="G34" s="503" t="s">
        <v>18</v>
      </c>
      <c r="H34" s="503"/>
      <c r="I34" s="503"/>
      <c r="J34" s="503"/>
      <c r="K34" s="5"/>
      <c r="L34" s="45">
        <v>89</v>
      </c>
      <c r="M34" s="45">
        <v>109</v>
      </c>
      <c r="N34" s="45">
        <v>113</v>
      </c>
      <c r="O34" s="45">
        <v>113</v>
      </c>
      <c r="P34" s="45">
        <v>125</v>
      </c>
      <c r="Q34" s="45">
        <v>128</v>
      </c>
      <c r="R34" s="45">
        <v>72</v>
      </c>
      <c r="S34" s="45">
        <v>108</v>
      </c>
      <c r="T34" s="45">
        <v>83</v>
      </c>
      <c r="U34" s="45">
        <v>112</v>
      </c>
      <c r="V34" s="235"/>
    </row>
    <row r="35" spans="2:22" ht="10.5" customHeight="1">
      <c r="B35" s="9"/>
      <c r="C35" s="4"/>
      <c r="D35" s="4"/>
      <c r="E35" s="4"/>
      <c r="F35" s="4"/>
      <c r="G35" s="503" t="s">
        <v>19</v>
      </c>
      <c r="H35" s="503"/>
      <c r="I35" s="503"/>
      <c r="J35" s="503"/>
      <c r="K35" s="5"/>
      <c r="L35" s="45">
        <v>57</v>
      </c>
      <c r="M35" s="45">
        <v>69</v>
      </c>
      <c r="N35" s="45">
        <v>83</v>
      </c>
      <c r="O35" s="45">
        <v>68</v>
      </c>
      <c r="P35" s="45">
        <v>78</v>
      </c>
      <c r="Q35" s="45">
        <v>85</v>
      </c>
      <c r="R35" s="45">
        <v>53</v>
      </c>
      <c r="S35" s="45">
        <v>61</v>
      </c>
      <c r="T35" s="45">
        <v>38</v>
      </c>
      <c r="U35" s="45">
        <v>55</v>
      </c>
      <c r="V35" s="235"/>
    </row>
    <row r="36" spans="2:22" ht="10.5" customHeight="1">
      <c r="B36" s="9"/>
      <c r="C36" s="4"/>
      <c r="D36" s="4"/>
      <c r="E36" s="4"/>
      <c r="F36" s="4"/>
      <c r="G36" s="503" t="s">
        <v>23</v>
      </c>
      <c r="H36" s="503"/>
      <c r="I36" s="503"/>
      <c r="J36" s="503"/>
      <c r="K36" s="5"/>
      <c r="L36" s="45">
        <v>80</v>
      </c>
      <c r="M36" s="45">
        <v>71</v>
      </c>
      <c r="N36" s="45">
        <v>75</v>
      </c>
      <c r="O36" s="45">
        <v>87</v>
      </c>
      <c r="P36" s="45">
        <v>100</v>
      </c>
      <c r="Q36" s="45">
        <v>96</v>
      </c>
      <c r="R36" s="45">
        <v>87</v>
      </c>
      <c r="S36" s="45">
        <v>86</v>
      </c>
      <c r="T36" s="45">
        <v>51</v>
      </c>
      <c r="U36" s="45">
        <v>91</v>
      </c>
      <c r="V36" s="235"/>
    </row>
    <row r="37" spans="2:22" ht="10.5" customHeight="1">
      <c r="B37" s="9"/>
      <c r="C37" s="4"/>
      <c r="D37" s="4"/>
      <c r="E37" s="4"/>
      <c r="F37" s="4"/>
      <c r="G37" s="503" t="s">
        <v>26</v>
      </c>
      <c r="H37" s="503"/>
      <c r="I37" s="503"/>
      <c r="J37" s="503"/>
      <c r="K37" s="5"/>
      <c r="L37" s="45">
        <v>61</v>
      </c>
      <c r="M37" s="45">
        <v>58</v>
      </c>
      <c r="N37" s="45">
        <v>57</v>
      </c>
      <c r="O37" s="45">
        <v>69</v>
      </c>
      <c r="P37" s="45">
        <v>51</v>
      </c>
      <c r="Q37" s="45">
        <v>60</v>
      </c>
      <c r="R37" s="45">
        <v>30</v>
      </c>
      <c r="S37" s="45">
        <v>50</v>
      </c>
      <c r="T37" s="45">
        <v>27</v>
      </c>
      <c r="U37" s="45">
        <v>44</v>
      </c>
      <c r="V37" s="235"/>
    </row>
    <row r="38" spans="2:22" ht="10.5" customHeight="1">
      <c r="B38" s="9"/>
      <c r="C38" s="4"/>
      <c r="D38" s="4"/>
      <c r="E38" s="4"/>
      <c r="F38" s="4"/>
      <c r="G38" s="503" t="s">
        <v>29</v>
      </c>
      <c r="H38" s="503"/>
      <c r="I38" s="503"/>
      <c r="J38" s="503"/>
      <c r="K38" s="5"/>
      <c r="L38" s="45">
        <v>50</v>
      </c>
      <c r="M38" s="45">
        <v>56</v>
      </c>
      <c r="N38" s="45">
        <v>62</v>
      </c>
      <c r="O38" s="45">
        <v>72</v>
      </c>
      <c r="P38" s="45">
        <v>67</v>
      </c>
      <c r="Q38" s="45">
        <v>75</v>
      </c>
      <c r="R38" s="45">
        <v>69</v>
      </c>
      <c r="S38" s="45">
        <v>49</v>
      </c>
      <c r="T38" s="45">
        <v>41</v>
      </c>
      <c r="U38" s="45">
        <v>63</v>
      </c>
      <c r="V38" s="235"/>
    </row>
    <row r="39" spans="2:22" ht="6.75" customHeight="1">
      <c r="B39" s="9"/>
      <c r="C39" s="4"/>
      <c r="D39" s="4"/>
      <c r="E39" s="4"/>
      <c r="F39" s="4"/>
      <c r="G39" s="4"/>
      <c r="H39" s="4"/>
      <c r="I39" s="4"/>
      <c r="J39" s="4"/>
      <c r="K39" s="5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35"/>
    </row>
    <row r="40" spans="2:22" s="227" customFormat="1" ht="10.5" customHeight="1">
      <c r="B40" s="228"/>
      <c r="C40" s="504" t="s">
        <v>70</v>
      </c>
      <c r="D40" s="504"/>
      <c r="E40" s="504"/>
      <c r="F40" s="504"/>
      <c r="G40" s="504"/>
      <c r="H40" s="504"/>
      <c r="I40" s="504"/>
      <c r="J40" s="504"/>
      <c r="K40" s="3"/>
      <c r="L40" s="213">
        <v>318</v>
      </c>
      <c r="M40" s="213">
        <v>296</v>
      </c>
      <c r="N40" s="213">
        <v>277</v>
      </c>
      <c r="O40" s="213">
        <v>272</v>
      </c>
      <c r="P40" s="213">
        <v>345</v>
      </c>
      <c r="Q40" s="213">
        <v>326</v>
      </c>
      <c r="R40" s="213">
        <v>280</v>
      </c>
      <c r="S40" s="213">
        <v>354</v>
      </c>
      <c r="T40" s="213">
        <v>262</v>
      </c>
      <c r="U40" s="213">
        <v>298</v>
      </c>
      <c r="V40" s="243"/>
    </row>
    <row r="41" spans="2:22" ht="10.5" customHeight="1">
      <c r="B41" s="9"/>
      <c r="C41" s="4"/>
      <c r="D41" s="4"/>
      <c r="E41" s="4"/>
      <c r="F41" s="4"/>
      <c r="G41" s="503" t="s">
        <v>18</v>
      </c>
      <c r="H41" s="503"/>
      <c r="I41" s="503"/>
      <c r="J41" s="503"/>
      <c r="K41" s="5"/>
      <c r="L41" s="45">
        <v>52</v>
      </c>
      <c r="M41" s="45">
        <v>39</v>
      </c>
      <c r="N41" s="45">
        <v>36</v>
      </c>
      <c r="O41" s="45">
        <v>33</v>
      </c>
      <c r="P41" s="45">
        <v>28</v>
      </c>
      <c r="Q41" s="45">
        <v>35</v>
      </c>
      <c r="R41" s="45">
        <v>35</v>
      </c>
      <c r="S41" s="45">
        <v>39</v>
      </c>
      <c r="T41" s="45">
        <v>26</v>
      </c>
      <c r="U41" s="45">
        <v>25</v>
      </c>
      <c r="V41" s="235"/>
    </row>
    <row r="42" spans="2:22" ht="10.5" customHeight="1">
      <c r="B42" s="9"/>
      <c r="C42" s="4"/>
      <c r="D42" s="4"/>
      <c r="E42" s="4"/>
      <c r="F42" s="4"/>
      <c r="G42" s="503" t="s">
        <v>19</v>
      </c>
      <c r="H42" s="503"/>
      <c r="I42" s="503"/>
      <c r="J42" s="503"/>
      <c r="K42" s="5"/>
      <c r="L42" s="45">
        <v>50</v>
      </c>
      <c r="M42" s="45">
        <v>51</v>
      </c>
      <c r="N42" s="45">
        <v>48</v>
      </c>
      <c r="O42" s="45">
        <v>39</v>
      </c>
      <c r="P42" s="45">
        <v>44</v>
      </c>
      <c r="Q42" s="45">
        <v>50</v>
      </c>
      <c r="R42" s="45">
        <v>46</v>
      </c>
      <c r="S42" s="45">
        <v>43</v>
      </c>
      <c r="T42" s="45">
        <v>37</v>
      </c>
      <c r="U42" s="45">
        <v>49</v>
      </c>
      <c r="V42" s="235"/>
    </row>
    <row r="43" spans="2:22" ht="10.5" customHeight="1">
      <c r="B43" s="9"/>
      <c r="C43" s="4"/>
      <c r="D43" s="4"/>
      <c r="E43" s="4"/>
      <c r="F43" s="4"/>
      <c r="G43" s="503" t="s">
        <v>23</v>
      </c>
      <c r="H43" s="503"/>
      <c r="I43" s="503"/>
      <c r="J43" s="503"/>
      <c r="K43" s="5"/>
      <c r="L43" s="45">
        <v>44</v>
      </c>
      <c r="M43" s="45">
        <v>45</v>
      </c>
      <c r="N43" s="45">
        <v>40</v>
      </c>
      <c r="O43" s="45">
        <v>44</v>
      </c>
      <c r="P43" s="45">
        <v>49</v>
      </c>
      <c r="Q43" s="45">
        <v>49</v>
      </c>
      <c r="R43" s="45">
        <v>39</v>
      </c>
      <c r="S43" s="45">
        <v>52</v>
      </c>
      <c r="T43" s="45">
        <v>45</v>
      </c>
      <c r="U43" s="45">
        <v>50</v>
      </c>
      <c r="V43" s="235"/>
    </row>
    <row r="44" spans="2:22" ht="10.5" customHeight="1">
      <c r="B44" s="9"/>
      <c r="C44" s="4"/>
      <c r="D44" s="4"/>
      <c r="E44" s="4"/>
      <c r="F44" s="4"/>
      <c r="G44" s="503" t="s">
        <v>26</v>
      </c>
      <c r="H44" s="503"/>
      <c r="I44" s="503"/>
      <c r="J44" s="503"/>
      <c r="K44" s="5"/>
      <c r="L44" s="45">
        <v>45</v>
      </c>
      <c r="M44" s="45">
        <v>32</v>
      </c>
      <c r="N44" s="45">
        <v>39</v>
      </c>
      <c r="O44" s="45">
        <v>30</v>
      </c>
      <c r="P44" s="45">
        <v>51</v>
      </c>
      <c r="Q44" s="45">
        <v>46</v>
      </c>
      <c r="R44" s="45">
        <v>40</v>
      </c>
      <c r="S44" s="45">
        <v>58</v>
      </c>
      <c r="T44" s="45">
        <v>41</v>
      </c>
      <c r="U44" s="45">
        <v>42</v>
      </c>
      <c r="V44" s="235"/>
    </row>
    <row r="45" spans="2:22" ht="10.5" customHeight="1">
      <c r="B45" s="9"/>
      <c r="C45" s="4"/>
      <c r="D45" s="4"/>
      <c r="E45" s="4"/>
      <c r="F45" s="4"/>
      <c r="G45" s="503" t="s">
        <v>29</v>
      </c>
      <c r="H45" s="503"/>
      <c r="I45" s="503"/>
      <c r="J45" s="503"/>
      <c r="K45" s="5"/>
      <c r="L45" s="45">
        <v>62</v>
      </c>
      <c r="M45" s="45">
        <v>60</v>
      </c>
      <c r="N45" s="45">
        <v>66</v>
      </c>
      <c r="O45" s="45">
        <v>71</v>
      </c>
      <c r="P45" s="45">
        <v>79</v>
      </c>
      <c r="Q45" s="45">
        <v>75</v>
      </c>
      <c r="R45" s="45">
        <v>55</v>
      </c>
      <c r="S45" s="45">
        <v>80</v>
      </c>
      <c r="T45" s="45">
        <v>61</v>
      </c>
      <c r="U45" s="45">
        <v>63</v>
      </c>
      <c r="V45" s="235"/>
    </row>
    <row r="46" spans="2:22" ht="10.5" customHeight="1">
      <c r="B46" s="9"/>
      <c r="C46" s="4"/>
      <c r="D46" s="4"/>
      <c r="E46" s="4"/>
      <c r="F46" s="4"/>
      <c r="G46" s="503" t="s">
        <v>30</v>
      </c>
      <c r="H46" s="503"/>
      <c r="I46" s="503"/>
      <c r="J46" s="503"/>
      <c r="K46" s="5"/>
      <c r="L46" s="45">
        <v>65</v>
      </c>
      <c r="M46" s="45">
        <v>69</v>
      </c>
      <c r="N46" s="45">
        <v>48</v>
      </c>
      <c r="O46" s="45">
        <v>55</v>
      </c>
      <c r="P46" s="45">
        <v>94</v>
      </c>
      <c r="Q46" s="45">
        <v>71</v>
      </c>
      <c r="R46" s="45">
        <v>65</v>
      </c>
      <c r="S46" s="45">
        <v>82</v>
      </c>
      <c r="T46" s="45">
        <v>52</v>
      </c>
      <c r="U46" s="45">
        <v>69</v>
      </c>
      <c r="V46" s="235"/>
    </row>
    <row r="47" spans="2:22" ht="6.75" customHeight="1">
      <c r="B47" s="9"/>
      <c r="C47" s="4"/>
      <c r="D47" s="4"/>
      <c r="E47" s="4"/>
      <c r="F47" s="4"/>
      <c r="G47" s="4"/>
      <c r="H47" s="4"/>
      <c r="I47" s="4"/>
      <c r="J47" s="4"/>
      <c r="K47" s="5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35"/>
    </row>
    <row r="48" spans="2:22" s="227" customFormat="1" ht="10.5" customHeight="1">
      <c r="B48" s="228"/>
      <c r="C48" s="504" t="s">
        <v>71</v>
      </c>
      <c r="D48" s="504"/>
      <c r="E48" s="504"/>
      <c r="F48" s="504"/>
      <c r="G48" s="504"/>
      <c r="H48" s="504"/>
      <c r="I48" s="504"/>
      <c r="J48" s="504"/>
      <c r="K48" s="3"/>
      <c r="L48" s="213">
        <v>300</v>
      </c>
      <c r="M48" s="213">
        <v>242</v>
      </c>
      <c r="N48" s="213">
        <v>242</v>
      </c>
      <c r="O48" s="213">
        <v>237</v>
      </c>
      <c r="P48" s="213">
        <v>267</v>
      </c>
      <c r="Q48" s="213">
        <v>277</v>
      </c>
      <c r="R48" s="213">
        <v>222</v>
      </c>
      <c r="S48" s="213">
        <v>263</v>
      </c>
      <c r="T48" s="213">
        <v>216</v>
      </c>
      <c r="U48" s="213">
        <v>234</v>
      </c>
      <c r="V48" s="243"/>
    </row>
    <row r="49" spans="2:22" ht="10.5" customHeight="1">
      <c r="B49" s="9"/>
      <c r="C49" s="4"/>
      <c r="D49" s="4"/>
      <c r="E49" s="4"/>
      <c r="F49" s="4"/>
      <c r="G49" s="503" t="s">
        <v>18</v>
      </c>
      <c r="H49" s="503"/>
      <c r="I49" s="503"/>
      <c r="J49" s="503"/>
      <c r="K49" s="5"/>
      <c r="L49" s="45">
        <v>135</v>
      </c>
      <c r="M49" s="45">
        <v>111</v>
      </c>
      <c r="N49" s="45">
        <v>95</v>
      </c>
      <c r="O49" s="45">
        <v>100</v>
      </c>
      <c r="P49" s="45">
        <v>109</v>
      </c>
      <c r="Q49" s="45">
        <v>129</v>
      </c>
      <c r="R49" s="45">
        <v>97</v>
      </c>
      <c r="S49" s="45">
        <v>113</v>
      </c>
      <c r="T49" s="45">
        <v>101</v>
      </c>
      <c r="U49" s="45">
        <v>95</v>
      </c>
      <c r="V49" s="235"/>
    </row>
    <row r="50" spans="2:22" ht="10.5" customHeight="1">
      <c r="B50" s="9"/>
      <c r="C50" s="4"/>
      <c r="D50" s="4"/>
      <c r="E50" s="4"/>
      <c r="F50" s="4"/>
      <c r="G50" s="503" t="s">
        <v>19</v>
      </c>
      <c r="H50" s="503"/>
      <c r="I50" s="503"/>
      <c r="J50" s="503"/>
      <c r="K50" s="5"/>
      <c r="L50" s="45">
        <v>65</v>
      </c>
      <c r="M50" s="45">
        <v>43</v>
      </c>
      <c r="N50" s="45">
        <v>38</v>
      </c>
      <c r="O50" s="45">
        <v>45</v>
      </c>
      <c r="P50" s="45">
        <v>57</v>
      </c>
      <c r="Q50" s="45">
        <v>59</v>
      </c>
      <c r="R50" s="45">
        <v>39</v>
      </c>
      <c r="S50" s="45">
        <v>43</v>
      </c>
      <c r="T50" s="45">
        <v>36</v>
      </c>
      <c r="U50" s="45">
        <v>42</v>
      </c>
      <c r="V50" s="235"/>
    </row>
    <row r="51" spans="2:22" ht="10.5" customHeight="1">
      <c r="B51" s="9"/>
      <c r="C51" s="4"/>
      <c r="D51" s="4"/>
      <c r="E51" s="4"/>
      <c r="F51" s="4"/>
      <c r="G51" s="503" t="s">
        <v>23</v>
      </c>
      <c r="H51" s="503"/>
      <c r="I51" s="503"/>
      <c r="J51" s="503"/>
      <c r="K51" s="5"/>
      <c r="L51" s="45">
        <v>100</v>
      </c>
      <c r="M51" s="45">
        <v>88</v>
      </c>
      <c r="N51" s="45">
        <v>109</v>
      </c>
      <c r="O51" s="45">
        <v>92</v>
      </c>
      <c r="P51" s="45">
        <v>101</v>
      </c>
      <c r="Q51" s="45">
        <v>89</v>
      </c>
      <c r="R51" s="45">
        <v>86</v>
      </c>
      <c r="S51" s="45">
        <v>107</v>
      </c>
      <c r="T51" s="45">
        <v>79</v>
      </c>
      <c r="U51" s="45">
        <v>97</v>
      </c>
      <c r="V51" s="235"/>
    </row>
    <row r="52" spans="2:21" ht="6.75" customHeight="1">
      <c r="B52" s="9"/>
      <c r="C52" s="4"/>
      <c r="D52" s="4"/>
      <c r="E52" s="4"/>
      <c r="F52" s="224"/>
      <c r="G52" s="9"/>
      <c r="H52" s="9"/>
      <c r="I52" s="9"/>
      <c r="J52" s="9"/>
      <c r="K52" s="225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2:22" s="227" customFormat="1" ht="10.5" customHeight="1">
      <c r="B53" s="228"/>
      <c r="C53" s="504" t="s">
        <v>72</v>
      </c>
      <c r="D53" s="504"/>
      <c r="E53" s="504"/>
      <c r="F53" s="504"/>
      <c r="G53" s="504"/>
      <c r="H53" s="504"/>
      <c r="I53" s="504"/>
      <c r="J53" s="504"/>
      <c r="K53" s="3"/>
      <c r="L53" s="213">
        <v>728</v>
      </c>
      <c r="M53" s="213">
        <v>735</v>
      </c>
      <c r="N53" s="213">
        <v>716</v>
      </c>
      <c r="O53" s="213">
        <v>711</v>
      </c>
      <c r="P53" s="213">
        <v>739</v>
      </c>
      <c r="Q53" s="213">
        <v>786</v>
      </c>
      <c r="R53" s="213">
        <v>654</v>
      </c>
      <c r="S53" s="213">
        <v>840</v>
      </c>
      <c r="T53" s="213">
        <v>613</v>
      </c>
      <c r="U53" s="213">
        <v>742</v>
      </c>
      <c r="V53" s="243"/>
    </row>
    <row r="54" spans="2:22" ht="10.5" customHeight="1">
      <c r="B54" s="9"/>
      <c r="C54" s="4"/>
      <c r="D54" s="4"/>
      <c r="E54" s="4"/>
      <c r="F54" s="4"/>
      <c r="G54" s="503" t="s">
        <v>18</v>
      </c>
      <c r="H54" s="503"/>
      <c r="I54" s="503"/>
      <c r="J54" s="503"/>
      <c r="K54" s="5"/>
      <c r="L54" s="45">
        <v>82</v>
      </c>
      <c r="M54" s="45">
        <v>81</v>
      </c>
      <c r="N54" s="45">
        <v>86</v>
      </c>
      <c r="O54" s="45">
        <v>91</v>
      </c>
      <c r="P54" s="45">
        <v>104</v>
      </c>
      <c r="Q54" s="45">
        <v>124</v>
      </c>
      <c r="R54" s="45">
        <v>109</v>
      </c>
      <c r="S54" s="45">
        <v>202</v>
      </c>
      <c r="T54" s="45">
        <v>137</v>
      </c>
      <c r="U54" s="45">
        <v>172</v>
      </c>
      <c r="V54" s="235"/>
    </row>
    <row r="55" spans="2:22" ht="10.5" customHeight="1">
      <c r="B55" s="9"/>
      <c r="C55" s="4"/>
      <c r="D55" s="4"/>
      <c r="E55" s="4"/>
      <c r="F55" s="4"/>
      <c r="G55" s="503" t="s">
        <v>19</v>
      </c>
      <c r="H55" s="503"/>
      <c r="I55" s="503"/>
      <c r="J55" s="503"/>
      <c r="K55" s="5"/>
      <c r="L55" s="45">
        <v>131</v>
      </c>
      <c r="M55" s="45">
        <v>138</v>
      </c>
      <c r="N55" s="45">
        <v>103</v>
      </c>
      <c r="O55" s="45">
        <v>110</v>
      </c>
      <c r="P55" s="45">
        <v>115</v>
      </c>
      <c r="Q55" s="45">
        <v>102</v>
      </c>
      <c r="R55" s="45">
        <v>81</v>
      </c>
      <c r="S55" s="45">
        <v>105</v>
      </c>
      <c r="T55" s="45">
        <v>84</v>
      </c>
      <c r="U55" s="45">
        <v>109</v>
      </c>
      <c r="V55" s="235"/>
    </row>
    <row r="56" spans="2:22" ht="10.5" customHeight="1">
      <c r="B56" s="9"/>
      <c r="C56" s="4"/>
      <c r="D56" s="4"/>
      <c r="E56" s="4"/>
      <c r="F56" s="4"/>
      <c r="G56" s="503" t="s">
        <v>23</v>
      </c>
      <c r="H56" s="503"/>
      <c r="I56" s="503"/>
      <c r="J56" s="503"/>
      <c r="K56" s="5"/>
      <c r="L56" s="45">
        <v>69</v>
      </c>
      <c r="M56" s="45">
        <v>72</v>
      </c>
      <c r="N56" s="45">
        <v>72</v>
      </c>
      <c r="O56" s="45">
        <v>73</v>
      </c>
      <c r="P56" s="45">
        <v>82</v>
      </c>
      <c r="Q56" s="45">
        <v>94</v>
      </c>
      <c r="R56" s="45">
        <v>77</v>
      </c>
      <c r="S56" s="45">
        <v>95</v>
      </c>
      <c r="T56" s="45">
        <v>49</v>
      </c>
      <c r="U56" s="45">
        <v>63</v>
      </c>
      <c r="V56" s="235"/>
    </row>
    <row r="57" spans="2:22" ht="10.5" customHeight="1">
      <c r="B57" s="9"/>
      <c r="C57" s="4"/>
      <c r="D57" s="4"/>
      <c r="E57" s="4"/>
      <c r="F57" s="4"/>
      <c r="G57" s="503" t="s">
        <v>26</v>
      </c>
      <c r="H57" s="503"/>
      <c r="I57" s="503"/>
      <c r="J57" s="503"/>
      <c r="K57" s="5"/>
      <c r="L57" s="45">
        <v>72</v>
      </c>
      <c r="M57" s="45">
        <v>77</v>
      </c>
      <c r="N57" s="45">
        <v>79</v>
      </c>
      <c r="O57" s="45">
        <v>85</v>
      </c>
      <c r="P57" s="45">
        <v>81</v>
      </c>
      <c r="Q57" s="45">
        <v>76</v>
      </c>
      <c r="R57" s="45">
        <v>63</v>
      </c>
      <c r="S57" s="45">
        <v>64</v>
      </c>
      <c r="T57" s="45">
        <v>61</v>
      </c>
      <c r="U57" s="45">
        <v>58</v>
      </c>
      <c r="V57" s="235"/>
    </row>
    <row r="58" spans="2:24" ht="10.5" customHeight="1">
      <c r="B58" s="9"/>
      <c r="C58" s="4"/>
      <c r="D58" s="4"/>
      <c r="E58" s="4"/>
      <c r="F58" s="4"/>
      <c r="G58" s="503" t="s">
        <v>29</v>
      </c>
      <c r="H58" s="503"/>
      <c r="I58" s="503"/>
      <c r="J58" s="503"/>
      <c r="K58" s="5"/>
      <c r="L58" s="45">
        <v>50</v>
      </c>
      <c r="M58" s="45">
        <v>55</v>
      </c>
      <c r="N58" s="45">
        <v>56</v>
      </c>
      <c r="O58" s="45">
        <v>54</v>
      </c>
      <c r="P58" s="45">
        <v>53</v>
      </c>
      <c r="Q58" s="45">
        <v>45</v>
      </c>
      <c r="R58" s="45">
        <v>38</v>
      </c>
      <c r="S58" s="45">
        <v>38</v>
      </c>
      <c r="T58" s="45">
        <v>26</v>
      </c>
      <c r="U58" s="45">
        <v>32</v>
      </c>
      <c r="V58" s="235"/>
      <c r="W58" s="9"/>
      <c r="X58" s="9"/>
    </row>
    <row r="59" spans="2:24" ht="10.5" customHeight="1">
      <c r="B59" s="9"/>
      <c r="C59" s="4"/>
      <c r="D59" s="4"/>
      <c r="E59" s="4"/>
      <c r="F59" s="4"/>
      <c r="G59" s="503" t="s">
        <v>30</v>
      </c>
      <c r="H59" s="503"/>
      <c r="I59" s="503"/>
      <c r="J59" s="503"/>
      <c r="K59" s="5"/>
      <c r="L59" s="45">
        <v>73</v>
      </c>
      <c r="M59" s="45">
        <v>89</v>
      </c>
      <c r="N59" s="45">
        <v>84</v>
      </c>
      <c r="O59" s="45">
        <v>71</v>
      </c>
      <c r="P59" s="45">
        <v>62</v>
      </c>
      <c r="Q59" s="45">
        <v>84</v>
      </c>
      <c r="R59" s="45">
        <v>74</v>
      </c>
      <c r="S59" s="45">
        <v>75</v>
      </c>
      <c r="T59" s="45">
        <v>60</v>
      </c>
      <c r="U59" s="45">
        <v>72</v>
      </c>
      <c r="V59" s="235"/>
      <c r="W59" s="9"/>
      <c r="X59" s="9"/>
    </row>
    <row r="60" spans="2:22" ht="10.5" customHeight="1">
      <c r="B60" s="9"/>
      <c r="C60" s="4"/>
      <c r="D60" s="4"/>
      <c r="E60" s="4"/>
      <c r="F60" s="4"/>
      <c r="G60" s="503" t="s">
        <v>60</v>
      </c>
      <c r="H60" s="503"/>
      <c r="I60" s="503"/>
      <c r="J60" s="503"/>
      <c r="K60" s="5"/>
      <c r="L60" s="45">
        <v>133</v>
      </c>
      <c r="M60" s="45">
        <v>112</v>
      </c>
      <c r="N60" s="45">
        <v>114</v>
      </c>
      <c r="O60" s="45">
        <v>109</v>
      </c>
      <c r="P60" s="45">
        <v>104</v>
      </c>
      <c r="Q60" s="45">
        <v>103</v>
      </c>
      <c r="R60" s="45">
        <v>98</v>
      </c>
      <c r="S60" s="45">
        <v>117</v>
      </c>
      <c r="T60" s="45">
        <v>96</v>
      </c>
      <c r="U60" s="45">
        <v>106</v>
      </c>
      <c r="V60" s="235"/>
    </row>
    <row r="61" spans="2:22" ht="10.5" customHeight="1">
      <c r="B61" s="9"/>
      <c r="C61" s="4"/>
      <c r="D61" s="4"/>
      <c r="E61" s="4"/>
      <c r="F61" s="4"/>
      <c r="G61" s="503" t="s">
        <v>61</v>
      </c>
      <c r="H61" s="503"/>
      <c r="I61" s="503"/>
      <c r="J61" s="503"/>
      <c r="K61" s="5"/>
      <c r="L61" s="45">
        <v>118</v>
      </c>
      <c r="M61" s="45">
        <v>111</v>
      </c>
      <c r="N61" s="45">
        <v>122</v>
      </c>
      <c r="O61" s="45">
        <v>118</v>
      </c>
      <c r="P61" s="45">
        <v>138</v>
      </c>
      <c r="Q61" s="45">
        <v>158</v>
      </c>
      <c r="R61" s="45">
        <v>114</v>
      </c>
      <c r="S61" s="45">
        <v>144</v>
      </c>
      <c r="T61" s="45">
        <v>100</v>
      </c>
      <c r="U61" s="45">
        <v>130</v>
      </c>
      <c r="V61" s="235"/>
    </row>
    <row r="62" spans="2:22" ht="6.75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35"/>
    </row>
    <row r="63" spans="2:22" s="227" customFormat="1" ht="10.5" customHeight="1">
      <c r="B63" s="228"/>
      <c r="C63" s="504" t="s">
        <v>73</v>
      </c>
      <c r="D63" s="504"/>
      <c r="E63" s="504"/>
      <c r="F63" s="504"/>
      <c r="G63" s="504"/>
      <c r="H63" s="504"/>
      <c r="I63" s="504"/>
      <c r="J63" s="504"/>
      <c r="K63" s="3"/>
      <c r="L63" s="213">
        <v>871</v>
      </c>
      <c r="M63" s="213">
        <v>855</v>
      </c>
      <c r="N63" s="213">
        <v>833</v>
      </c>
      <c r="O63" s="213">
        <v>822</v>
      </c>
      <c r="P63" s="213">
        <v>853</v>
      </c>
      <c r="Q63" s="213">
        <v>984</v>
      </c>
      <c r="R63" s="213">
        <v>731</v>
      </c>
      <c r="S63" s="213">
        <v>911</v>
      </c>
      <c r="T63" s="213">
        <v>687</v>
      </c>
      <c r="U63" s="213">
        <v>784</v>
      </c>
      <c r="V63" s="243"/>
    </row>
    <row r="64" spans="2:22" ht="10.5" customHeight="1">
      <c r="B64" s="9"/>
      <c r="C64" s="4"/>
      <c r="D64" s="4"/>
      <c r="E64" s="4"/>
      <c r="F64" s="4"/>
      <c r="G64" s="503" t="s">
        <v>18</v>
      </c>
      <c r="H64" s="503"/>
      <c r="I64" s="503"/>
      <c r="J64" s="503"/>
      <c r="K64" s="5"/>
      <c r="L64" s="45">
        <v>39</v>
      </c>
      <c r="M64" s="45">
        <v>40</v>
      </c>
      <c r="N64" s="45">
        <v>37</v>
      </c>
      <c r="O64" s="45">
        <v>26</v>
      </c>
      <c r="P64" s="45">
        <v>50</v>
      </c>
      <c r="Q64" s="45">
        <v>66</v>
      </c>
      <c r="R64" s="45">
        <v>44</v>
      </c>
      <c r="S64" s="45">
        <v>57</v>
      </c>
      <c r="T64" s="45">
        <v>52</v>
      </c>
      <c r="U64" s="45">
        <v>44</v>
      </c>
      <c r="V64" s="235"/>
    </row>
    <row r="65" spans="2:22" ht="10.5" customHeight="1">
      <c r="B65" s="9"/>
      <c r="C65" s="4"/>
      <c r="D65" s="4"/>
      <c r="E65" s="4"/>
      <c r="F65" s="4"/>
      <c r="G65" s="503" t="s">
        <v>19</v>
      </c>
      <c r="H65" s="503"/>
      <c r="I65" s="503"/>
      <c r="J65" s="503"/>
      <c r="K65" s="5"/>
      <c r="L65" s="45">
        <v>139</v>
      </c>
      <c r="M65" s="45">
        <v>144</v>
      </c>
      <c r="N65" s="45">
        <v>127</v>
      </c>
      <c r="O65" s="45">
        <v>119</v>
      </c>
      <c r="P65" s="45">
        <v>148</v>
      </c>
      <c r="Q65" s="45">
        <v>163</v>
      </c>
      <c r="R65" s="45">
        <v>109</v>
      </c>
      <c r="S65" s="45">
        <v>138</v>
      </c>
      <c r="T65" s="45">
        <v>94</v>
      </c>
      <c r="U65" s="45">
        <v>100</v>
      </c>
      <c r="V65" s="235"/>
    </row>
    <row r="66" spans="2:22" ht="10.5" customHeight="1">
      <c r="B66" s="9"/>
      <c r="C66" s="4"/>
      <c r="D66" s="4"/>
      <c r="E66" s="4"/>
      <c r="F66" s="4"/>
      <c r="G66" s="503" t="s">
        <v>23</v>
      </c>
      <c r="H66" s="503"/>
      <c r="I66" s="503"/>
      <c r="J66" s="503"/>
      <c r="K66" s="5"/>
      <c r="L66" s="45">
        <v>183</v>
      </c>
      <c r="M66" s="45">
        <v>158</v>
      </c>
      <c r="N66" s="45">
        <v>151</v>
      </c>
      <c r="O66" s="45">
        <v>161</v>
      </c>
      <c r="P66" s="45">
        <v>146</v>
      </c>
      <c r="Q66" s="45">
        <v>157</v>
      </c>
      <c r="R66" s="45">
        <v>109</v>
      </c>
      <c r="S66" s="45">
        <v>145</v>
      </c>
      <c r="T66" s="45">
        <v>108</v>
      </c>
      <c r="U66" s="45">
        <v>104</v>
      </c>
      <c r="V66" s="235"/>
    </row>
    <row r="67" spans="2:22" ht="10.5" customHeight="1">
      <c r="B67" s="9"/>
      <c r="C67" s="4"/>
      <c r="D67" s="4"/>
      <c r="E67" s="4"/>
      <c r="F67" s="4"/>
      <c r="G67" s="503" t="s">
        <v>26</v>
      </c>
      <c r="H67" s="503"/>
      <c r="I67" s="503"/>
      <c r="J67" s="503"/>
      <c r="K67" s="5"/>
      <c r="L67" s="45">
        <v>102</v>
      </c>
      <c r="M67" s="45">
        <v>118</v>
      </c>
      <c r="N67" s="45">
        <v>114</v>
      </c>
      <c r="O67" s="45">
        <v>134</v>
      </c>
      <c r="P67" s="45">
        <v>106</v>
      </c>
      <c r="Q67" s="45">
        <v>167</v>
      </c>
      <c r="R67" s="45">
        <v>134</v>
      </c>
      <c r="S67" s="45">
        <v>213</v>
      </c>
      <c r="T67" s="45">
        <v>146</v>
      </c>
      <c r="U67" s="45">
        <v>202</v>
      </c>
      <c r="V67" s="235"/>
    </row>
    <row r="68" spans="2:22" ht="10.5" customHeight="1">
      <c r="B68" s="9"/>
      <c r="C68" s="4"/>
      <c r="D68" s="4"/>
      <c r="E68" s="4"/>
      <c r="F68" s="4"/>
      <c r="G68" s="503" t="s">
        <v>29</v>
      </c>
      <c r="H68" s="503"/>
      <c r="I68" s="503"/>
      <c r="J68" s="503"/>
      <c r="K68" s="5"/>
      <c r="L68" s="45">
        <v>126</v>
      </c>
      <c r="M68" s="45">
        <v>103</v>
      </c>
      <c r="N68" s="45">
        <v>111</v>
      </c>
      <c r="O68" s="45">
        <v>96</v>
      </c>
      <c r="P68" s="45">
        <v>102</v>
      </c>
      <c r="Q68" s="45">
        <v>124</v>
      </c>
      <c r="R68" s="45">
        <v>78</v>
      </c>
      <c r="S68" s="45">
        <v>105</v>
      </c>
      <c r="T68" s="45">
        <v>69</v>
      </c>
      <c r="U68" s="45">
        <v>82</v>
      </c>
      <c r="V68" s="235"/>
    </row>
    <row r="69" spans="2:22" ht="10.5" customHeight="1">
      <c r="B69" s="9"/>
      <c r="C69" s="4"/>
      <c r="D69" s="4"/>
      <c r="E69" s="4"/>
      <c r="F69" s="4"/>
      <c r="G69" s="503" t="s">
        <v>30</v>
      </c>
      <c r="H69" s="503"/>
      <c r="I69" s="503"/>
      <c r="J69" s="503"/>
      <c r="K69" s="5"/>
      <c r="L69" s="45">
        <v>100</v>
      </c>
      <c r="M69" s="45">
        <v>92</v>
      </c>
      <c r="N69" s="45">
        <v>89</v>
      </c>
      <c r="O69" s="45">
        <v>79</v>
      </c>
      <c r="P69" s="45">
        <v>79</v>
      </c>
      <c r="Q69" s="45">
        <v>87</v>
      </c>
      <c r="R69" s="45">
        <v>64</v>
      </c>
      <c r="S69" s="45">
        <v>72</v>
      </c>
      <c r="T69" s="45">
        <v>66</v>
      </c>
      <c r="U69" s="45">
        <v>65</v>
      </c>
      <c r="V69" s="235"/>
    </row>
    <row r="70" spans="2:22" ht="10.5" customHeight="1">
      <c r="B70" s="9"/>
      <c r="C70" s="4"/>
      <c r="D70" s="4"/>
      <c r="E70" s="4"/>
      <c r="F70" s="4"/>
      <c r="G70" s="503" t="s">
        <v>60</v>
      </c>
      <c r="H70" s="503"/>
      <c r="I70" s="503"/>
      <c r="J70" s="503"/>
      <c r="K70" s="5"/>
      <c r="L70" s="45">
        <v>93</v>
      </c>
      <c r="M70" s="45">
        <v>98</v>
      </c>
      <c r="N70" s="45">
        <v>103</v>
      </c>
      <c r="O70" s="45">
        <v>90</v>
      </c>
      <c r="P70" s="45">
        <v>111</v>
      </c>
      <c r="Q70" s="45">
        <v>114</v>
      </c>
      <c r="R70" s="45">
        <v>97</v>
      </c>
      <c r="S70" s="45">
        <v>82</v>
      </c>
      <c r="T70" s="45">
        <v>77</v>
      </c>
      <c r="U70" s="45">
        <v>86</v>
      </c>
      <c r="V70" s="235"/>
    </row>
    <row r="71" spans="2:22" ht="10.5" customHeight="1">
      <c r="B71" s="9"/>
      <c r="C71" s="4"/>
      <c r="D71" s="4"/>
      <c r="E71" s="4"/>
      <c r="F71" s="4"/>
      <c r="G71" s="503" t="s">
        <v>61</v>
      </c>
      <c r="H71" s="503"/>
      <c r="I71" s="503"/>
      <c r="J71" s="503"/>
      <c r="K71" s="5"/>
      <c r="L71" s="45">
        <v>89</v>
      </c>
      <c r="M71" s="45">
        <v>102</v>
      </c>
      <c r="N71" s="45">
        <v>101</v>
      </c>
      <c r="O71" s="45">
        <v>117</v>
      </c>
      <c r="P71" s="45">
        <v>111</v>
      </c>
      <c r="Q71" s="45">
        <v>106</v>
      </c>
      <c r="R71" s="45">
        <v>96</v>
      </c>
      <c r="S71" s="45">
        <v>99</v>
      </c>
      <c r="T71" s="45">
        <v>75</v>
      </c>
      <c r="U71" s="45">
        <v>101</v>
      </c>
      <c r="V71" s="235"/>
    </row>
    <row r="72" spans="2:22" ht="6.75" customHeight="1">
      <c r="B72" s="9"/>
      <c r="C72" s="4"/>
      <c r="D72" s="4"/>
      <c r="E72" s="4"/>
      <c r="F72" s="4"/>
      <c r="G72" s="4"/>
      <c r="H72" s="4"/>
      <c r="I72" s="4"/>
      <c r="J72" s="4"/>
      <c r="K72" s="5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35"/>
    </row>
    <row r="73" spans="2:22" s="227" customFormat="1" ht="10.5" customHeight="1">
      <c r="B73" s="228"/>
      <c r="C73" s="504" t="s">
        <v>74</v>
      </c>
      <c r="D73" s="504"/>
      <c r="E73" s="504"/>
      <c r="F73" s="504"/>
      <c r="G73" s="504"/>
      <c r="H73" s="504"/>
      <c r="I73" s="504"/>
      <c r="J73" s="504"/>
      <c r="K73" s="3"/>
      <c r="L73" s="213">
        <v>506</v>
      </c>
      <c r="M73" s="213">
        <v>509</v>
      </c>
      <c r="N73" s="213">
        <v>534</v>
      </c>
      <c r="O73" s="213">
        <v>543</v>
      </c>
      <c r="P73" s="213">
        <v>561</v>
      </c>
      <c r="Q73" s="213">
        <v>540</v>
      </c>
      <c r="R73" s="213">
        <v>438</v>
      </c>
      <c r="S73" s="213">
        <v>552</v>
      </c>
      <c r="T73" s="213">
        <v>431</v>
      </c>
      <c r="U73" s="213">
        <v>562</v>
      </c>
      <c r="V73" s="243"/>
    </row>
    <row r="74" spans="2:22" ht="10.5" customHeight="1">
      <c r="B74" s="9"/>
      <c r="C74" s="4"/>
      <c r="D74" s="4"/>
      <c r="E74" s="4"/>
      <c r="F74" s="4"/>
      <c r="G74" s="503" t="s">
        <v>18</v>
      </c>
      <c r="H74" s="503"/>
      <c r="I74" s="503"/>
      <c r="J74" s="503"/>
      <c r="K74" s="5"/>
      <c r="L74" s="45">
        <v>145</v>
      </c>
      <c r="M74" s="45">
        <v>156</v>
      </c>
      <c r="N74" s="45">
        <v>163</v>
      </c>
      <c r="O74" s="45">
        <v>136</v>
      </c>
      <c r="P74" s="45">
        <v>150</v>
      </c>
      <c r="Q74" s="45">
        <v>131</v>
      </c>
      <c r="R74" s="45">
        <v>134</v>
      </c>
      <c r="S74" s="45">
        <v>167</v>
      </c>
      <c r="T74" s="45">
        <v>114</v>
      </c>
      <c r="U74" s="45">
        <v>159</v>
      </c>
      <c r="V74" s="233"/>
    </row>
    <row r="75" spans="2:22" ht="10.5" customHeight="1">
      <c r="B75" s="9"/>
      <c r="C75" s="4"/>
      <c r="D75" s="4"/>
      <c r="E75" s="4"/>
      <c r="F75" s="4"/>
      <c r="G75" s="503" t="s">
        <v>19</v>
      </c>
      <c r="H75" s="503"/>
      <c r="I75" s="503"/>
      <c r="J75" s="503"/>
      <c r="K75" s="5"/>
      <c r="L75" s="45">
        <v>114</v>
      </c>
      <c r="M75" s="45">
        <v>114</v>
      </c>
      <c r="N75" s="45">
        <v>110</v>
      </c>
      <c r="O75" s="45">
        <v>124</v>
      </c>
      <c r="P75" s="45">
        <v>120</v>
      </c>
      <c r="Q75" s="45">
        <v>108</v>
      </c>
      <c r="R75" s="45">
        <v>76</v>
      </c>
      <c r="S75" s="45">
        <v>106</v>
      </c>
      <c r="T75" s="45">
        <v>75</v>
      </c>
      <c r="U75" s="45">
        <v>111</v>
      </c>
      <c r="V75" s="235"/>
    </row>
    <row r="76" spans="2:22" ht="10.5" customHeight="1">
      <c r="B76" s="9"/>
      <c r="C76" s="4"/>
      <c r="D76" s="4"/>
      <c r="E76" s="4"/>
      <c r="F76" s="4"/>
      <c r="G76" s="503" t="s">
        <v>23</v>
      </c>
      <c r="H76" s="503"/>
      <c r="I76" s="503"/>
      <c r="J76" s="503"/>
      <c r="K76" s="5"/>
      <c r="L76" s="45">
        <v>119</v>
      </c>
      <c r="M76" s="45">
        <v>122</v>
      </c>
      <c r="N76" s="45">
        <v>139</v>
      </c>
      <c r="O76" s="45">
        <v>143</v>
      </c>
      <c r="P76" s="45">
        <v>155</v>
      </c>
      <c r="Q76" s="45">
        <v>178</v>
      </c>
      <c r="R76" s="45">
        <v>119</v>
      </c>
      <c r="S76" s="45">
        <v>138</v>
      </c>
      <c r="T76" s="45">
        <v>110</v>
      </c>
      <c r="U76" s="45">
        <v>167</v>
      </c>
      <c r="V76" s="235"/>
    </row>
    <row r="77" spans="2:22" ht="10.5" customHeight="1">
      <c r="B77" s="9"/>
      <c r="C77" s="4"/>
      <c r="D77" s="4"/>
      <c r="E77" s="4"/>
      <c r="F77" s="4"/>
      <c r="G77" s="503" t="s">
        <v>26</v>
      </c>
      <c r="H77" s="503"/>
      <c r="I77" s="503"/>
      <c r="J77" s="503"/>
      <c r="K77" s="5"/>
      <c r="L77" s="45">
        <v>128</v>
      </c>
      <c r="M77" s="45">
        <v>117</v>
      </c>
      <c r="N77" s="45">
        <v>122</v>
      </c>
      <c r="O77" s="45">
        <v>140</v>
      </c>
      <c r="P77" s="45">
        <v>136</v>
      </c>
      <c r="Q77" s="45">
        <v>123</v>
      </c>
      <c r="R77" s="45">
        <v>109</v>
      </c>
      <c r="S77" s="45">
        <v>141</v>
      </c>
      <c r="T77" s="45">
        <v>132</v>
      </c>
      <c r="U77" s="45">
        <v>125</v>
      </c>
      <c r="V77" s="235"/>
    </row>
    <row r="78" spans="2:22" ht="6.75" customHeight="1">
      <c r="B78" s="9"/>
      <c r="C78" s="9"/>
      <c r="D78" s="9"/>
      <c r="E78" s="9"/>
      <c r="F78" s="9"/>
      <c r="G78" s="9"/>
      <c r="H78" s="9"/>
      <c r="I78" s="9"/>
      <c r="J78" s="9"/>
      <c r="K78" s="225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35"/>
    </row>
    <row r="79" spans="2:22" s="227" customFormat="1" ht="10.5" customHeight="1">
      <c r="B79" s="228"/>
      <c r="C79" s="504" t="s">
        <v>75</v>
      </c>
      <c r="D79" s="504"/>
      <c r="E79" s="504"/>
      <c r="F79" s="504"/>
      <c r="G79" s="504"/>
      <c r="H79" s="504"/>
      <c r="I79" s="504"/>
      <c r="J79" s="504"/>
      <c r="K79" s="3"/>
      <c r="L79" s="213">
        <v>59</v>
      </c>
      <c r="M79" s="213">
        <v>73</v>
      </c>
      <c r="N79" s="213">
        <v>75</v>
      </c>
      <c r="O79" s="213">
        <v>70</v>
      </c>
      <c r="P79" s="213">
        <v>74</v>
      </c>
      <c r="Q79" s="213">
        <v>57</v>
      </c>
      <c r="R79" s="213">
        <v>52</v>
      </c>
      <c r="S79" s="213">
        <v>63</v>
      </c>
      <c r="T79" s="213">
        <v>40</v>
      </c>
      <c r="U79" s="213">
        <v>62</v>
      </c>
      <c r="V79" s="248"/>
    </row>
    <row r="80" spans="2:21" ht="10.5" customHeight="1">
      <c r="B80" s="230"/>
      <c r="C80" s="230"/>
      <c r="D80" s="230"/>
      <c r="E80" s="230"/>
      <c r="F80" s="230"/>
      <c r="G80" s="230"/>
      <c r="H80" s="230"/>
      <c r="I80" s="230"/>
      <c r="J80" s="230"/>
      <c r="K80" s="249"/>
      <c r="L80" s="246"/>
      <c r="M80" s="230"/>
      <c r="N80" s="230"/>
      <c r="O80" s="230"/>
      <c r="P80" s="230"/>
      <c r="Q80" s="230"/>
      <c r="R80" s="230"/>
      <c r="S80" s="230"/>
      <c r="T80" s="230"/>
      <c r="U80" s="230"/>
    </row>
  </sheetData>
  <sheetProtection/>
  <mergeCells count="69">
    <mergeCell ref="T6:U6"/>
    <mergeCell ref="G10:J10"/>
    <mergeCell ref="C9:J9"/>
    <mergeCell ref="L6:M6"/>
    <mergeCell ref="N6:O6"/>
    <mergeCell ref="B6:K7"/>
    <mergeCell ref="R6:S6"/>
    <mergeCell ref="G17:J17"/>
    <mergeCell ref="G16:J16"/>
    <mergeCell ref="G15:J15"/>
    <mergeCell ref="C14:J14"/>
    <mergeCell ref="G29:J29"/>
    <mergeCell ref="G28:J28"/>
    <mergeCell ref="G12:J12"/>
    <mergeCell ref="G11:J11"/>
    <mergeCell ref="G24:J24"/>
    <mergeCell ref="G23:J23"/>
    <mergeCell ref="G22:J22"/>
    <mergeCell ref="G21:J21"/>
    <mergeCell ref="C20:J20"/>
    <mergeCell ref="G18:J18"/>
    <mergeCell ref="G27:J27"/>
    <mergeCell ref="C26:J26"/>
    <mergeCell ref="G38:J38"/>
    <mergeCell ref="G37:J37"/>
    <mergeCell ref="G36:J36"/>
    <mergeCell ref="G35:J35"/>
    <mergeCell ref="G34:J34"/>
    <mergeCell ref="C33:J33"/>
    <mergeCell ref="G31:J31"/>
    <mergeCell ref="G30:J30"/>
    <mergeCell ref="G45:J45"/>
    <mergeCell ref="G44:J44"/>
    <mergeCell ref="G43:J43"/>
    <mergeCell ref="G42:J42"/>
    <mergeCell ref="G41:J41"/>
    <mergeCell ref="C40:J40"/>
    <mergeCell ref="G64:J64"/>
    <mergeCell ref="C63:J63"/>
    <mergeCell ref="C53:J53"/>
    <mergeCell ref="G51:J51"/>
    <mergeCell ref="C48:J48"/>
    <mergeCell ref="G46:J46"/>
    <mergeCell ref="G50:J50"/>
    <mergeCell ref="G49:J49"/>
    <mergeCell ref="G57:J57"/>
    <mergeCell ref="G56:J56"/>
    <mergeCell ref="G55:J55"/>
    <mergeCell ref="G54:J54"/>
    <mergeCell ref="G68:J68"/>
    <mergeCell ref="G67:J67"/>
    <mergeCell ref="B4:U4"/>
    <mergeCell ref="B3:U3"/>
    <mergeCell ref="G61:J61"/>
    <mergeCell ref="G60:J60"/>
    <mergeCell ref="G59:J59"/>
    <mergeCell ref="G58:J58"/>
    <mergeCell ref="G66:J66"/>
    <mergeCell ref="G65:J65"/>
    <mergeCell ref="G71:J71"/>
    <mergeCell ref="P6:Q6"/>
    <mergeCell ref="C79:J79"/>
    <mergeCell ref="G77:J77"/>
    <mergeCell ref="G76:J76"/>
    <mergeCell ref="G75:J75"/>
    <mergeCell ref="G74:J74"/>
    <mergeCell ref="C73:J73"/>
    <mergeCell ref="G70:J70"/>
    <mergeCell ref="G69:J6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19" customWidth="1"/>
    <col min="2" max="13" width="6.875" style="219" customWidth="1"/>
    <col min="14" max="24" width="1.625" style="219" customWidth="1"/>
    <col min="25" max="16384" width="9.00390625" style="219" customWidth="1"/>
  </cols>
  <sheetData>
    <row r="1" ht="10.5" customHeight="1">
      <c r="X1" s="66" t="s">
        <v>378</v>
      </c>
    </row>
    <row r="2" ht="10.5" customHeight="1"/>
    <row r="3" spans="2:24" s="221" customFormat="1" ht="18" customHeight="1"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258"/>
    </row>
    <row r="4" spans="2:24" ht="12.75" customHeight="1"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20"/>
    </row>
    <row r="5" spans="2:24" ht="12.75" customHeight="1"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30" t="s">
        <v>45</v>
      </c>
      <c r="C6" s="529"/>
      <c r="D6" s="529" t="s">
        <v>46</v>
      </c>
      <c r="E6" s="529"/>
      <c r="F6" s="529" t="s">
        <v>47</v>
      </c>
      <c r="G6" s="529"/>
      <c r="H6" s="529" t="s">
        <v>48</v>
      </c>
      <c r="I6" s="529"/>
      <c r="J6" s="529" t="s">
        <v>49</v>
      </c>
      <c r="K6" s="529"/>
      <c r="L6" s="529" t="s">
        <v>91</v>
      </c>
      <c r="M6" s="532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14"/>
    </row>
    <row r="7" spans="2:24" ht="15.75" customHeight="1">
      <c r="B7" s="238" t="s">
        <v>89</v>
      </c>
      <c r="C7" s="239" t="s">
        <v>90</v>
      </c>
      <c r="D7" s="239" t="s">
        <v>89</v>
      </c>
      <c r="E7" s="239" t="s">
        <v>90</v>
      </c>
      <c r="F7" s="239" t="s">
        <v>89</v>
      </c>
      <c r="G7" s="239" t="s">
        <v>90</v>
      </c>
      <c r="H7" s="239" t="s">
        <v>89</v>
      </c>
      <c r="I7" s="239" t="s">
        <v>90</v>
      </c>
      <c r="J7" s="239" t="s">
        <v>89</v>
      </c>
      <c r="K7" s="239" t="s">
        <v>90</v>
      </c>
      <c r="L7" s="239" t="s">
        <v>89</v>
      </c>
      <c r="M7" s="240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14"/>
    </row>
    <row r="8" spans="14:23" ht="10.5" customHeight="1">
      <c r="N8" s="226"/>
      <c r="O8" s="9"/>
      <c r="P8" s="9"/>
      <c r="Q8" s="9"/>
      <c r="R8" s="9"/>
      <c r="S8" s="9"/>
      <c r="T8" s="9"/>
      <c r="U8" s="9"/>
      <c r="V8" s="9"/>
      <c r="W8" s="9"/>
    </row>
    <row r="9" spans="2:24" s="227" customFormat="1" ht="10.5" customHeight="1">
      <c r="B9" s="213">
        <v>229</v>
      </c>
      <c r="C9" s="213">
        <v>324</v>
      </c>
      <c r="D9" s="213">
        <v>150</v>
      </c>
      <c r="E9" s="213">
        <v>206</v>
      </c>
      <c r="F9" s="213">
        <v>59</v>
      </c>
      <c r="G9" s="213">
        <v>139</v>
      </c>
      <c r="H9" s="213">
        <v>13</v>
      </c>
      <c r="I9" s="213">
        <v>61</v>
      </c>
      <c r="J9" s="213">
        <v>2</v>
      </c>
      <c r="K9" s="213">
        <v>20</v>
      </c>
      <c r="L9" s="213">
        <v>0</v>
      </c>
      <c r="M9" s="213">
        <v>4</v>
      </c>
      <c r="N9" s="242"/>
      <c r="O9" s="504" t="s">
        <v>65</v>
      </c>
      <c r="P9" s="504"/>
      <c r="Q9" s="504"/>
      <c r="R9" s="504"/>
      <c r="S9" s="504"/>
      <c r="T9" s="504"/>
      <c r="U9" s="504"/>
      <c r="V9" s="504"/>
      <c r="W9" s="2"/>
      <c r="X9" s="2"/>
    </row>
    <row r="10" spans="2:24" ht="10.5" customHeight="1">
      <c r="B10" s="45">
        <v>77</v>
      </c>
      <c r="C10" s="45">
        <v>88</v>
      </c>
      <c r="D10" s="45">
        <v>37</v>
      </c>
      <c r="E10" s="45">
        <v>36</v>
      </c>
      <c r="F10" s="45">
        <v>13</v>
      </c>
      <c r="G10" s="45">
        <v>30</v>
      </c>
      <c r="H10" s="45">
        <v>3</v>
      </c>
      <c r="I10" s="45">
        <v>13</v>
      </c>
      <c r="J10" s="45">
        <v>1</v>
      </c>
      <c r="K10" s="45">
        <v>6</v>
      </c>
      <c r="L10" s="45">
        <v>0</v>
      </c>
      <c r="M10" s="45">
        <v>0</v>
      </c>
      <c r="N10" s="226"/>
      <c r="O10" s="4"/>
      <c r="P10" s="4"/>
      <c r="Q10" s="4"/>
      <c r="R10" s="4"/>
      <c r="S10" s="503" t="s">
        <v>18</v>
      </c>
      <c r="T10" s="503"/>
      <c r="U10" s="503"/>
      <c r="V10" s="503"/>
      <c r="W10" s="4"/>
      <c r="X10" s="4"/>
    </row>
    <row r="11" spans="2:24" ht="10.5" customHeight="1">
      <c r="B11" s="45">
        <v>95</v>
      </c>
      <c r="C11" s="45">
        <v>144</v>
      </c>
      <c r="D11" s="45">
        <v>78</v>
      </c>
      <c r="E11" s="45">
        <v>120</v>
      </c>
      <c r="F11" s="45">
        <v>31</v>
      </c>
      <c r="G11" s="45">
        <v>68</v>
      </c>
      <c r="H11" s="45">
        <v>6</v>
      </c>
      <c r="I11" s="45">
        <v>37</v>
      </c>
      <c r="J11" s="45">
        <v>1</v>
      </c>
      <c r="K11" s="45">
        <v>8</v>
      </c>
      <c r="L11" s="45">
        <v>0</v>
      </c>
      <c r="M11" s="45">
        <v>3</v>
      </c>
      <c r="N11" s="226"/>
      <c r="O11" s="4"/>
      <c r="P11" s="4"/>
      <c r="Q11" s="4"/>
      <c r="R11" s="4"/>
      <c r="S11" s="503" t="s">
        <v>19</v>
      </c>
      <c r="T11" s="503"/>
      <c r="U11" s="503"/>
      <c r="V11" s="503"/>
      <c r="W11" s="4"/>
      <c r="X11" s="4"/>
    </row>
    <row r="12" spans="2:24" ht="10.5" customHeight="1">
      <c r="B12" s="45">
        <v>57</v>
      </c>
      <c r="C12" s="45">
        <v>92</v>
      </c>
      <c r="D12" s="45">
        <v>35</v>
      </c>
      <c r="E12" s="45">
        <v>50</v>
      </c>
      <c r="F12" s="45">
        <v>15</v>
      </c>
      <c r="G12" s="45">
        <v>41</v>
      </c>
      <c r="H12" s="45">
        <v>4</v>
      </c>
      <c r="I12" s="45">
        <v>11</v>
      </c>
      <c r="J12" s="45">
        <v>0</v>
      </c>
      <c r="K12" s="45">
        <v>6</v>
      </c>
      <c r="L12" s="45">
        <v>0</v>
      </c>
      <c r="M12" s="45">
        <v>1</v>
      </c>
      <c r="N12" s="226"/>
      <c r="O12" s="4"/>
      <c r="P12" s="4"/>
      <c r="Q12" s="4"/>
      <c r="R12" s="4"/>
      <c r="S12" s="503" t="s">
        <v>23</v>
      </c>
      <c r="T12" s="503"/>
      <c r="U12" s="503"/>
      <c r="V12" s="503"/>
      <c r="W12" s="4"/>
      <c r="X12" s="4"/>
    </row>
    <row r="13" spans="2:24" ht="6.75" customHeight="1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26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s="227" customFormat="1" ht="10.5" customHeight="1">
      <c r="B14" s="213">
        <v>281</v>
      </c>
      <c r="C14" s="213">
        <v>297</v>
      </c>
      <c r="D14" s="213">
        <v>120</v>
      </c>
      <c r="E14" s="213">
        <v>155</v>
      </c>
      <c r="F14" s="213">
        <v>40</v>
      </c>
      <c r="G14" s="213">
        <v>98</v>
      </c>
      <c r="H14" s="213">
        <v>18</v>
      </c>
      <c r="I14" s="213">
        <v>52</v>
      </c>
      <c r="J14" s="213">
        <v>2</v>
      </c>
      <c r="K14" s="213">
        <v>16</v>
      </c>
      <c r="L14" s="213">
        <v>1</v>
      </c>
      <c r="M14" s="213">
        <v>2</v>
      </c>
      <c r="N14" s="242"/>
      <c r="O14" s="504" t="s">
        <v>66</v>
      </c>
      <c r="P14" s="504"/>
      <c r="Q14" s="504"/>
      <c r="R14" s="504"/>
      <c r="S14" s="504"/>
      <c r="T14" s="504"/>
      <c r="U14" s="504"/>
      <c r="V14" s="504"/>
      <c r="W14" s="2"/>
      <c r="X14" s="2"/>
    </row>
    <row r="15" spans="2:24" ht="10.5" customHeight="1">
      <c r="B15" s="45">
        <v>68</v>
      </c>
      <c r="C15" s="45">
        <v>68</v>
      </c>
      <c r="D15" s="45">
        <v>32</v>
      </c>
      <c r="E15" s="45">
        <v>26</v>
      </c>
      <c r="F15" s="45">
        <v>9</v>
      </c>
      <c r="G15" s="45">
        <v>22</v>
      </c>
      <c r="H15" s="45">
        <v>2</v>
      </c>
      <c r="I15" s="45">
        <v>11</v>
      </c>
      <c r="J15" s="45">
        <v>0</v>
      </c>
      <c r="K15" s="45">
        <v>3</v>
      </c>
      <c r="L15" s="45">
        <v>0</v>
      </c>
      <c r="M15" s="45">
        <v>0</v>
      </c>
      <c r="N15" s="226"/>
      <c r="O15" s="4"/>
      <c r="P15" s="4"/>
      <c r="Q15" s="4"/>
      <c r="R15" s="4"/>
      <c r="S15" s="503" t="s">
        <v>18</v>
      </c>
      <c r="T15" s="503"/>
      <c r="U15" s="503"/>
      <c r="V15" s="503"/>
      <c r="W15" s="4"/>
      <c r="X15" s="4"/>
    </row>
    <row r="16" spans="2:24" ht="10.5" customHeight="1">
      <c r="B16" s="45">
        <v>47</v>
      </c>
      <c r="C16" s="45">
        <v>52</v>
      </c>
      <c r="D16" s="45">
        <v>22</v>
      </c>
      <c r="E16" s="45">
        <v>47</v>
      </c>
      <c r="F16" s="45">
        <v>11</v>
      </c>
      <c r="G16" s="45">
        <v>21</v>
      </c>
      <c r="H16" s="45">
        <v>3</v>
      </c>
      <c r="I16" s="45">
        <v>10</v>
      </c>
      <c r="J16" s="45">
        <v>0</v>
      </c>
      <c r="K16" s="45">
        <v>1</v>
      </c>
      <c r="L16" s="45">
        <v>0</v>
      </c>
      <c r="M16" s="45">
        <v>0</v>
      </c>
      <c r="N16" s="226"/>
      <c r="O16" s="4"/>
      <c r="P16" s="4"/>
      <c r="Q16" s="4"/>
      <c r="R16" s="4"/>
      <c r="S16" s="503" t="s">
        <v>19</v>
      </c>
      <c r="T16" s="503"/>
      <c r="U16" s="503"/>
      <c r="V16" s="503"/>
      <c r="W16" s="4"/>
      <c r="X16" s="4"/>
    </row>
    <row r="17" spans="2:24" ht="10.5" customHeight="1">
      <c r="B17" s="45">
        <v>81</v>
      </c>
      <c r="C17" s="45">
        <v>80</v>
      </c>
      <c r="D17" s="45">
        <v>26</v>
      </c>
      <c r="E17" s="45">
        <v>42</v>
      </c>
      <c r="F17" s="45">
        <v>10</v>
      </c>
      <c r="G17" s="45">
        <v>30</v>
      </c>
      <c r="H17" s="45">
        <v>9</v>
      </c>
      <c r="I17" s="45">
        <v>17</v>
      </c>
      <c r="J17" s="45">
        <v>1</v>
      </c>
      <c r="K17" s="45">
        <v>7</v>
      </c>
      <c r="L17" s="45">
        <v>1</v>
      </c>
      <c r="M17" s="45">
        <v>2</v>
      </c>
      <c r="N17" s="226"/>
      <c r="O17" s="4"/>
      <c r="P17" s="4"/>
      <c r="Q17" s="4"/>
      <c r="R17" s="4"/>
      <c r="S17" s="503" t="s">
        <v>23</v>
      </c>
      <c r="T17" s="503"/>
      <c r="U17" s="503"/>
      <c r="V17" s="503"/>
      <c r="W17" s="4"/>
      <c r="X17" s="4"/>
    </row>
    <row r="18" spans="2:24" ht="10.5" customHeight="1">
      <c r="B18" s="45">
        <v>85</v>
      </c>
      <c r="C18" s="45">
        <v>97</v>
      </c>
      <c r="D18" s="45">
        <v>40</v>
      </c>
      <c r="E18" s="45">
        <v>40</v>
      </c>
      <c r="F18" s="45">
        <v>10</v>
      </c>
      <c r="G18" s="45">
        <v>25</v>
      </c>
      <c r="H18" s="45">
        <v>4</v>
      </c>
      <c r="I18" s="45">
        <v>14</v>
      </c>
      <c r="J18" s="45">
        <v>1</v>
      </c>
      <c r="K18" s="45">
        <v>5</v>
      </c>
      <c r="L18" s="45">
        <v>0</v>
      </c>
      <c r="M18" s="45">
        <v>0</v>
      </c>
      <c r="N18" s="226"/>
      <c r="O18" s="4"/>
      <c r="P18" s="4"/>
      <c r="Q18" s="4"/>
      <c r="R18" s="4"/>
      <c r="S18" s="503" t="s">
        <v>26</v>
      </c>
      <c r="T18" s="503"/>
      <c r="U18" s="503"/>
      <c r="V18" s="503"/>
      <c r="W18" s="4"/>
      <c r="X18" s="4"/>
    </row>
    <row r="19" spans="2:24" ht="6.75" customHeight="1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26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s="227" customFormat="1" ht="10.5" customHeight="1">
      <c r="B20" s="213">
        <v>296</v>
      </c>
      <c r="C20" s="213">
        <v>392</v>
      </c>
      <c r="D20" s="213">
        <v>203</v>
      </c>
      <c r="E20" s="213">
        <v>291</v>
      </c>
      <c r="F20" s="213">
        <v>92</v>
      </c>
      <c r="G20" s="213">
        <v>153</v>
      </c>
      <c r="H20" s="213">
        <v>23</v>
      </c>
      <c r="I20" s="213">
        <v>86</v>
      </c>
      <c r="J20" s="213">
        <v>8</v>
      </c>
      <c r="K20" s="213">
        <v>34</v>
      </c>
      <c r="L20" s="213">
        <v>1</v>
      </c>
      <c r="M20" s="213">
        <v>3</v>
      </c>
      <c r="N20" s="242"/>
      <c r="O20" s="504" t="s">
        <v>67</v>
      </c>
      <c r="P20" s="504"/>
      <c r="Q20" s="504"/>
      <c r="R20" s="504"/>
      <c r="S20" s="504"/>
      <c r="T20" s="504"/>
      <c r="U20" s="504"/>
      <c r="V20" s="504"/>
      <c r="W20" s="2"/>
      <c r="X20" s="2"/>
    </row>
    <row r="21" spans="2:24" ht="10.5" customHeight="1">
      <c r="B21" s="45">
        <v>56</v>
      </c>
      <c r="C21" s="45">
        <v>69</v>
      </c>
      <c r="D21" s="45">
        <v>44</v>
      </c>
      <c r="E21" s="45">
        <v>54</v>
      </c>
      <c r="F21" s="45">
        <v>13</v>
      </c>
      <c r="G21" s="45">
        <v>30</v>
      </c>
      <c r="H21" s="45">
        <v>3</v>
      </c>
      <c r="I21" s="45">
        <v>29</v>
      </c>
      <c r="J21" s="45">
        <v>3</v>
      </c>
      <c r="K21" s="45">
        <v>8</v>
      </c>
      <c r="L21" s="45">
        <v>0</v>
      </c>
      <c r="M21" s="45">
        <v>2</v>
      </c>
      <c r="N21" s="226"/>
      <c r="O21" s="4"/>
      <c r="P21" s="4"/>
      <c r="Q21" s="4"/>
      <c r="R21" s="4"/>
      <c r="S21" s="503" t="s">
        <v>18</v>
      </c>
      <c r="T21" s="503"/>
      <c r="U21" s="503"/>
      <c r="V21" s="503"/>
      <c r="W21" s="4"/>
      <c r="X21" s="4"/>
    </row>
    <row r="22" spans="2:24" ht="10.5" customHeight="1">
      <c r="B22" s="45">
        <v>93</v>
      </c>
      <c r="C22" s="45">
        <v>137</v>
      </c>
      <c r="D22" s="45">
        <v>67</v>
      </c>
      <c r="E22" s="45">
        <v>108</v>
      </c>
      <c r="F22" s="45">
        <v>33</v>
      </c>
      <c r="G22" s="45">
        <v>65</v>
      </c>
      <c r="H22" s="45">
        <v>11</v>
      </c>
      <c r="I22" s="45">
        <v>21</v>
      </c>
      <c r="J22" s="45">
        <v>1</v>
      </c>
      <c r="K22" s="45">
        <v>10</v>
      </c>
      <c r="L22" s="45">
        <v>0</v>
      </c>
      <c r="M22" s="45">
        <v>0</v>
      </c>
      <c r="N22" s="226"/>
      <c r="O22" s="4"/>
      <c r="P22" s="4"/>
      <c r="Q22" s="4"/>
      <c r="R22" s="4"/>
      <c r="S22" s="503" t="s">
        <v>19</v>
      </c>
      <c r="T22" s="503"/>
      <c r="U22" s="503"/>
      <c r="V22" s="503"/>
      <c r="W22" s="4"/>
      <c r="X22" s="4"/>
    </row>
    <row r="23" spans="2:24" ht="10.5" customHeight="1">
      <c r="B23" s="45">
        <v>61</v>
      </c>
      <c r="C23" s="45">
        <v>101</v>
      </c>
      <c r="D23" s="45">
        <v>51</v>
      </c>
      <c r="E23" s="45">
        <v>69</v>
      </c>
      <c r="F23" s="45">
        <v>28</v>
      </c>
      <c r="G23" s="45">
        <v>41</v>
      </c>
      <c r="H23" s="45">
        <v>4</v>
      </c>
      <c r="I23" s="45">
        <v>25</v>
      </c>
      <c r="J23" s="45">
        <v>4</v>
      </c>
      <c r="K23" s="45">
        <v>10</v>
      </c>
      <c r="L23" s="45">
        <v>1</v>
      </c>
      <c r="M23" s="45">
        <v>1</v>
      </c>
      <c r="N23" s="226"/>
      <c r="O23" s="4"/>
      <c r="P23" s="4"/>
      <c r="Q23" s="4"/>
      <c r="R23" s="4"/>
      <c r="S23" s="503" t="s">
        <v>23</v>
      </c>
      <c r="T23" s="503"/>
      <c r="U23" s="503"/>
      <c r="V23" s="503"/>
      <c r="W23" s="4"/>
      <c r="X23" s="4"/>
    </row>
    <row r="24" spans="2:24" ht="10.5" customHeight="1">
      <c r="B24" s="45">
        <v>86</v>
      </c>
      <c r="C24" s="45">
        <v>85</v>
      </c>
      <c r="D24" s="45">
        <v>41</v>
      </c>
      <c r="E24" s="45">
        <v>60</v>
      </c>
      <c r="F24" s="45">
        <v>18</v>
      </c>
      <c r="G24" s="45">
        <v>17</v>
      </c>
      <c r="H24" s="45">
        <v>5</v>
      </c>
      <c r="I24" s="45">
        <v>11</v>
      </c>
      <c r="J24" s="45">
        <v>0</v>
      </c>
      <c r="K24" s="45">
        <v>6</v>
      </c>
      <c r="L24" s="45">
        <v>0</v>
      </c>
      <c r="M24" s="45">
        <v>0</v>
      </c>
      <c r="N24" s="226"/>
      <c r="O24" s="4"/>
      <c r="P24" s="4"/>
      <c r="Q24" s="4"/>
      <c r="R24" s="4"/>
      <c r="S24" s="503" t="s">
        <v>26</v>
      </c>
      <c r="T24" s="503"/>
      <c r="U24" s="503"/>
      <c r="V24" s="503"/>
      <c r="W24" s="4"/>
      <c r="X24" s="4"/>
    </row>
    <row r="25" spans="2:24" ht="6.75" customHeight="1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26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s="227" customFormat="1" ht="10.5" customHeight="1">
      <c r="B26" s="213">
        <v>225</v>
      </c>
      <c r="C26" s="213">
        <v>328</v>
      </c>
      <c r="D26" s="213">
        <v>121</v>
      </c>
      <c r="E26" s="213">
        <v>194</v>
      </c>
      <c r="F26" s="213">
        <v>58</v>
      </c>
      <c r="G26" s="213">
        <v>116</v>
      </c>
      <c r="H26" s="213">
        <v>20</v>
      </c>
      <c r="I26" s="213">
        <v>49</v>
      </c>
      <c r="J26" s="213">
        <v>3</v>
      </c>
      <c r="K26" s="213">
        <v>15</v>
      </c>
      <c r="L26" s="213">
        <v>0</v>
      </c>
      <c r="M26" s="213">
        <v>2</v>
      </c>
      <c r="N26" s="242"/>
      <c r="O26" s="504" t="s">
        <v>68</v>
      </c>
      <c r="P26" s="504"/>
      <c r="Q26" s="504"/>
      <c r="R26" s="504"/>
      <c r="S26" s="504"/>
      <c r="T26" s="504"/>
      <c r="U26" s="504"/>
      <c r="V26" s="504"/>
      <c r="W26" s="2"/>
      <c r="X26" s="2"/>
    </row>
    <row r="27" spans="2:24" ht="10.5" customHeight="1">
      <c r="B27" s="45">
        <v>26</v>
      </c>
      <c r="C27" s="45">
        <v>38</v>
      </c>
      <c r="D27" s="45">
        <v>14</v>
      </c>
      <c r="E27" s="45">
        <v>29</v>
      </c>
      <c r="F27" s="45">
        <v>9</v>
      </c>
      <c r="G27" s="45">
        <v>11</v>
      </c>
      <c r="H27" s="45">
        <v>2</v>
      </c>
      <c r="I27" s="45">
        <v>14</v>
      </c>
      <c r="J27" s="45">
        <v>1</v>
      </c>
      <c r="K27" s="45">
        <v>4</v>
      </c>
      <c r="L27" s="45">
        <v>0</v>
      </c>
      <c r="M27" s="45">
        <v>1</v>
      </c>
      <c r="N27" s="226"/>
      <c r="O27" s="4"/>
      <c r="P27" s="4"/>
      <c r="Q27" s="4"/>
      <c r="R27" s="4"/>
      <c r="S27" s="503" t="s">
        <v>18</v>
      </c>
      <c r="T27" s="503"/>
      <c r="U27" s="503"/>
      <c r="V27" s="503"/>
      <c r="W27" s="4"/>
      <c r="X27" s="4"/>
    </row>
    <row r="28" spans="2:24" ht="10.5" customHeight="1">
      <c r="B28" s="45">
        <v>19</v>
      </c>
      <c r="C28" s="45">
        <v>26</v>
      </c>
      <c r="D28" s="45">
        <v>13</v>
      </c>
      <c r="E28" s="45">
        <v>16</v>
      </c>
      <c r="F28" s="45">
        <v>5</v>
      </c>
      <c r="G28" s="45">
        <v>9</v>
      </c>
      <c r="H28" s="45">
        <v>3</v>
      </c>
      <c r="I28" s="45">
        <v>2</v>
      </c>
      <c r="J28" s="45">
        <v>1</v>
      </c>
      <c r="K28" s="45">
        <v>3</v>
      </c>
      <c r="L28" s="45">
        <v>0</v>
      </c>
      <c r="M28" s="45">
        <v>0</v>
      </c>
      <c r="N28" s="226"/>
      <c r="O28" s="4"/>
      <c r="P28" s="4"/>
      <c r="Q28" s="4"/>
      <c r="R28" s="4"/>
      <c r="S28" s="503" t="s">
        <v>19</v>
      </c>
      <c r="T28" s="503"/>
      <c r="U28" s="503"/>
      <c r="V28" s="503"/>
      <c r="W28" s="4"/>
      <c r="X28" s="4"/>
    </row>
    <row r="29" spans="2:24" ht="10.5" customHeight="1">
      <c r="B29" s="45">
        <v>71</v>
      </c>
      <c r="C29" s="45">
        <v>99</v>
      </c>
      <c r="D29" s="45">
        <v>39</v>
      </c>
      <c r="E29" s="45">
        <v>62</v>
      </c>
      <c r="F29" s="45">
        <v>10</v>
      </c>
      <c r="G29" s="45">
        <v>31</v>
      </c>
      <c r="H29" s="45">
        <v>5</v>
      </c>
      <c r="I29" s="45">
        <v>11</v>
      </c>
      <c r="J29" s="45">
        <v>1</v>
      </c>
      <c r="K29" s="45">
        <v>0</v>
      </c>
      <c r="L29" s="45">
        <v>0</v>
      </c>
      <c r="M29" s="45">
        <v>0</v>
      </c>
      <c r="N29" s="226"/>
      <c r="O29" s="4"/>
      <c r="P29" s="4"/>
      <c r="Q29" s="4"/>
      <c r="R29" s="4"/>
      <c r="S29" s="503" t="s">
        <v>23</v>
      </c>
      <c r="T29" s="503"/>
      <c r="U29" s="503"/>
      <c r="V29" s="503"/>
      <c r="W29" s="4"/>
      <c r="X29" s="4"/>
    </row>
    <row r="30" spans="2:24" ht="10.5" customHeight="1">
      <c r="B30" s="45">
        <v>34</v>
      </c>
      <c r="C30" s="45">
        <v>51</v>
      </c>
      <c r="D30" s="45">
        <v>28</v>
      </c>
      <c r="E30" s="45">
        <v>35</v>
      </c>
      <c r="F30" s="45">
        <v>18</v>
      </c>
      <c r="G30" s="45">
        <v>31</v>
      </c>
      <c r="H30" s="45">
        <v>3</v>
      </c>
      <c r="I30" s="45">
        <v>9</v>
      </c>
      <c r="J30" s="45">
        <v>0</v>
      </c>
      <c r="K30" s="45">
        <v>4</v>
      </c>
      <c r="L30" s="45">
        <v>0</v>
      </c>
      <c r="M30" s="45">
        <v>1</v>
      </c>
      <c r="N30" s="226"/>
      <c r="O30" s="4"/>
      <c r="P30" s="4"/>
      <c r="Q30" s="4"/>
      <c r="R30" s="4"/>
      <c r="S30" s="503" t="s">
        <v>26</v>
      </c>
      <c r="T30" s="503"/>
      <c r="U30" s="503"/>
      <c r="V30" s="503"/>
      <c r="W30" s="4"/>
      <c r="X30" s="4"/>
    </row>
    <row r="31" spans="2:24" ht="10.5" customHeight="1">
      <c r="B31" s="45">
        <v>75</v>
      </c>
      <c r="C31" s="45">
        <v>114</v>
      </c>
      <c r="D31" s="45">
        <v>27</v>
      </c>
      <c r="E31" s="45">
        <v>52</v>
      </c>
      <c r="F31" s="45">
        <v>16</v>
      </c>
      <c r="G31" s="45">
        <v>34</v>
      </c>
      <c r="H31" s="45">
        <v>7</v>
      </c>
      <c r="I31" s="45">
        <v>13</v>
      </c>
      <c r="J31" s="45">
        <v>0</v>
      </c>
      <c r="K31" s="45">
        <v>4</v>
      </c>
      <c r="L31" s="45">
        <v>0</v>
      </c>
      <c r="M31" s="45">
        <v>0</v>
      </c>
      <c r="N31" s="226"/>
      <c r="O31" s="4"/>
      <c r="P31" s="4"/>
      <c r="Q31" s="4"/>
      <c r="R31" s="4"/>
      <c r="S31" s="503" t="s">
        <v>29</v>
      </c>
      <c r="T31" s="503"/>
      <c r="U31" s="503"/>
      <c r="V31" s="503"/>
      <c r="W31" s="4"/>
      <c r="X31" s="4"/>
    </row>
    <row r="32" spans="2:23" ht="6.75" customHeight="1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6"/>
      <c r="O32" s="9"/>
      <c r="P32" s="9"/>
      <c r="Q32" s="9"/>
      <c r="R32" s="9"/>
      <c r="S32" s="9"/>
      <c r="T32" s="9"/>
      <c r="U32" s="9"/>
      <c r="V32" s="9"/>
      <c r="W32" s="9"/>
    </row>
    <row r="33" spans="2:24" s="227" customFormat="1" ht="10.5" customHeight="1">
      <c r="B33" s="213">
        <v>237</v>
      </c>
      <c r="C33" s="213">
        <v>282</v>
      </c>
      <c r="D33" s="213">
        <v>135</v>
      </c>
      <c r="E33" s="213">
        <v>211</v>
      </c>
      <c r="F33" s="213">
        <v>62</v>
      </c>
      <c r="G33" s="213">
        <v>111</v>
      </c>
      <c r="H33" s="213">
        <v>20</v>
      </c>
      <c r="I33" s="213">
        <v>51</v>
      </c>
      <c r="J33" s="213">
        <v>4</v>
      </c>
      <c r="K33" s="213">
        <v>20</v>
      </c>
      <c r="L33" s="213">
        <v>0</v>
      </c>
      <c r="M33" s="213">
        <v>1</v>
      </c>
      <c r="N33" s="242"/>
      <c r="O33" s="504" t="s">
        <v>69</v>
      </c>
      <c r="P33" s="504"/>
      <c r="Q33" s="504"/>
      <c r="R33" s="504"/>
      <c r="S33" s="504"/>
      <c r="T33" s="504"/>
      <c r="U33" s="504"/>
      <c r="V33" s="504"/>
      <c r="W33" s="2"/>
      <c r="X33" s="2"/>
    </row>
    <row r="34" spans="2:24" ht="10.5" customHeight="1">
      <c r="B34" s="45">
        <v>56</v>
      </c>
      <c r="C34" s="45">
        <v>59</v>
      </c>
      <c r="D34" s="45">
        <v>32</v>
      </c>
      <c r="E34" s="45">
        <v>50</v>
      </c>
      <c r="F34" s="45">
        <v>8</v>
      </c>
      <c r="G34" s="45">
        <v>17</v>
      </c>
      <c r="H34" s="45">
        <v>3</v>
      </c>
      <c r="I34" s="45">
        <v>8</v>
      </c>
      <c r="J34" s="45">
        <v>1</v>
      </c>
      <c r="K34" s="45">
        <v>2</v>
      </c>
      <c r="L34" s="45">
        <v>0</v>
      </c>
      <c r="M34" s="45">
        <v>1</v>
      </c>
      <c r="N34" s="226"/>
      <c r="O34" s="4"/>
      <c r="P34" s="4"/>
      <c r="Q34" s="4"/>
      <c r="R34" s="4"/>
      <c r="S34" s="503" t="s">
        <v>18</v>
      </c>
      <c r="T34" s="503"/>
      <c r="U34" s="503"/>
      <c r="V34" s="503"/>
      <c r="W34" s="4"/>
      <c r="X34" s="4"/>
    </row>
    <row r="35" spans="2:24" ht="10.5" customHeight="1">
      <c r="B35" s="45">
        <v>38</v>
      </c>
      <c r="C35" s="45">
        <v>38</v>
      </c>
      <c r="D35" s="45">
        <v>12</v>
      </c>
      <c r="E35" s="45">
        <v>13</v>
      </c>
      <c r="F35" s="45">
        <v>4</v>
      </c>
      <c r="G35" s="45">
        <v>14</v>
      </c>
      <c r="H35" s="45">
        <v>0</v>
      </c>
      <c r="I35" s="45">
        <v>1</v>
      </c>
      <c r="J35" s="45">
        <v>0</v>
      </c>
      <c r="K35" s="45">
        <v>1</v>
      </c>
      <c r="L35" s="45">
        <v>0</v>
      </c>
      <c r="M35" s="45">
        <v>0</v>
      </c>
      <c r="N35" s="226"/>
      <c r="O35" s="4"/>
      <c r="P35" s="4"/>
      <c r="Q35" s="4"/>
      <c r="R35" s="4"/>
      <c r="S35" s="503" t="s">
        <v>19</v>
      </c>
      <c r="T35" s="503"/>
      <c r="U35" s="503"/>
      <c r="V35" s="503"/>
      <c r="W35" s="4"/>
      <c r="X35" s="4"/>
    </row>
    <row r="36" spans="2:24" ht="10.5" customHeight="1">
      <c r="B36" s="45">
        <v>70</v>
      </c>
      <c r="C36" s="45">
        <v>99</v>
      </c>
      <c r="D36" s="45">
        <v>40</v>
      </c>
      <c r="E36" s="45">
        <v>76</v>
      </c>
      <c r="F36" s="45">
        <v>29</v>
      </c>
      <c r="G36" s="45">
        <v>44</v>
      </c>
      <c r="H36" s="45">
        <v>10</v>
      </c>
      <c r="I36" s="45">
        <v>15</v>
      </c>
      <c r="J36" s="45">
        <v>1</v>
      </c>
      <c r="K36" s="45">
        <v>7</v>
      </c>
      <c r="L36" s="45">
        <v>0</v>
      </c>
      <c r="M36" s="45">
        <v>0</v>
      </c>
      <c r="N36" s="226"/>
      <c r="O36" s="4"/>
      <c r="P36" s="4"/>
      <c r="Q36" s="4"/>
      <c r="R36" s="4"/>
      <c r="S36" s="503" t="s">
        <v>23</v>
      </c>
      <c r="T36" s="503"/>
      <c r="U36" s="503"/>
      <c r="V36" s="503"/>
      <c r="W36" s="4"/>
      <c r="X36" s="4"/>
    </row>
    <row r="37" spans="2:24" ht="10.5" customHeight="1">
      <c r="B37" s="45">
        <v>33</v>
      </c>
      <c r="C37" s="45">
        <v>36</v>
      </c>
      <c r="D37" s="45">
        <v>15</v>
      </c>
      <c r="E37" s="45">
        <v>24</v>
      </c>
      <c r="F37" s="45">
        <v>6</v>
      </c>
      <c r="G37" s="45">
        <v>10</v>
      </c>
      <c r="H37" s="45">
        <v>1</v>
      </c>
      <c r="I37" s="45">
        <v>6</v>
      </c>
      <c r="J37" s="45">
        <v>0</v>
      </c>
      <c r="K37" s="45">
        <v>2</v>
      </c>
      <c r="L37" s="45">
        <v>0</v>
      </c>
      <c r="M37" s="45">
        <v>0</v>
      </c>
      <c r="N37" s="226"/>
      <c r="O37" s="4"/>
      <c r="P37" s="4"/>
      <c r="Q37" s="4"/>
      <c r="R37" s="4"/>
      <c r="S37" s="503" t="s">
        <v>26</v>
      </c>
      <c r="T37" s="503"/>
      <c r="U37" s="503"/>
      <c r="V37" s="503"/>
      <c r="W37" s="4"/>
      <c r="X37" s="4"/>
    </row>
    <row r="38" spans="2:24" ht="10.5" customHeight="1">
      <c r="B38" s="45">
        <v>40</v>
      </c>
      <c r="C38" s="45">
        <v>50</v>
      </c>
      <c r="D38" s="45">
        <v>36</v>
      </c>
      <c r="E38" s="45">
        <v>48</v>
      </c>
      <c r="F38" s="45">
        <v>15</v>
      </c>
      <c r="G38" s="45">
        <v>26</v>
      </c>
      <c r="H38" s="45">
        <v>6</v>
      </c>
      <c r="I38" s="45">
        <v>21</v>
      </c>
      <c r="J38" s="45">
        <v>2</v>
      </c>
      <c r="K38" s="45">
        <v>8</v>
      </c>
      <c r="L38" s="45">
        <v>0</v>
      </c>
      <c r="M38" s="45">
        <v>0</v>
      </c>
      <c r="N38" s="226"/>
      <c r="O38" s="4"/>
      <c r="P38" s="4"/>
      <c r="Q38" s="4"/>
      <c r="R38" s="4"/>
      <c r="S38" s="503" t="s">
        <v>29</v>
      </c>
      <c r="T38" s="503"/>
      <c r="U38" s="503"/>
      <c r="V38" s="503"/>
      <c r="W38" s="4"/>
      <c r="X38" s="4"/>
    </row>
    <row r="39" spans="2:24" ht="6.75" customHeight="1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26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227" customFormat="1" ht="10.5" customHeight="1">
      <c r="B40" s="213">
        <v>201</v>
      </c>
      <c r="C40" s="213">
        <v>251</v>
      </c>
      <c r="D40" s="213">
        <v>116</v>
      </c>
      <c r="E40" s="213">
        <v>178</v>
      </c>
      <c r="F40" s="213">
        <v>60</v>
      </c>
      <c r="G40" s="213">
        <v>102</v>
      </c>
      <c r="H40" s="213">
        <v>14</v>
      </c>
      <c r="I40" s="213">
        <v>29</v>
      </c>
      <c r="J40" s="213">
        <v>1</v>
      </c>
      <c r="K40" s="213">
        <v>14</v>
      </c>
      <c r="L40" s="213">
        <v>1</v>
      </c>
      <c r="M40" s="213">
        <v>2</v>
      </c>
      <c r="N40" s="242"/>
      <c r="O40" s="504" t="s">
        <v>70</v>
      </c>
      <c r="P40" s="504"/>
      <c r="Q40" s="504"/>
      <c r="R40" s="504"/>
      <c r="S40" s="504"/>
      <c r="T40" s="504"/>
      <c r="U40" s="504"/>
      <c r="V40" s="504"/>
      <c r="W40" s="2"/>
      <c r="X40" s="2"/>
    </row>
    <row r="41" spans="2:24" ht="10.5" customHeight="1">
      <c r="B41" s="45">
        <v>22</v>
      </c>
      <c r="C41" s="45">
        <v>26</v>
      </c>
      <c r="D41" s="45">
        <v>12</v>
      </c>
      <c r="E41" s="45">
        <v>13</v>
      </c>
      <c r="F41" s="45">
        <v>4</v>
      </c>
      <c r="G41" s="45">
        <v>7</v>
      </c>
      <c r="H41" s="45">
        <v>1</v>
      </c>
      <c r="I41" s="45">
        <v>3</v>
      </c>
      <c r="J41" s="45">
        <v>1</v>
      </c>
      <c r="K41" s="45">
        <v>0</v>
      </c>
      <c r="L41" s="45">
        <v>0</v>
      </c>
      <c r="M41" s="45">
        <v>0</v>
      </c>
      <c r="N41" s="226"/>
      <c r="O41" s="4"/>
      <c r="P41" s="4"/>
      <c r="Q41" s="4"/>
      <c r="R41" s="4"/>
      <c r="S41" s="503" t="s">
        <v>18</v>
      </c>
      <c r="T41" s="503"/>
      <c r="U41" s="503"/>
      <c r="V41" s="503"/>
      <c r="W41" s="4"/>
      <c r="X41" s="4"/>
    </row>
    <row r="42" spans="2:24" ht="10.5" customHeight="1">
      <c r="B42" s="45">
        <v>33</v>
      </c>
      <c r="C42" s="45">
        <v>41</v>
      </c>
      <c r="D42" s="45">
        <v>17</v>
      </c>
      <c r="E42" s="45">
        <v>26</v>
      </c>
      <c r="F42" s="45">
        <v>7</v>
      </c>
      <c r="G42" s="45">
        <v>11</v>
      </c>
      <c r="H42" s="45">
        <v>2</v>
      </c>
      <c r="I42" s="45">
        <v>3</v>
      </c>
      <c r="J42" s="45">
        <v>0</v>
      </c>
      <c r="K42" s="45">
        <v>1</v>
      </c>
      <c r="L42" s="45">
        <v>0</v>
      </c>
      <c r="M42" s="45">
        <v>0</v>
      </c>
      <c r="N42" s="226"/>
      <c r="O42" s="4"/>
      <c r="P42" s="4"/>
      <c r="Q42" s="4"/>
      <c r="R42" s="4"/>
      <c r="S42" s="503" t="s">
        <v>19</v>
      </c>
      <c r="T42" s="503"/>
      <c r="U42" s="503"/>
      <c r="V42" s="503"/>
      <c r="W42" s="4"/>
      <c r="X42" s="4"/>
    </row>
    <row r="43" spans="2:24" ht="10.5" customHeight="1">
      <c r="B43" s="45">
        <v>25</v>
      </c>
      <c r="C43" s="45">
        <v>44</v>
      </c>
      <c r="D43" s="45">
        <v>23</v>
      </c>
      <c r="E43" s="45">
        <v>35</v>
      </c>
      <c r="F43" s="45">
        <v>12</v>
      </c>
      <c r="G43" s="45">
        <v>25</v>
      </c>
      <c r="H43" s="45">
        <v>5</v>
      </c>
      <c r="I43" s="45">
        <v>8</v>
      </c>
      <c r="J43" s="45">
        <v>0</v>
      </c>
      <c r="K43" s="45">
        <v>1</v>
      </c>
      <c r="L43" s="45">
        <v>0</v>
      </c>
      <c r="M43" s="45">
        <v>0</v>
      </c>
      <c r="N43" s="226"/>
      <c r="O43" s="4"/>
      <c r="P43" s="4"/>
      <c r="Q43" s="4"/>
      <c r="R43" s="4"/>
      <c r="S43" s="503" t="s">
        <v>23</v>
      </c>
      <c r="T43" s="503"/>
      <c r="U43" s="503"/>
      <c r="V43" s="503"/>
      <c r="W43" s="4"/>
      <c r="X43" s="4"/>
    </row>
    <row r="44" spans="2:24" ht="10.5" customHeight="1">
      <c r="B44" s="45">
        <v>25</v>
      </c>
      <c r="C44" s="45">
        <v>22</v>
      </c>
      <c r="D44" s="45">
        <v>14</v>
      </c>
      <c r="E44" s="45">
        <v>28</v>
      </c>
      <c r="F44" s="45">
        <v>5</v>
      </c>
      <c r="G44" s="45">
        <v>17</v>
      </c>
      <c r="H44" s="45">
        <v>2</v>
      </c>
      <c r="I44" s="45">
        <v>4</v>
      </c>
      <c r="J44" s="45">
        <v>0</v>
      </c>
      <c r="K44" s="45">
        <v>2</v>
      </c>
      <c r="L44" s="45">
        <v>0</v>
      </c>
      <c r="M44" s="45">
        <v>0</v>
      </c>
      <c r="N44" s="226"/>
      <c r="O44" s="4"/>
      <c r="P44" s="4"/>
      <c r="Q44" s="4"/>
      <c r="R44" s="4"/>
      <c r="S44" s="503" t="s">
        <v>26</v>
      </c>
      <c r="T44" s="503"/>
      <c r="U44" s="503"/>
      <c r="V44" s="503"/>
      <c r="W44" s="4"/>
      <c r="X44" s="4"/>
    </row>
    <row r="45" spans="2:24" ht="10.5" customHeight="1">
      <c r="B45" s="45">
        <v>44</v>
      </c>
      <c r="C45" s="45">
        <v>58</v>
      </c>
      <c r="D45" s="45">
        <v>30</v>
      </c>
      <c r="E45" s="45">
        <v>45</v>
      </c>
      <c r="F45" s="45">
        <v>14</v>
      </c>
      <c r="G45" s="45">
        <v>16</v>
      </c>
      <c r="H45" s="45">
        <v>3</v>
      </c>
      <c r="I45" s="45">
        <v>5</v>
      </c>
      <c r="J45" s="45">
        <v>0</v>
      </c>
      <c r="K45" s="45">
        <v>5</v>
      </c>
      <c r="L45" s="45">
        <v>1</v>
      </c>
      <c r="M45" s="45">
        <v>1</v>
      </c>
      <c r="N45" s="226"/>
      <c r="O45" s="4"/>
      <c r="P45" s="4"/>
      <c r="Q45" s="4"/>
      <c r="R45" s="4"/>
      <c r="S45" s="503" t="s">
        <v>29</v>
      </c>
      <c r="T45" s="503"/>
      <c r="U45" s="503"/>
      <c r="V45" s="503"/>
      <c r="W45" s="4"/>
      <c r="X45" s="4"/>
    </row>
    <row r="46" spans="2:24" ht="10.5" customHeight="1">
      <c r="B46" s="45">
        <v>52</v>
      </c>
      <c r="C46" s="45">
        <v>60</v>
      </c>
      <c r="D46" s="45">
        <v>20</v>
      </c>
      <c r="E46" s="45">
        <v>31</v>
      </c>
      <c r="F46" s="45">
        <v>18</v>
      </c>
      <c r="G46" s="45">
        <v>26</v>
      </c>
      <c r="H46" s="45">
        <v>1</v>
      </c>
      <c r="I46" s="45">
        <v>6</v>
      </c>
      <c r="J46" s="45">
        <v>0</v>
      </c>
      <c r="K46" s="45">
        <v>5</v>
      </c>
      <c r="L46" s="45">
        <v>0</v>
      </c>
      <c r="M46" s="45">
        <v>1</v>
      </c>
      <c r="N46" s="226"/>
      <c r="O46" s="4"/>
      <c r="P46" s="4"/>
      <c r="Q46" s="4"/>
      <c r="R46" s="4"/>
      <c r="S46" s="503" t="s">
        <v>30</v>
      </c>
      <c r="T46" s="503"/>
      <c r="U46" s="503"/>
      <c r="V46" s="503"/>
      <c r="W46" s="4"/>
      <c r="X46" s="4"/>
    </row>
    <row r="47" spans="2:24" ht="6.75" customHeight="1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26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s="227" customFormat="1" ht="10.5" customHeight="1">
      <c r="B48" s="213">
        <v>163</v>
      </c>
      <c r="C48" s="213">
        <v>222</v>
      </c>
      <c r="D48" s="213">
        <v>102</v>
      </c>
      <c r="E48" s="213">
        <v>139</v>
      </c>
      <c r="F48" s="213">
        <v>48</v>
      </c>
      <c r="G48" s="213">
        <v>63</v>
      </c>
      <c r="H48" s="213">
        <v>6</v>
      </c>
      <c r="I48" s="213">
        <v>30</v>
      </c>
      <c r="J48" s="213">
        <v>2</v>
      </c>
      <c r="K48" s="213">
        <v>4</v>
      </c>
      <c r="L48" s="213">
        <v>0</v>
      </c>
      <c r="M48" s="213">
        <v>1</v>
      </c>
      <c r="N48" s="242"/>
      <c r="O48" s="504" t="s">
        <v>71</v>
      </c>
      <c r="P48" s="504"/>
      <c r="Q48" s="504"/>
      <c r="R48" s="504"/>
      <c r="S48" s="504"/>
      <c r="T48" s="504"/>
      <c r="U48" s="504"/>
      <c r="V48" s="504"/>
      <c r="W48" s="2"/>
      <c r="X48" s="2"/>
    </row>
    <row r="49" spans="2:24" ht="10.5" customHeight="1">
      <c r="B49" s="45">
        <v>73</v>
      </c>
      <c r="C49" s="45">
        <v>94</v>
      </c>
      <c r="D49" s="45">
        <v>45</v>
      </c>
      <c r="E49" s="45">
        <v>67</v>
      </c>
      <c r="F49" s="45">
        <v>22</v>
      </c>
      <c r="G49" s="45">
        <v>33</v>
      </c>
      <c r="H49" s="45">
        <v>5</v>
      </c>
      <c r="I49" s="45">
        <v>18</v>
      </c>
      <c r="J49" s="45">
        <v>2</v>
      </c>
      <c r="K49" s="45">
        <v>2</v>
      </c>
      <c r="L49" s="45">
        <v>0</v>
      </c>
      <c r="M49" s="45">
        <v>0</v>
      </c>
      <c r="N49" s="226"/>
      <c r="O49" s="4"/>
      <c r="P49" s="4"/>
      <c r="Q49" s="4"/>
      <c r="R49" s="4"/>
      <c r="S49" s="503" t="s">
        <v>18</v>
      </c>
      <c r="T49" s="503"/>
      <c r="U49" s="503"/>
      <c r="V49" s="503"/>
      <c r="W49" s="4"/>
      <c r="X49" s="4"/>
    </row>
    <row r="50" spans="2:24" ht="10.5" customHeight="1">
      <c r="B50" s="45">
        <v>29</v>
      </c>
      <c r="C50" s="45">
        <v>42</v>
      </c>
      <c r="D50" s="45">
        <v>10</v>
      </c>
      <c r="E50" s="45">
        <v>13</v>
      </c>
      <c r="F50" s="45">
        <v>6</v>
      </c>
      <c r="G50" s="45">
        <v>16</v>
      </c>
      <c r="H50" s="45">
        <v>0</v>
      </c>
      <c r="I50" s="45">
        <v>2</v>
      </c>
      <c r="J50" s="45">
        <v>0</v>
      </c>
      <c r="K50" s="45">
        <v>2</v>
      </c>
      <c r="L50" s="45">
        <v>0</v>
      </c>
      <c r="M50" s="45">
        <v>0</v>
      </c>
      <c r="N50" s="226"/>
      <c r="O50" s="4"/>
      <c r="P50" s="4"/>
      <c r="Q50" s="4"/>
      <c r="R50" s="4"/>
      <c r="S50" s="503" t="s">
        <v>19</v>
      </c>
      <c r="T50" s="503"/>
      <c r="U50" s="503"/>
      <c r="V50" s="503"/>
      <c r="W50" s="4"/>
      <c r="X50" s="4"/>
    </row>
    <row r="51" spans="2:24" ht="10.5" customHeight="1">
      <c r="B51" s="45">
        <v>61</v>
      </c>
      <c r="C51" s="45">
        <v>86</v>
      </c>
      <c r="D51" s="45">
        <v>47</v>
      </c>
      <c r="E51" s="45">
        <v>59</v>
      </c>
      <c r="F51" s="45">
        <v>20</v>
      </c>
      <c r="G51" s="45">
        <v>14</v>
      </c>
      <c r="H51" s="45">
        <v>1</v>
      </c>
      <c r="I51" s="45">
        <v>10</v>
      </c>
      <c r="J51" s="45">
        <v>0</v>
      </c>
      <c r="K51" s="45">
        <v>0</v>
      </c>
      <c r="L51" s="45">
        <v>0</v>
      </c>
      <c r="M51" s="45">
        <v>1</v>
      </c>
      <c r="N51" s="226"/>
      <c r="O51" s="4"/>
      <c r="P51" s="4"/>
      <c r="Q51" s="4"/>
      <c r="R51" s="4"/>
      <c r="S51" s="503" t="s">
        <v>23</v>
      </c>
      <c r="T51" s="503"/>
      <c r="U51" s="503"/>
      <c r="V51" s="503"/>
      <c r="W51" s="4"/>
      <c r="X51" s="4"/>
    </row>
    <row r="52" spans="2:23" ht="6.75" customHeigh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26"/>
      <c r="O52" s="4"/>
      <c r="P52" s="4"/>
      <c r="Q52" s="4"/>
      <c r="R52" s="224"/>
      <c r="S52" s="9"/>
      <c r="T52" s="9"/>
      <c r="U52" s="9"/>
      <c r="V52" s="9"/>
      <c r="W52" s="9"/>
    </row>
    <row r="53" spans="2:24" s="227" customFormat="1" ht="10.5" customHeight="1">
      <c r="B53" s="213">
        <v>510</v>
      </c>
      <c r="C53" s="213">
        <v>711</v>
      </c>
      <c r="D53" s="213">
        <v>351</v>
      </c>
      <c r="E53" s="213">
        <v>507</v>
      </c>
      <c r="F53" s="213">
        <v>146</v>
      </c>
      <c r="G53" s="213">
        <v>295</v>
      </c>
      <c r="H53" s="213">
        <v>38</v>
      </c>
      <c r="I53" s="213">
        <v>124</v>
      </c>
      <c r="J53" s="213">
        <v>19</v>
      </c>
      <c r="K53" s="213">
        <v>38</v>
      </c>
      <c r="L53" s="213">
        <v>1</v>
      </c>
      <c r="M53" s="213">
        <v>6</v>
      </c>
      <c r="N53" s="242"/>
      <c r="O53" s="504" t="s">
        <v>72</v>
      </c>
      <c r="P53" s="504"/>
      <c r="Q53" s="504"/>
      <c r="R53" s="504"/>
      <c r="S53" s="504"/>
      <c r="T53" s="504"/>
      <c r="U53" s="504"/>
      <c r="V53" s="504"/>
      <c r="W53" s="2"/>
      <c r="X53" s="2"/>
    </row>
    <row r="54" spans="2:24" ht="10.5" customHeight="1">
      <c r="B54" s="45">
        <v>129</v>
      </c>
      <c r="C54" s="45">
        <v>142</v>
      </c>
      <c r="D54" s="45">
        <v>52</v>
      </c>
      <c r="E54" s="45">
        <v>92</v>
      </c>
      <c r="F54" s="45">
        <v>18</v>
      </c>
      <c r="G54" s="45">
        <v>54</v>
      </c>
      <c r="H54" s="45">
        <v>4</v>
      </c>
      <c r="I54" s="45">
        <v>24</v>
      </c>
      <c r="J54" s="45">
        <v>3</v>
      </c>
      <c r="K54" s="45">
        <v>5</v>
      </c>
      <c r="L54" s="45">
        <v>0</v>
      </c>
      <c r="M54" s="45">
        <v>0</v>
      </c>
      <c r="N54" s="226"/>
      <c r="O54" s="4"/>
      <c r="P54" s="4"/>
      <c r="Q54" s="4"/>
      <c r="R54" s="4"/>
      <c r="S54" s="503" t="s">
        <v>18</v>
      </c>
      <c r="T54" s="503"/>
      <c r="U54" s="503"/>
      <c r="V54" s="503"/>
      <c r="W54" s="4"/>
      <c r="X54" s="4"/>
    </row>
    <row r="55" spans="2:24" ht="10.5" customHeight="1">
      <c r="B55" s="45">
        <v>80</v>
      </c>
      <c r="C55" s="45">
        <v>120</v>
      </c>
      <c r="D55" s="45">
        <v>42</v>
      </c>
      <c r="E55" s="45">
        <v>71</v>
      </c>
      <c r="F55" s="45">
        <v>24</v>
      </c>
      <c r="G55" s="45">
        <v>46</v>
      </c>
      <c r="H55" s="45">
        <v>7</v>
      </c>
      <c r="I55" s="45">
        <v>9</v>
      </c>
      <c r="J55" s="45">
        <v>5</v>
      </c>
      <c r="K55" s="45">
        <v>3</v>
      </c>
      <c r="L55" s="45">
        <v>0</v>
      </c>
      <c r="M55" s="45">
        <v>0</v>
      </c>
      <c r="N55" s="226"/>
      <c r="O55" s="4"/>
      <c r="P55" s="4"/>
      <c r="Q55" s="4"/>
      <c r="R55" s="4"/>
      <c r="S55" s="503" t="s">
        <v>19</v>
      </c>
      <c r="T55" s="503"/>
      <c r="U55" s="503"/>
      <c r="V55" s="503"/>
      <c r="W55" s="4"/>
      <c r="X55" s="4"/>
    </row>
    <row r="56" spans="2:24" ht="10.5" customHeight="1">
      <c r="B56" s="45">
        <v>41</v>
      </c>
      <c r="C56" s="45">
        <v>57</v>
      </c>
      <c r="D56" s="45">
        <v>23</v>
      </c>
      <c r="E56" s="45">
        <v>44</v>
      </c>
      <c r="F56" s="45">
        <v>15</v>
      </c>
      <c r="G56" s="45">
        <v>23</v>
      </c>
      <c r="H56" s="45">
        <v>4</v>
      </c>
      <c r="I56" s="45">
        <v>11</v>
      </c>
      <c r="J56" s="45">
        <v>3</v>
      </c>
      <c r="K56" s="45">
        <v>2</v>
      </c>
      <c r="L56" s="45">
        <v>0</v>
      </c>
      <c r="M56" s="45">
        <v>1</v>
      </c>
      <c r="N56" s="226"/>
      <c r="O56" s="4"/>
      <c r="P56" s="4"/>
      <c r="Q56" s="4"/>
      <c r="R56" s="4"/>
      <c r="S56" s="503" t="s">
        <v>23</v>
      </c>
      <c r="T56" s="503"/>
      <c r="U56" s="503"/>
      <c r="V56" s="503"/>
      <c r="W56" s="4"/>
      <c r="X56" s="4"/>
    </row>
    <row r="57" spans="2:24" ht="10.5" customHeight="1">
      <c r="B57" s="45">
        <v>31</v>
      </c>
      <c r="C57" s="45">
        <v>58</v>
      </c>
      <c r="D57" s="45">
        <v>39</v>
      </c>
      <c r="E57" s="45">
        <v>44</v>
      </c>
      <c r="F57" s="45">
        <v>12</v>
      </c>
      <c r="G57" s="45">
        <v>26</v>
      </c>
      <c r="H57" s="45">
        <v>3</v>
      </c>
      <c r="I57" s="45">
        <v>12</v>
      </c>
      <c r="J57" s="45">
        <v>1</v>
      </c>
      <c r="K57" s="45">
        <v>7</v>
      </c>
      <c r="L57" s="45">
        <v>0</v>
      </c>
      <c r="M57" s="45">
        <v>1</v>
      </c>
      <c r="N57" s="226"/>
      <c r="O57" s="4"/>
      <c r="P57" s="4"/>
      <c r="Q57" s="4"/>
      <c r="R57" s="4"/>
      <c r="S57" s="503" t="s">
        <v>26</v>
      </c>
      <c r="T57" s="503"/>
      <c r="U57" s="503"/>
      <c r="V57" s="503"/>
      <c r="W57" s="4"/>
      <c r="X57" s="4"/>
    </row>
    <row r="58" spans="2:26" ht="10.5" customHeight="1">
      <c r="B58" s="45">
        <v>21</v>
      </c>
      <c r="C58" s="45">
        <v>27</v>
      </c>
      <c r="D58" s="45">
        <v>13</v>
      </c>
      <c r="E58" s="45">
        <v>15</v>
      </c>
      <c r="F58" s="45">
        <v>8</v>
      </c>
      <c r="G58" s="45">
        <v>7</v>
      </c>
      <c r="H58" s="45">
        <v>0</v>
      </c>
      <c r="I58" s="45">
        <v>2</v>
      </c>
      <c r="J58" s="45">
        <v>0</v>
      </c>
      <c r="K58" s="45">
        <v>0</v>
      </c>
      <c r="L58" s="45">
        <v>0</v>
      </c>
      <c r="M58" s="45">
        <v>0</v>
      </c>
      <c r="N58" s="226"/>
      <c r="O58" s="4"/>
      <c r="P58" s="4"/>
      <c r="Q58" s="4"/>
      <c r="R58" s="4"/>
      <c r="S58" s="503" t="s">
        <v>29</v>
      </c>
      <c r="T58" s="503"/>
      <c r="U58" s="503"/>
      <c r="V58" s="503"/>
      <c r="W58" s="4"/>
      <c r="X58" s="4"/>
      <c r="Y58" s="9"/>
      <c r="Z58" s="9"/>
    </row>
    <row r="59" spans="2:26" ht="10.5" customHeight="1">
      <c r="B59" s="45">
        <v>45</v>
      </c>
      <c r="C59" s="45">
        <v>69</v>
      </c>
      <c r="D59" s="45">
        <v>43</v>
      </c>
      <c r="E59" s="45">
        <v>57</v>
      </c>
      <c r="F59" s="45">
        <v>25</v>
      </c>
      <c r="G59" s="45">
        <v>31</v>
      </c>
      <c r="H59" s="45">
        <v>6</v>
      </c>
      <c r="I59" s="45">
        <v>15</v>
      </c>
      <c r="J59" s="45">
        <v>3</v>
      </c>
      <c r="K59" s="45">
        <v>5</v>
      </c>
      <c r="L59" s="45">
        <v>0</v>
      </c>
      <c r="M59" s="45">
        <v>1</v>
      </c>
      <c r="N59" s="226"/>
      <c r="O59" s="4"/>
      <c r="P59" s="4"/>
      <c r="Q59" s="4"/>
      <c r="R59" s="4"/>
      <c r="S59" s="503" t="s">
        <v>30</v>
      </c>
      <c r="T59" s="503"/>
      <c r="U59" s="503"/>
      <c r="V59" s="503"/>
      <c r="W59" s="4"/>
      <c r="X59" s="4"/>
      <c r="Y59" s="9"/>
      <c r="Z59" s="9"/>
    </row>
    <row r="60" spans="2:24" ht="10.5" customHeight="1">
      <c r="B60" s="45">
        <v>62</v>
      </c>
      <c r="C60" s="45">
        <v>95</v>
      </c>
      <c r="D60" s="45">
        <v>49</v>
      </c>
      <c r="E60" s="45">
        <v>79</v>
      </c>
      <c r="F60" s="45">
        <v>18</v>
      </c>
      <c r="G60" s="45">
        <v>36</v>
      </c>
      <c r="H60" s="45">
        <v>5</v>
      </c>
      <c r="I60" s="45">
        <v>14</v>
      </c>
      <c r="J60" s="45">
        <v>3</v>
      </c>
      <c r="K60" s="45">
        <v>4</v>
      </c>
      <c r="L60" s="45">
        <v>0</v>
      </c>
      <c r="M60" s="45">
        <v>2</v>
      </c>
      <c r="N60" s="226"/>
      <c r="O60" s="4"/>
      <c r="P60" s="4"/>
      <c r="Q60" s="4"/>
      <c r="R60" s="4"/>
      <c r="S60" s="503" t="s">
        <v>60</v>
      </c>
      <c r="T60" s="503"/>
      <c r="U60" s="503"/>
      <c r="V60" s="503"/>
      <c r="W60" s="4"/>
      <c r="X60" s="4"/>
    </row>
    <row r="61" spans="2:24" ht="10.5" customHeight="1">
      <c r="B61" s="45">
        <v>101</v>
      </c>
      <c r="C61" s="45">
        <v>143</v>
      </c>
      <c r="D61" s="45">
        <v>90</v>
      </c>
      <c r="E61" s="45">
        <v>105</v>
      </c>
      <c r="F61" s="45">
        <v>26</v>
      </c>
      <c r="G61" s="45">
        <v>72</v>
      </c>
      <c r="H61" s="45">
        <v>9</v>
      </c>
      <c r="I61" s="45">
        <v>37</v>
      </c>
      <c r="J61" s="45">
        <v>1</v>
      </c>
      <c r="K61" s="45">
        <v>12</v>
      </c>
      <c r="L61" s="45">
        <v>1</v>
      </c>
      <c r="M61" s="45">
        <v>1</v>
      </c>
      <c r="N61" s="226"/>
      <c r="O61" s="4"/>
      <c r="P61" s="4"/>
      <c r="Q61" s="4"/>
      <c r="R61" s="4"/>
      <c r="S61" s="503" t="s">
        <v>61</v>
      </c>
      <c r="T61" s="503"/>
      <c r="U61" s="503"/>
      <c r="V61" s="503"/>
      <c r="W61" s="4"/>
      <c r="X61" s="4"/>
    </row>
    <row r="62" spans="2:24" ht="6.75" customHeight="1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26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s="227" customFormat="1" ht="10.5" customHeight="1">
      <c r="B63" s="213">
        <v>566</v>
      </c>
      <c r="C63" s="213">
        <v>722</v>
      </c>
      <c r="D63" s="213">
        <v>359</v>
      </c>
      <c r="E63" s="213">
        <v>510</v>
      </c>
      <c r="F63" s="213">
        <v>125</v>
      </c>
      <c r="G63" s="213">
        <v>262</v>
      </c>
      <c r="H63" s="213">
        <v>54</v>
      </c>
      <c r="I63" s="213">
        <v>122</v>
      </c>
      <c r="J63" s="213">
        <v>16</v>
      </c>
      <c r="K63" s="213">
        <v>31</v>
      </c>
      <c r="L63" s="213">
        <v>2</v>
      </c>
      <c r="M63" s="213">
        <v>6</v>
      </c>
      <c r="N63" s="242"/>
      <c r="O63" s="504" t="s">
        <v>73</v>
      </c>
      <c r="P63" s="504"/>
      <c r="Q63" s="504"/>
      <c r="R63" s="504"/>
      <c r="S63" s="504"/>
      <c r="T63" s="504"/>
      <c r="U63" s="504"/>
      <c r="V63" s="504"/>
      <c r="W63" s="2"/>
      <c r="X63" s="2"/>
    </row>
    <row r="64" spans="2:24" ht="10.5" customHeight="1">
      <c r="B64" s="45">
        <v>29</v>
      </c>
      <c r="C64" s="45">
        <v>39</v>
      </c>
      <c r="D64" s="45">
        <v>24</v>
      </c>
      <c r="E64" s="45">
        <v>24</v>
      </c>
      <c r="F64" s="45">
        <v>3</v>
      </c>
      <c r="G64" s="45">
        <v>10</v>
      </c>
      <c r="H64" s="45">
        <v>2</v>
      </c>
      <c r="I64" s="45">
        <v>6</v>
      </c>
      <c r="J64" s="45">
        <v>0</v>
      </c>
      <c r="K64" s="45">
        <v>0</v>
      </c>
      <c r="L64" s="45">
        <v>0</v>
      </c>
      <c r="M64" s="45">
        <v>0</v>
      </c>
      <c r="N64" s="226"/>
      <c r="O64" s="4"/>
      <c r="P64" s="4"/>
      <c r="Q64" s="4"/>
      <c r="R64" s="4"/>
      <c r="S64" s="503" t="s">
        <v>18</v>
      </c>
      <c r="T64" s="503"/>
      <c r="U64" s="503"/>
      <c r="V64" s="503"/>
      <c r="W64" s="4"/>
      <c r="X64" s="4"/>
    </row>
    <row r="65" spans="2:24" ht="10.5" customHeight="1">
      <c r="B65" s="45">
        <v>106</v>
      </c>
      <c r="C65" s="45">
        <v>104</v>
      </c>
      <c r="D65" s="45">
        <v>50</v>
      </c>
      <c r="E65" s="45">
        <v>89</v>
      </c>
      <c r="F65" s="45">
        <v>23</v>
      </c>
      <c r="G65" s="45">
        <v>50</v>
      </c>
      <c r="H65" s="45">
        <v>8</v>
      </c>
      <c r="I65" s="45">
        <v>26</v>
      </c>
      <c r="J65" s="45">
        <v>3</v>
      </c>
      <c r="K65" s="45">
        <v>6</v>
      </c>
      <c r="L65" s="45">
        <v>0</v>
      </c>
      <c r="M65" s="45">
        <v>0</v>
      </c>
      <c r="N65" s="226"/>
      <c r="O65" s="4"/>
      <c r="P65" s="4"/>
      <c r="Q65" s="4"/>
      <c r="R65" s="4"/>
      <c r="S65" s="503" t="s">
        <v>19</v>
      </c>
      <c r="T65" s="503"/>
      <c r="U65" s="503"/>
      <c r="V65" s="503"/>
      <c r="W65" s="4"/>
      <c r="X65" s="4"/>
    </row>
    <row r="66" spans="2:24" ht="10.5" customHeight="1">
      <c r="B66" s="45">
        <v>66</v>
      </c>
      <c r="C66" s="45">
        <v>107</v>
      </c>
      <c r="D66" s="45">
        <v>55</v>
      </c>
      <c r="E66" s="45">
        <v>84</v>
      </c>
      <c r="F66" s="45">
        <v>23</v>
      </c>
      <c r="G66" s="45">
        <v>33</v>
      </c>
      <c r="H66" s="45">
        <v>11</v>
      </c>
      <c r="I66" s="45">
        <v>18</v>
      </c>
      <c r="J66" s="45">
        <v>4</v>
      </c>
      <c r="K66" s="45">
        <v>4</v>
      </c>
      <c r="L66" s="45">
        <v>0</v>
      </c>
      <c r="M66" s="45">
        <v>3</v>
      </c>
      <c r="N66" s="226"/>
      <c r="O66" s="4"/>
      <c r="P66" s="4"/>
      <c r="Q66" s="4"/>
      <c r="R66" s="4"/>
      <c r="S66" s="503" t="s">
        <v>23</v>
      </c>
      <c r="T66" s="503"/>
      <c r="U66" s="503"/>
      <c r="V66" s="503"/>
      <c r="W66" s="4"/>
      <c r="X66" s="4"/>
    </row>
    <row r="67" spans="2:24" ht="10.5" customHeight="1">
      <c r="B67" s="45">
        <v>145</v>
      </c>
      <c r="C67" s="45">
        <v>168</v>
      </c>
      <c r="D67" s="45">
        <v>72</v>
      </c>
      <c r="E67" s="45">
        <v>88</v>
      </c>
      <c r="F67" s="45">
        <v>19</v>
      </c>
      <c r="G67" s="45">
        <v>51</v>
      </c>
      <c r="H67" s="45">
        <v>5</v>
      </c>
      <c r="I67" s="45">
        <v>21</v>
      </c>
      <c r="J67" s="45">
        <v>1</v>
      </c>
      <c r="K67" s="45">
        <v>10</v>
      </c>
      <c r="L67" s="45">
        <v>0</v>
      </c>
      <c r="M67" s="45">
        <v>0</v>
      </c>
      <c r="N67" s="226"/>
      <c r="O67" s="4"/>
      <c r="P67" s="4"/>
      <c r="Q67" s="4"/>
      <c r="R67" s="4"/>
      <c r="S67" s="503" t="s">
        <v>26</v>
      </c>
      <c r="T67" s="503"/>
      <c r="U67" s="503"/>
      <c r="V67" s="503"/>
      <c r="W67" s="4"/>
      <c r="X67" s="4"/>
    </row>
    <row r="68" spans="2:24" ht="10.5" customHeight="1">
      <c r="B68" s="45">
        <v>62</v>
      </c>
      <c r="C68" s="45">
        <v>88</v>
      </c>
      <c r="D68" s="45">
        <v>44</v>
      </c>
      <c r="E68" s="45">
        <v>48</v>
      </c>
      <c r="F68" s="45">
        <v>10</v>
      </c>
      <c r="G68" s="45">
        <v>27</v>
      </c>
      <c r="H68" s="45">
        <v>9</v>
      </c>
      <c r="I68" s="45">
        <v>13</v>
      </c>
      <c r="J68" s="45">
        <v>4</v>
      </c>
      <c r="K68" s="45">
        <v>0</v>
      </c>
      <c r="L68" s="45">
        <v>0</v>
      </c>
      <c r="M68" s="45">
        <v>0</v>
      </c>
      <c r="N68" s="226"/>
      <c r="O68" s="4"/>
      <c r="P68" s="4"/>
      <c r="Q68" s="4"/>
      <c r="R68" s="4"/>
      <c r="S68" s="503" t="s">
        <v>29</v>
      </c>
      <c r="T68" s="503"/>
      <c r="U68" s="503"/>
      <c r="V68" s="503"/>
      <c r="W68" s="4"/>
      <c r="X68" s="4"/>
    </row>
    <row r="69" spans="2:24" ht="10.5" customHeight="1">
      <c r="B69" s="45">
        <v>48</v>
      </c>
      <c r="C69" s="45">
        <v>72</v>
      </c>
      <c r="D69" s="45">
        <v>38</v>
      </c>
      <c r="E69" s="45">
        <v>42</v>
      </c>
      <c r="F69" s="45">
        <v>12</v>
      </c>
      <c r="G69" s="45">
        <v>23</v>
      </c>
      <c r="H69" s="45">
        <v>10</v>
      </c>
      <c r="I69" s="45">
        <v>12</v>
      </c>
      <c r="J69" s="45">
        <v>0</v>
      </c>
      <c r="K69" s="45">
        <v>2</v>
      </c>
      <c r="L69" s="45">
        <v>1</v>
      </c>
      <c r="M69" s="45">
        <v>1</v>
      </c>
      <c r="N69" s="226"/>
      <c r="O69" s="4"/>
      <c r="P69" s="4"/>
      <c r="Q69" s="4"/>
      <c r="R69" s="4"/>
      <c r="S69" s="503" t="s">
        <v>30</v>
      </c>
      <c r="T69" s="503"/>
      <c r="U69" s="503"/>
      <c r="V69" s="503"/>
      <c r="W69" s="4"/>
      <c r="X69" s="4"/>
    </row>
    <row r="70" spans="2:24" ht="10.5" customHeight="1">
      <c r="B70" s="45">
        <v>51</v>
      </c>
      <c r="C70" s="45">
        <v>70</v>
      </c>
      <c r="D70" s="45">
        <v>32</v>
      </c>
      <c r="E70" s="45">
        <v>70</v>
      </c>
      <c r="F70" s="45">
        <v>20</v>
      </c>
      <c r="G70" s="45">
        <v>37</v>
      </c>
      <c r="H70" s="45">
        <v>3</v>
      </c>
      <c r="I70" s="45">
        <v>16</v>
      </c>
      <c r="J70" s="45">
        <v>4</v>
      </c>
      <c r="K70" s="45">
        <v>2</v>
      </c>
      <c r="L70" s="45">
        <v>1</v>
      </c>
      <c r="M70" s="45">
        <v>2</v>
      </c>
      <c r="N70" s="226"/>
      <c r="O70" s="4"/>
      <c r="P70" s="4"/>
      <c r="Q70" s="4"/>
      <c r="R70" s="4"/>
      <c r="S70" s="503" t="s">
        <v>60</v>
      </c>
      <c r="T70" s="503"/>
      <c r="U70" s="503"/>
      <c r="V70" s="503"/>
      <c r="W70" s="4"/>
      <c r="X70" s="4"/>
    </row>
    <row r="71" spans="2:24" ht="10.5" customHeight="1">
      <c r="B71" s="45">
        <v>59</v>
      </c>
      <c r="C71" s="45">
        <v>74</v>
      </c>
      <c r="D71" s="45">
        <v>44</v>
      </c>
      <c r="E71" s="45">
        <v>65</v>
      </c>
      <c r="F71" s="45">
        <v>15</v>
      </c>
      <c r="G71" s="45">
        <v>31</v>
      </c>
      <c r="H71" s="45">
        <v>6</v>
      </c>
      <c r="I71" s="45">
        <v>10</v>
      </c>
      <c r="J71" s="45">
        <v>0</v>
      </c>
      <c r="K71" s="45">
        <v>7</v>
      </c>
      <c r="L71" s="45">
        <v>0</v>
      </c>
      <c r="M71" s="45">
        <v>0</v>
      </c>
      <c r="N71" s="226"/>
      <c r="O71" s="4"/>
      <c r="P71" s="4"/>
      <c r="Q71" s="4"/>
      <c r="R71" s="4"/>
      <c r="S71" s="503" t="s">
        <v>61</v>
      </c>
      <c r="T71" s="503"/>
      <c r="U71" s="503"/>
      <c r="V71" s="503"/>
      <c r="W71" s="4"/>
      <c r="X71" s="4"/>
    </row>
    <row r="72" spans="2:24" ht="6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26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s="227" customFormat="1" ht="10.5" customHeight="1">
      <c r="B73" s="213">
        <v>361</v>
      </c>
      <c r="C73" s="213">
        <v>464</v>
      </c>
      <c r="D73" s="213">
        <v>257</v>
      </c>
      <c r="E73" s="213">
        <v>347</v>
      </c>
      <c r="F73" s="213">
        <v>102</v>
      </c>
      <c r="G73" s="213">
        <v>187</v>
      </c>
      <c r="H73" s="213">
        <v>39</v>
      </c>
      <c r="I73" s="213">
        <v>73</v>
      </c>
      <c r="J73" s="213">
        <v>4</v>
      </c>
      <c r="K73" s="213">
        <v>22</v>
      </c>
      <c r="L73" s="213">
        <v>1</v>
      </c>
      <c r="M73" s="213">
        <v>3</v>
      </c>
      <c r="N73" s="242"/>
      <c r="O73" s="504" t="s">
        <v>74</v>
      </c>
      <c r="P73" s="504"/>
      <c r="Q73" s="504"/>
      <c r="R73" s="504"/>
      <c r="S73" s="504"/>
      <c r="T73" s="504"/>
      <c r="U73" s="504"/>
      <c r="V73" s="504"/>
      <c r="W73" s="2"/>
      <c r="X73" s="2"/>
    </row>
    <row r="74" spans="2:24" ht="10.5" customHeight="1">
      <c r="B74" s="45">
        <v>92</v>
      </c>
      <c r="C74" s="45">
        <v>127</v>
      </c>
      <c r="D74" s="45">
        <v>81</v>
      </c>
      <c r="E74" s="45">
        <v>98</v>
      </c>
      <c r="F74" s="45">
        <v>26</v>
      </c>
      <c r="G74" s="45">
        <v>56</v>
      </c>
      <c r="H74" s="45">
        <v>6</v>
      </c>
      <c r="I74" s="45">
        <v>27</v>
      </c>
      <c r="J74" s="45">
        <v>1</v>
      </c>
      <c r="K74" s="45">
        <v>4</v>
      </c>
      <c r="L74" s="45">
        <v>1</v>
      </c>
      <c r="M74" s="45">
        <v>0</v>
      </c>
      <c r="N74" s="226"/>
      <c r="O74" s="4"/>
      <c r="P74" s="4"/>
      <c r="Q74" s="4"/>
      <c r="R74" s="4"/>
      <c r="S74" s="503" t="s">
        <v>18</v>
      </c>
      <c r="T74" s="503"/>
      <c r="U74" s="503"/>
      <c r="V74" s="503"/>
      <c r="W74" s="4"/>
      <c r="X74" s="4"/>
    </row>
    <row r="75" spans="2:24" ht="10.5" customHeight="1">
      <c r="B75" s="45">
        <v>69</v>
      </c>
      <c r="C75" s="45">
        <v>85</v>
      </c>
      <c r="D75" s="45">
        <v>44</v>
      </c>
      <c r="E75" s="45">
        <v>70</v>
      </c>
      <c r="F75" s="45">
        <v>20</v>
      </c>
      <c r="G75" s="45">
        <v>39</v>
      </c>
      <c r="H75" s="45">
        <v>12</v>
      </c>
      <c r="I75" s="45">
        <v>16</v>
      </c>
      <c r="J75" s="45">
        <v>1</v>
      </c>
      <c r="K75" s="45">
        <v>5</v>
      </c>
      <c r="L75" s="45">
        <v>0</v>
      </c>
      <c r="M75" s="45">
        <v>0</v>
      </c>
      <c r="N75" s="226"/>
      <c r="O75" s="4"/>
      <c r="P75" s="4"/>
      <c r="Q75" s="4"/>
      <c r="R75" s="4"/>
      <c r="S75" s="503" t="s">
        <v>19</v>
      </c>
      <c r="T75" s="503"/>
      <c r="U75" s="503"/>
      <c r="V75" s="503"/>
      <c r="W75" s="4"/>
      <c r="X75" s="4"/>
    </row>
    <row r="76" spans="2:24" ht="10.5" customHeight="1">
      <c r="B76" s="45">
        <v>120</v>
      </c>
      <c r="C76" s="45">
        <v>135</v>
      </c>
      <c r="D76" s="45">
        <v>64</v>
      </c>
      <c r="E76" s="45">
        <v>105</v>
      </c>
      <c r="F76" s="45">
        <v>32</v>
      </c>
      <c r="G76" s="45">
        <v>39</v>
      </c>
      <c r="H76" s="45">
        <v>13</v>
      </c>
      <c r="I76" s="45">
        <v>15</v>
      </c>
      <c r="J76" s="45">
        <v>1</v>
      </c>
      <c r="K76" s="45">
        <v>6</v>
      </c>
      <c r="L76" s="45">
        <v>0</v>
      </c>
      <c r="M76" s="45">
        <v>3</v>
      </c>
      <c r="N76" s="226"/>
      <c r="O76" s="4"/>
      <c r="P76" s="4"/>
      <c r="Q76" s="4"/>
      <c r="R76" s="4"/>
      <c r="S76" s="503" t="s">
        <v>23</v>
      </c>
      <c r="T76" s="503"/>
      <c r="U76" s="503"/>
      <c r="V76" s="503"/>
      <c r="W76" s="4"/>
      <c r="X76" s="4"/>
    </row>
    <row r="77" spans="2:24" ht="10.5" customHeight="1">
      <c r="B77" s="45">
        <v>80</v>
      </c>
      <c r="C77" s="45">
        <v>117</v>
      </c>
      <c r="D77" s="45">
        <v>68</v>
      </c>
      <c r="E77" s="45">
        <v>74</v>
      </c>
      <c r="F77" s="45">
        <v>24</v>
      </c>
      <c r="G77" s="45">
        <v>53</v>
      </c>
      <c r="H77" s="45">
        <v>8</v>
      </c>
      <c r="I77" s="45">
        <v>15</v>
      </c>
      <c r="J77" s="45">
        <v>1</v>
      </c>
      <c r="K77" s="45">
        <v>7</v>
      </c>
      <c r="L77" s="45">
        <v>0</v>
      </c>
      <c r="M77" s="45">
        <v>0</v>
      </c>
      <c r="N77" s="226"/>
      <c r="O77" s="4"/>
      <c r="P77" s="4"/>
      <c r="Q77" s="4"/>
      <c r="R77" s="4"/>
      <c r="S77" s="503" t="s">
        <v>26</v>
      </c>
      <c r="T77" s="503"/>
      <c r="U77" s="503"/>
      <c r="V77" s="503"/>
      <c r="W77" s="4"/>
      <c r="X77" s="4"/>
    </row>
    <row r="78" spans="2:24" ht="6.75" customHeight="1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26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s="227" customFormat="1" ht="10.5" customHeight="1">
      <c r="B79" s="213">
        <v>26</v>
      </c>
      <c r="C79" s="213">
        <v>57</v>
      </c>
      <c r="D79" s="213">
        <v>33</v>
      </c>
      <c r="E79" s="213">
        <v>44</v>
      </c>
      <c r="F79" s="213">
        <v>15</v>
      </c>
      <c r="G79" s="213">
        <v>20</v>
      </c>
      <c r="H79" s="213">
        <v>4</v>
      </c>
      <c r="I79" s="213">
        <v>9</v>
      </c>
      <c r="J79" s="213">
        <v>1</v>
      </c>
      <c r="K79" s="213">
        <v>2</v>
      </c>
      <c r="L79" s="213">
        <v>0</v>
      </c>
      <c r="M79" s="213">
        <v>1</v>
      </c>
      <c r="N79" s="242"/>
      <c r="O79" s="504" t="s">
        <v>75</v>
      </c>
      <c r="P79" s="504"/>
      <c r="Q79" s="504"/>
      <c r="R79" s="504"/>
      <c r="S79" s="504"/>
      <c r="T79" s="504"/>
      <c r="U79" s="504"/>
      <c r="V79" s="504"/>
      <c r="W79" s="2"/>
      <c r="X79" s="2"/>
    </row>
    <row r="80" spans="2:24" ht="10.5" customHeight="1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46"/>
      <c r="O80" s="230"/>
      <c r="P80" s="230"/>
      <c r="Q80" s="230"/>
      <c r="R80" s="230"/>
      <c r="S80" s="230"/>
      <c r="T80" s="230"/>
      <c r="U80" s="230"/>
      <c r="V80" s="230"/>
      <c r="W80" s="230"/>
      <c r="X80" s="9"/>
    </row>
    <row r="81" ht="10.5" customHeight="1"/>
  </sheetData>
  <sheetProtection/>
  <mergeCells count="70">
    <mergeCell ref="O79:V79"/>
    <mergeCell ref="S71:V71"/>
    <mergeCell ref="O73:V73"/>
    <mergeCell ref="S74:V74"/>
    <mergeCell ref="S75:V75"/>
    <mergeCell ref="S76:V76"/>
    <mergeCell ref="S77:V77"/>
    <mergeCell ref="S67:V67"/>
    <mergeCell ref="S68:V68"/>
    <mergeCell ref="S69:V69"/>
    <mergeCell ref="S70:V70"/>
    <mergeCell ref="S64:V64"/>
    <mergeCell ref="S54:V54"/>
    <mergeCell ref="S55:V55"/>
    <mergeCell ref="S56:V56"/>
    <mergeCell ref="S57:V57"/>
    <mergeCell ref="O48:V48"/>
    <mergeCell ref="S49:V49"/>
    <mergeCell ref="S65:V65"/>
    <mergeCell ref="S66:V66"/>
    <mergeCell ref="S58:V58"/>
    <mergeCell ref="S59:V59"/>
    <mergeCell ref="S60:V60"/>
    <mergeCell ref="O53:V53"/>
    <mergeCell ref="S61:V61"/>
    <mergeCell ref="O63:V63"/>
    <mergeCell ref="S50:V50"/>
    <mergeCell ref="S51:V51"/>
    <mergeCell ref="S38:V38"/>
    <mergeCell ref="O40:V40"/>
    <mergeCell ref="S41:V41"/>
    <mergeCell ref="S42:V42"/>
    <mergeCell ref="S43:V43"/>
    <mergeCell ref="S44:V44"/>
    <mergeCell ref="S45:V45"/>
    <mergeCell ref="S46:V46"/>
    <mergeCell ref="O33:V33"/>
    <mergeCell ref="S34:V34"/>
    <mergeCell ref="S35:V35"/>
    <mergeCell ref="O9:V9"/>
    <mergeCell ref="S10:V10"/>
    <mergeCell ref="O14:V14"/>
    <mergeCell ref="S15:V15"/>
    <mergeCell ref="S31:V31"/>
    <mergeCell ref="S27:V27"/>
    <mergeCell ref="S30:V30"/>
    <mergeCell ref="S36:V36"/>
    <mergeCell ref="S37:V37"/>
    <mergeCell ref="S11:V11"/>
    <mergeCell ref="S16:V16"/>
    <mergeCell ref="S21:V21"/>
    <mergeCell ref="S22:V22"/>
    <mergeCell ref="O20:V20"/>
    <mergeCell ref="S17:V17"/>
    <mergeCell ref="S18:V18"/>
    <mergeCell ref="S12:V12"/>
    <mergeCell ref="B3:W3"/>
    <mergeCell ref="L6:M6"/>
    <mergeCell ref="B6:C6"/>
    <mergeCell ref="D6:E6"/>
    <mergeCell ref="F6:G6"/>
    <mergeCell ref="H6:I6"/>
    <mergeCell ref="B4:W4"/>
    <mergeCell ref="N6:W7"/>
    <mergeCell ref="J6:K6"/>
    <mergeCell ref="S28:V28"/>
    <mergeCell ref="S29:V29"/>
    <mergeCell ref="S23:V23"/>
    <mergeCell ref="S24:V24"/>
    <mergeCell ref="O26:V2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"/>
  <sheetViews>
    <sheetView workbookViewId="0" topLeftCell="A1">
      <selection activeCell="A1" sqref="A1"/>
    </sheetView>
  </sheetViews>
  <sheetFormatPr defaultColWidth="9.00390625" defaultRowHeight="13.5"/>
  <cols>
    <col min="1" max="9" width="1.625" style="16" customWidth="1"/>
    <col min="10" max="19" width="8.50390625" style="16" customWidth="1"/>
    <col min="20" max="20" width="1.625" style="16" customWidth="1"/>
    <col min="21" max="16384" width="9.00390625" style="16" customWidth="1"/>
  </cols>
  <sheetData>
    <row r="1" spans="18:19" ht="11.25" customHeight="1">
      <c r="R1" s="65"/>
      <c r="S1" s="66" t="s">
        <v>352</v>
      </c>
    </row>
    <row r="2" spans="2:19" s="17" customFormat="1" ht="16.5" customHeight="1">
      <c r="B2" s="429" t="s">
        <v>93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2:20" ht="12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 t="s">
        <v>94</v>
      </c>
      <c r="T3" s="20"/>
    </row>
    <row r="4" spans="2:20" ht="18" customHeight="1">
      <c r="B4" s="431" t="s">
        <v>95</v>
      </c>
      <c r="C4" s="445"/>
      <c r="D4" s="445"/>
      <c r="E4" s="445"/>
      <c r="F4" s="445"/>
      <c r="G4" s="445"/>
      <c r="H4" s="445"/>
      <c r="I4" s="445"/>
      <c r="J4" s="445" t="s">
        <v>344</v>
      </c>
      <c r="K4" s="445" t="s">
        <v>96</v>
      </c>
      <c r="L4" s="445" t="s">
        <v>345</v>
      </c>
      <c r="M4" s="445"/>
      <c r="N4" s="445"/>
      <c r="O4" s="445" t="s">
        <v>97</v>
      </c>
      <c r="P4" s="445"/>
      <c r="Q4" s="445"/>
      <c r="R4" s="445" t="s">
        <v>98</v>
      </c>
      <c r="S4" s="430"/>
      <c r="T4" s="21"/>
    </row>
    <row r="5" spans="2:20" ht="18" customHeight="1">
      <c r="B5" s="432"/>
      <c r="C5" s="446"/>
      <c r="D5" s="446"/>
      <c r="E5" s="446"/>
      <c r="F5" s="446"/>
      <c r="G5" s="446"/>
      <c r="H5" s="446"/>
      <c r="I5" s="446"/>
      <c r="J5" s="446"/>
      <c r="K5" s="446"/>
      <c r="L5" s="67" t="s">
        <v>5</v>
      </c>
      <c r="M5" s="67" t="s">
        <v>89</v>
      </c>
      <c r="N5" s="67" t="s">
        <v>90</v>
      </c>
      <c r="O5" s="67" t="s">
        <v>5</v>
      </c>
      <c r="P5" s="67" t="s">
        <v>89</v>
      </c>
      <c r="Q5" s="67" t="s">
        <v>90</v>
      </c>
      <c r="R5" s="67" t="s">
        <v>99</v>
      </c>
      <c r="S5" s="68" t="s">
        <v>100</v>
      </c>
      <c r="T5" s="21"/>
    </row>
    <row r="6" spans="10:19" ht="11.25" customHeight="1">
      <c r="J6" s="69"/>
      <c r="O6" s="70"/>
      <c r="P6" s="70"/>
      <c r="Q6" s="70"/>
      <c r="S6" s="71" t="s">
        <v>101</v>
      </c>
    </row>
    <row r="7" spans="3:19" ht="11.25" customHeight="1">
      <c r="C7" s="437" t="s">
        <v>102</v>
      </c>
      <c r="D7" s="437"/>
      <c r="E7" s="437"/>
      <c r="F7" s="437"/>
      <c r="G7" s="437"/>
      <c r="H7" s="437"/>
      <c r="I7" s="73"/>
      <c r="J7" s="74">
        <v>26377</v>
      </c>
      <c r="K7" s="75">
        <v>123158</v>
      </c>
      <c r="L7" s="75">
        <f aca="true" t="shared" si="0" ref="L7:L67">SUM(M7:N7)</f>
        <v>123158</v>
      </c>
      <c r="M7" s="75">
        <v>68921</v>
      </c>
      <c r="N7" s="76">
        <v>54237</v>
      </c>
      <c r="O7" s="447" t="s">
        <v>346</v>
      </c>
      <c r="P7" s="448"/>
      <c r="Q7" s="425"/>
      <c r="R7" s="77" t="s">
        <v>350</v>
      </c>
      <c r="S7" s="78" t="s">
        <v>351</v>
      </c>
    </row>
    <row r="8" spans="3:20" ht="11.25" customHeight="1">
      <c r="C8" s="436" t="s">
        <v>104</v>
      </c>
      <c r="D8" s="437"/>
      <c r="E8" s="437"/>
      <c r="F8" s="437"/>
      <c r="G8" s="437"/>
      <c r="H8" s="437"/>
      <c r="J8" s="74">
        <v>27003</v>
      </c>
      <c r="K8" s="75">
        <v>115175</v>
      </c>
      <c r="L8" s="75">
        <f t="shared" si="0"/>
        <v>115175</v>
      </c>
      <c r="M8" s="75">
        <v>58983</v>
      </c>
      <c r="N8" s="76">
        <v>56192</v>
      </c>
      <c r="O8" s="447"/>
      <c r="P8" s="448"/>
      <c r="Q8" s="425"/>
      <c r="R8" s="80">
        <v>-7983</v>
      </c>
      <c r="S8" s="23">
        <v>-6.48</v>
      </c>
      <c r="T8" s="22"/>
    </row>
    <row r="9" spans="3:20" ht="11.25" customHeight="1">
      <c r="C9" s="436" t="s">
        <v>105</v>
      </c>
      <c r="D9" s="437"/>
      <c r="E9" s="437"/>
      <c r="F9" s="437"/>
      <c r="G9" s="437"/>
      <c r="H9" s="437"/>
      <c r="J9" s="74">
        <v>28536</v>
      </c>
      <c r="K9" s="75">
        <v>121246</v>
      </c>
      <c r="L9" s="75">
        <f t="shared" si="0"/>
        <v>121246</v>
      </c>
      <c r="M9" s="75">
        <v>61310</v>
      </c>
      <c r="N9" s="76">
        <v>59936</v>
      </c>
      <c r="O9" s="447"/>
      <c r="P9" s="448"/>
      <c r="Q9" s="425"/>
      <c r="R9" s="77">
        <f>SUM(K9-K8)</f>
        <v>6071</v>
      </c>
      <c r="S9" s="78">
        <f>ROUND((K9/K8%)-100,3)</f>
        <v>5.271</v>
      </c>
      <c r="T9" s="23"/>
    </row>
    <row r="10" spans="3:20" ht="11.25" customHeight="1">
      <c r="C10" s="436" t="s">
        <v>106</v>
      </c>
      <c r="D10" s="437"/>
      <c r="E10" s="437"/>
      <c r="F10" s="437"/>
      <c r="G10" s="437"/>
      <c r="H10" s="437"/>
      <c r="J10" s="74">
        <v>29835</v>
      </c>
      <c r="K10" s="75">
        <v>128245</v>
      </c>
      <c r="L10" s="75">
        <f t="shared" si="0"/>
        <v>128245</v>
      </c>
      <c r="M10" s="75">
        <v>64827</v>
      </c>
      <c r="N10" s="76">
        <v>63418</v>
      </c>
      <c r="O10" s="447"/>
      <c r="P10" s="448"/>
      <c r="Q10" s="425"/>
      <c r="R10" s="77">
        <f>SUM(K10-K9)</f>
        <v>6999</v>
      </c>
      <c r="S10" s="78">
        <f>ROUND((K10/K9%)-100,3)</f>
        <v>5.773</v>
      </c>
      <c r="T10" s="22"/>
    </row>
    <row r="11" spans="3:20" ht="11.25" customHeight="1">
      <c r="C11" s="436" t="s">
        <v>107</v>
      </c>
      <c r="D11" s="437"/>
      <c r="E11" s="437"/>
      <c r="F11" s="437"/>
      <c r="G11" s="437"/>
      <c r="H11" s="437"/>
      <c r="J11" s="74">
        <v>31464</v>
      </c>
      <c r="K11" s="75">
        <v>136930</v>
      </c>
      <c r="L11" s="75">
        <f t="shared" si="0"/>
        <v>136930</v>
      </c>
      <c r="M11" s="75">
        <v>69309</v>
      </c>
      <c r="N11" s="76">
        <v>67621</v>
      </c>
      <c r="O11" s="426"/>
      <c r="P11" s="427"/>
      <c r="Q11" s="428"/>
      <c r="R11" s="77">
        <f>SUM(K11-K10)</f>
        <v>8685</v>
      </c>
      <c r="S11" s="78">
        <f>ROUND((K11/K10%)-100,3)</f>
        <v>6.772</v>
      </c>
      <c r="T11" s="22"/>
    </row>
    <row r="12" spans="3:20" ht="11.25" customHeight="1">
      <c r="C12" s="436" t="s">
        <v>108</v>
      </c>
      <c r="D12" s="436"/>
      <c r="E12" s="436"/>
      <c r="F12" s="436"/>
      <c r="G12" s="436"/>
      <c r="H12" s="436"/>
      <c r="J12" s="74">
        <v>33820</v>
      </c>
      <c r="K12" s="75">
        <v>145857</v>
      </c>
      <c r="L12" s="75">
        <f t="shared" si="0"/>
        <v>145857</v>
      </c>
      <c r="M12" s="75">
        <v>74000</v>
      </c>
      <c r="N12" s="75">
        <v>71857</v>
      </c>
      <c r="O12" s="75" t="s">
        <v>103</v>
      </c>
      <c r="P12" s="75" t="s">
        <v>103</v>
      </c>
      <c r="Q12" s="75" t="s">
        <v>103</v>
      </c>
      <c r="R12" s="77">
        <f>SUM(K12-K11)</f>
        <v>8927</v>
      </c>
      <c r="S12" s="78">
        <f>ROUND((K12/K11%)-100,3)</f>
        <v>6.519</v>
      </c>
      <c r="T12" s="22"/>
    </row>
    <row r="13" spans="3:20" ht="11.25" customHeight="1">
      <c r="C13" s="436" t="s">
        <v>109</v>
      </c>
      <c r="D13" s="436"/>
      <c r="E13" s="436"/>
      <c r="F13" s="436"/>
      <c r="G13" s="436"/>
      <c r="H13" s="436"/>
      <c r="J13" s="74">
        <v>38646</v>
      </c>
      <c r="K13" s="75">
        <v>163075</v>
      </c>
      <c r="L13" s="75">
        <f t="shared" si="0"/>
        <v>163075</v>
      </c>
      <c r="M13" s="75">
        <v>82951</v>
      </c>
      <c r="N13" s="75">
        <v>80124</v>
      </c>
      <c r="O13" s="75" t="s">
        <v>103</v>
      </c>
      <c r="P13" s="75" t="s">
        <v>103</v>
      </c>
      <c r="Q13" s="75" t="s">
        <v>103</v>
      </c>
      <c r="R13" s="82">
        <v>-17218</v>
      </c>
      <c r="S13" s="22">
        <v>-11.8</v>
      </c>
      <c r="T13" s="22"/>
    </row>
    <row r="14" spans="3:20" ht="11.25" customHeight="1">
      <c r="C14" s="436" t="s">
        <v>110</v>
      </c>
      <c r="D14" s="436"/>
      <c r="E14" s="436"/>
      <c r="F14" s="436"/>
      <c r="G14" s="436"/>
      <c r="H14" s="436"/>
      <c r="J14" s="74">
        <v>42629</v>
      </c>
      <c r="K14" s="75">
        <f>SUM(L14+O14)</f>
        <v>174795</v>
      </c>
      <c r="L14" s="75">
        <f t="shared" si="0"/>
        <v>173950</v>
      </c>
      <c r="M14" s="75">
        <v>88410</v>
      </c>
      <c r="N14" s="75">
        <v>85540</v>
      </c>
      <c r="O14" s="75">
        <v>845</v>
      </c>
      <c r="P14" s="75" t="s">
        <v>103</v>
      </c>
      <c r="Q14" s="75" t="s">
        <v>103</v>
      </c>
      <c r="R14" s="82">
        <v>-11720</v>
      </c>
      <c r="S14" s="22">
        <v>-7.19</v>
      </c>
      <c r="T14" s="22"/>
    </row>
    <row r="15" spans="3:20" ht="3.75" customHeight="1">
      <c r="C15" s="79"/>
      <c r="D15" s="79"/>
      <c r="E15" s="79"/>
      <c r="F15" s="79"/>
      <c r="G15" s="79"/>
      <c r="H15" s="79"/>
      <c r="J15" s="74"/>
      <c r="K15" s="75"/>
      <c r="L15" s="75"/>
      <c r="M15" s="75"/>
      <c r="N15" s="75"/>
      <c r="O15" s="75"/>
      <c r="P15" s="75"/>
      <c r="Q15" s="75"/>
      <c r="R15" s="82"/>
      <c r="S15" s="22"/>
      <c r="T15" s="22"/>
    </row>
    <row r="16" spans="3:20" ht="11.25" customHeight="1">
      <c r="C16" s="436" t="s">
        <v>111</v>
      </c>
      <c r="D16" s="436"/>
      <c r="E16" s="436"/>
      <c r="F16" s="436"/>
      <c r="G16" s="436"/>
      <c r="H16" s="436"/>
      <c r="J16" s="74">
        <v>47271</v>
      </c>
      <c r="K16" s="75">
        <f>SUM(L16+O16)</f>
        <v>188343</v>
      </c>
      <c r="L16" s="75">
        <f t="shared" si="0"/>
        <v>187413</v>
      </c>
      <c r="M16" s="75">
        <v>95203</v>
      </c>
      <c r="N16" s="75">
        <v>92210</v>
      </c>
      <c r="O16" s="75">
        <v>930</v>
      </c>
      <c r="P16" s="75" t="s">
        <v>103</v>
      </c>
      <c r="Q16" s="75" t="s">
        <v>103</v>
      </c>
      <c r="R16" s="77">
        <f>SUM(K16-K14)</f>
        <v>13548</v>
      </c>
      <c r="S16" s="78">
        <f>ROUND((K16/K14%)-100,3)</f>
        <v>7.751</v>
      </c>
      <c r="T16" s="22"/>
    </row>
    <row r="17" spans="3:20" ht="11.25" customHeight="1">
      <c r="C17" s="436" t="s">
        <v>112</v>
      </c>
      <c r="D17" s="436"/>
      <c r="E17" s="436"/>
      <c r="F17" s="436"/>
      <c r="G17" s="436"/>
      <c r="H17" s="436"/>
      <c r="J17" s="74">
        <v>56127</v>
      </c>
      <c r="K17" s="75">
        <f>SUM(L17+O17)</f>
        <v>210642</v>
      </c>
      <c r="L17" s="75">
        <f t="shared" si="0"/>
        <v>209527</v>
      </c>
      <c r="M17" s="75">
        <v>107732</v>
      </c>
      <c r="N17" s="75">
        <v>101795</v>
      </c>
      <c r="O17" s="75">
        <v>1115</v>
      </c>
      <c r="P17" s="75" t="s">
        <v>103</v>
      </c>
      <c r="Q17" s="75" t="s">
        <v>103</v>
      </c>
      <c r="R17" s="77">
        <f>SUM(K17-K16)</f>
        <v>22299</v>
      </c>
      <c r="S17" s="78">
        <f aca="true" t="shared" si="1" ref="S17:S25">ROUND((K17/K16%)-100,3)</f>
        <v>11.84</v>
      </c>
      <c r="T17" s="22"/>
    </row>
    <row r="18" spans="3:20" ht="11.25" customHeight="1">
      <c r="C18" s="436" t="s">
        <v>113</v>
      </c>
      <c r="D18" s="436"/>
      <c r="E18" s="436"/>
      <c r="F18" s="436"/>
      <c r="G18" s="436"/>
      <c r="H18" s="436"/>
      <c r="J18" s="74">
        <v>62625</v>
      </c>
      <c r="K18" s="75">
        <f aca="true" t="shared" si="2" ref="K18:K61">SUM(L18+O18)</f>
        <v>233007</v>
      </c>
      <c r="L18" s="75">
        <f t="shared" si="0"/>
        <v>231743</v>
      </c>
      <c r="M18" s="75">
        <v>119061</v>
      </c>
      <c r="N18" s="75">
        <v>112682</v>
      </c>
      <c r="O18" s="75">
        <v>1264</v>
      </c>
      <c r="P18" s="75" t="s">
        <v>103</v>
      </c>
      <c r="Q18" s="75" t="s">
        <v>103</v>
      </c>
      <c r="R18" s="77">
        <f>SUM(K18-K17)</f>
        <v>22365</v>
      </c>
      <c r="S18" s="78">
        <f t="shared" si="1"/>
        <v>10.618</v>
      </c>
      <c r="T18" s="22"/>
    </row>
    <row r="19" spans="3:20" ht="11.25" customHeight="1">
      <c r="C19" s="436" t="s">
        <v>114</v>
      </c>
      <c r="D19" s="436"/>
      <c r="E19" s="436"/>
      <c r="F19" s="436"/>
      <c r="G19" s="436"/>
      <c r="H19" s="436"/>
      <c r="J19" s="74">
        <v>70246</v>
      </c>
      <c r="K19" s="75">
        <f t="shared" si="2"/>
        <v>260375</v>
      </c>
      <c r="L19" s="75">
        <f t="shared" si="0"/>
        <v>258998</v>
      </c>
      <c r="M19" s="75">
        <v>132663</v>
      </c>
      <c r="N19" s="75">
        <v>126335</v>
      </c>
      <c r="O19" s="75">
        <v>1377</v>
      </c>
      <c r="P19" s="75" t="s">
        <v>103</v>
      </c>
      <c r="Q19" s="75" t="s">
        <v>103</v>
      </c>
      <c r="R19" s="77">
        <f aca="true" t="shared" si="3" ref="R19:R28">SUM(K19-K18)</f>
        <v>27368</v>
      </c>
      <c r="S19" s="78">
        <f t="shared" si="1"/>
        <v>11.746</v>
      </c>
      <c r="T19" s="22"/>
    </row>
    <row r="20" spans="3:20" ht="11.25" customHeight="1">
      <c r="C20" s="436" t="s">
        <v>115</v>
      </c>
      <c r="D20" s="436"/>
      <c r="E20" s="436"/>
      <c r="F20" s="436"/>
      <c r="G20" s="436"/>
      <c r="H20" s="436"/>
      <c r="J20" s="74">
        <v>78171</v>
      </c>
      <c r="K20" s="75">
        <f t="shared" si="2"/>
        <v>286437</v>
      </c>
      <c r="L20" s="75">
        <f t="shared" si="0"/>
        <v>284849</v>
      </c>
      <c r="M20" s="75">
        <v>146187</v>
      </c>
      <c r="N20" s="75">
        <v>138662</v>
      </c>
      <c r="O20" s="75">
        <v>1588</v>
      </c>
      <c r="P20" s="75" t="s">
        <v>103</v>
      </c>
      <c r="Q20" s="75" t="s">
        <v>103</v>
      </c>
      <c r="R20" s="77">
        <f t="shared" si="3"/>
        <v>26062</v>
      </c>
      <c r="S20" s="78">
        <f t="shared" si="1"/>
        <v>10.009</v>
      </c>
      <c r="T20" s="22"/>
    </row>
    <row r="21" spans="3:20" ht="11.25" customHeight="1">
      <c r="C21" s="436" t="s">
        <v>116</v>
      </c>
      <c r="D21" s="436"/>
      <c r="E21" s="436"/>
      <c r="F21" s="436"/>
      <c r="G21" s="436"/>
      <c r="H21" s="436"/>
      <c r="J21" s="74">
        <v>87447</v>
      </c>
      <c r="K21" s="75">
        <f t="shared" si="2"/>
        <v>311410</v>
      </c>
      <c r="L21" s="75">
        <f t="shared" si="0"/>
        <v>309625</v>
      </c>
      <c r="M21" s="75">
        <v>158538</v>
      </c>
      <c r="N21" s="75">
        <v>151087</v>
      </c>
      <c r="O21" s="75">
        <v>1785</v>
      </c>
      <c r="P21" s="75" t="s">
        <v>103</v>
      </c>
      <c r="Q21" s="75" t="s">
        <v>103</v>
      </c>
      <c r="R21" s="77">
        <f t="shared" si="3"/>
        <v>24973</v>
      </c>
      <c r="S21" s="78">
        <f t="shared" si="1"/>
        <v>8.718</v>
      </c>
      <c r="T21" s="22"/>
    </row>
    <row r="22" spans="3:20" ht="11.25" customHeight="1">
      <c r="C22" s="436" t="s">
        <v>117</v>
      </c>
      <c r="D22" s="436"/>
      <c r="E22" s="436"/>
      <c r="F22" s="436"/>
      <c r="G22" s="436"/>
      <c r="H22" s="436"/>
      <c r="J22" s="74">
        <v>96257</v>
      </c>
      <c r="K22" s="75">
        <f t="shared" si="2"/>
        <v>333662</v>
      </c>
      <c r="L22" s="75">
        <f t="shared" si="0"/>
        <v>331753</v>
      </c>
      <c r="M22" s="75">
        <v>169816</v>
      </c>
      <c r="N22" s="75">
        <v>161937</v>
      </c>
      <c r="O22" s="75">
        <v>1909</v>
      </c>
      <c r="P22" s="75" t="s">
        <v>103</v>
      </c>
      <c r="Q22" s="75" t="s">
        <v>103</v>
      </c>
      <c r="R22" s="77">
        <f t="shared" si="3"/>
        <v>22252</v>
      </c>
      <c r="S22" s="78">
        <f t="shared" si="1"/>
        <v>7.146</v>
      </c>
      <c r="T22" s="22"/>
    </row>
    <row r="23" spans="3:20" ht="11.25" customHeight="1">
      <c r="C23" s="436" t="s">
        <v>118</v>
      </c>
      <c r="D23" s="436"/>
      <c r="E23" s="436"/>
      <c r="F23" s="436"/>
      <c r="G23" s="436"/>
      <c r="H23" s="436"/>
      <c r="J23" s="74">
        <v>103864</v>
      </c>
      <c r="K23" s="75">
        <f t="shared" si="2"/>
        <v>355830</v>
      </c>
      <c r="L23" s="75">
        <f t="shared" si="0"/>
        <v>353677</v>
      </c>
      <c r="M23" s="75">
        <v>180531</v>
      </c>
      <c r="N23" s="75">
        <v>173146</v>
      </c>
      <c r="O23" s="75">
        <v>2153</v>
      </c>
      <c r="P23" s="75" t="s">
        <v>103</v>
      </c>
      <c r="Q23" s="75" t="s">
        <v>103</v>
      </c>
      <c r="R23" s="77">
        <f t="shared" si="3"/>
        <v>22168</v>
      </c>
      <c r="S23" s="78">
        <f t="shared" si="1"/>
        <v>6.644</v>
      </c>
      <c r="T23" s="22"/>
    </row>
    <row r="24" spans="3:20" ht="11.25" customHeight="1">
      <c r="C24" s="436" t="s">
        <v>119</v>
      </c>
      <c r="D24" s="436"/>
      <c r="E24" s="436"/>
      <c r="F24" s="436"/>
      <c r="G24" s="436"/>
      <c r="H24" s="436"/>
      <c r="J24" s="74">
        <v>115770</v>
      </c>
      <c r="K24" s="75">
        <f t="shared" si="2"/>
        <v>383997</v>
      </c>
      <c r="L24" s="75">
        <f t="shared" si="0"/>
        <v>381794</v>
      </c>
      <c r="M24" s="75">
        <v>194554</v>
      </c>
      <c r="N24" s="75">
        <v>187240</v>
      </c>
      <c r="O24" s="75">
        <v>2203</v>
      </c>
      <c r="P24" s="75" t="s">
        <v>103</v>
      </c>
      <c r="Q24" s="75" t="s">
        <v>103</v>
      </c>
      <c r="R24" s="77">
        <f t="shared" si="3"/>
        <v>28167</v>
      </c>
      <c r="S24" s="78">
        <f t="shared" si="1"/>
        <v>7.916</v>
      </c>
      <c r="T24" s="22"/>
    </row>
    <row r="25" spans="3:20" ht="11.25" customHeight="1">
      <c r="C25" s="436" t="s">
        <v>120</v>
      </c>
      <c r="D25" s="436"/>
      <c r="E25" s="436"/>
      <c r="F25" s="436"/>
      <c r="G25" s="436"/>
      <c r="H25" s="436"/>
      <c r="J25" s="74">
        <v>125086</v>
      </c>
      <c r="K25" s="75">
        <f t="shared" si="2"/>
        <v>407033</v>
      </c>
      <c r="L25" s="75">
        <f t="shared" si="0"/>
        <v>404629</v>
      </c>
      <c r="M25" s="75">
        <v>206180</v>
      </c>
      <c r="N25" s="75">
        <v>198449</v>
      </c>
      <c r="O25" s="75">
        <v>2404</v>
      </c>
      <c r="P25" s="75" t="s">
        <v>103</v>
      </c>
      <c r="Q25" s="75" t="s">
        <v>103</v>
      </c>
      <c r="R25" s="77">
        <f>SUM(K25-K24)</f>
        <v>23036</v>
      </c>
      <c r="S25" s="78">
        <f t="shared" si="1"/>
        <v>5.999</v>
      </c>
      <c r="T25" s="22"/>
    </row>
    <row r="26" spans="3:20" ht="3.75" customHeight="1">
      <c r="C26" s="79"/>
      <c r="D26" s="79"/>
      <c r="E26" s="79"/>
      <c r="F26" s="79"/>
      <c r="G26" s="79"/>
      <c r="H26" s="79"/>
      <c r="J26" s="74"/>
      <c r="K26" s="75"/>
      <c r="L26" s="75"/>
      <c r="M26" s="75"/>
      <c r="N26" s="75"/>
      <c r="O26" s="75"/>
      <c r="P26" s="75"/>
      <c r="Q26" s="75"/>
      <c r="R26" s="77"/>
      <c r="S26" s="22"/>
      <c r="T26" s="22"/>
    </row>
    <row r="27" spans="3:20" ht="11.25" customHeight="1">
      <c r="C27" s="436" t="s">
        <v>121</v>
      </c>
      <c r="D27" s="436"/>
      <c r="E27" s="436"/>
      <c r="F27" s="436"/>
      <c r="G27" s="436"/>
      <c r="H27" s="436"/>
      <c r="J27" s="74">
        <v>136750</v>
      </c>
      <c r="K27" s="75">
        <f t="shared" si="2"/>
        <v>435043</v>
      </c>
      <c r="L27" s="75">
        <f t="shared" si="0"/>
        <v>432429</v>
      </c>
      <c r="M27" s="75">
        <v>221139</v>
      </c>
      <c r="N27" s="75">
        <v>211290</v>
      </c>
      <c r="O27" s="75">
        <v>2614</v>
      </c>
      <c r="P27" s="75" t="s">
        <v>103</v>
      </c>
      <c r="Q27" s="75" t="s">
        <v>103</v>
      </c>
      <c r="R27" s="77">
        <f>SUM(K27-K25)</f>
        <v>28010</v>
      </c>
      <c r="S27" s="78">
        <f>ROUND((K27/K25%)-100,3)</f>
        <v>6.882</v>
      </c>
      <c r="T27" s="22"/>
    </row>
    <row r="28" spans="3:20" ht="11.25" customHeight="1">
      <c r="C28" s="436" t="s">
        <v>122</v>
      </c>
      <c r="D28" s="436"/>
      <c r="E28" s="436"/>
      <c r="F28" s="436"/>
      <c r="G28" s="436"/>
      <c r="H28" s="436"/>
      <c r="J28" s="74">
        <v>146038</v>
      </c>
      <c r="K28" s="75">
        <f t="shared" si="2"/>
        <v>454833</v>
      </c>
      <c r="L28" s="75">
        <f t="shared" si="0"/>
        <v>452100</v>
      </c>
      <c r="M28" s="75">
        <v>231442</v>
      </c>
      <c r="N28" s="75">
        <v>220658</v>
      </c>
      <c r="O28" s="75">
        <v>2733</v>
      </c>
      <c r="P28" s="75" t="s">
        <v>103</v>
      </c>
      <c r="Q28" s="75" t="s">
        <v>103</v>
      </c>
      <c r="R28" s="77">
        <f t="shared" si="3"/>
        <v>19790</v>
      </c>
      <c r="S28" s="78">
        <f aca="true" t="shared" si="4" ref="S28:S36">ROUND((K28/K27%)-100,3)</f>
        <v>4.549</v>
      </c>
      <c r="T28" s="22"/>
    </row>
    <row r="29" spans="3:20" ht="11.25" customHeight="1">
      <c r="C29" s="436" t="s">
        <v>123</v>
      </c>
      <c r="D29" s="436"/>
      <c r="E29" s="436"/>
      <c r="F29" s="436"/>
      <c r="G29" s="436"/>
      <c r="H29" s="436"/>
      <c r="J29" s="74">
        <v>156452</v>
      </c>
      <c r="K29" s="75">
        <f t="shared" si="2"/>
        <v>479795</v>
      </c>
      <c r="L29" s="75">
        <f t="shared" si="0"/>
        <v>476908</v>
      </c>
      <c r="M29" s="75">
        <v>244304</v>
      </c>
      <c r="N29" s="75">
        <v>232604</v>
      </c>
      <c r="O29" s="75">
        <f aca="true" t="shared" si="5" ref="O29:O39">SUM(P29:Q29)</f>
        <v>2887</v>
      </c>
      <c r="P29" s="75">
        <v>1600</v>
      </c>
      <c r="Q29" s="75">
        <v>1287</v>
      </c>
      <c r="R29" s="77">
        <f>SUM(K29-K28)</f>
        <v>24962</v>
      </c>
      <c r="S29" s="78">
        <f t="shared" si="4"/>
        <v>5.488</v>
      </c>
      <c r="T29" s="22"/>
    </row>
    <row r="30" spans="3:20" ht="11.25" customHeight="1">
      <c r="C30" s="436" t="s">
        <v>124</v>
      </c>
      <c r="D30" s="436"/>
      <c r="E30" s="436"/>
      <c r="F30" s="436"/>
      <c r="G30" s="436"/>
      <c r="H30" s="436"/>
      <c r="J30" s="74">
        <v>164732</v>
      </c>
      <c r="K30" s="75">
        <f t="shared" si="2"/>
        <v>499606</v>
      </c>
      <c r="L30" s="75">
        <f t="shared" si="0"/>
        <v>496656</v>
      </c>
      <c r="M30" s="75">
        <v>254885</v>
      </c>
      <c r="N30" s="75">
        <v>241771</v>
      </c>
      <c r="O30" s="75">
        <f t="shared" si="5"/>
        <v>2950</v>
      </c>
      <c r="P30" s="75">
        <v>1653</v>
      </c>
      <c r="Q30" s="75">
        <v>1297</v>
      </c>
      <c r="R30" s="77">
        <f aca="true" t="shared" si="6" ref="R30:R39">SUM(K30-K29)</f>
        <v>19811</v>
      </c>
      <c r="S30" s="78">
        <f t="shared" si="4"/>
        <v>4.129</v>
      </c>
      <c r="T30" s="22"/>
    </row>
    <row r="31" spans="3:20" ht="11.25" customHeight="1">
      <c r="C31" s="436" t="s">
        <v>125</v>
      </c>
      <c r="D31" s="436"/>
      <c r="E31" s="436"/>
      <c r="F31" s="436"/>
      <c r="G31" s="436"/>
      <c r="H31" s="436"/>
      <c r="J31" s="74">
        <v>172317</v>
      </c>
      <c r="K31" s="75">
        <f t="shared" si="2"/>
        <v>514440</v>
      </c>
      <c r="L31" s="75">
        <f t="shared" si="0"/>
        <v>511334</v>
      </c>
      <c r="M31" s="75">
        <v>262498</v>
      </c>
      <c r="N31" s="75">
        <v>248836</v>
      </c>
      <c r="O31" s="75">
        <f t="shared" si="5"/>
        <v>3106</v>
      </c>
      <c r="P31" s="75">
        <v>1726</v>
      </c>
      <c r="Q31" s="75">
        <v>1380</v>
      </c>
      <c r="R31" s="77">
        <f t="shared" si="6"/>
        <v>14834</v>
      </c>
      <c r="S31" s="78">
        <f t="shared" si="4"/>
        <v>2.969</v>
      </c>
      <c r="T31" s="22"/>
    </row>
    <row r="32" spans="3:20" ht="11.25" customHeight="1">
      <c r="C32" s="436" t="s">
        <v>126</v>
      </c>
      <c r="D32" s="436"/>
      <c r="E32" s="436"/>
      <c r="F32" s="436"/>
      <c r="G32" s="436"/>
      <c r="H32" s="436"/>
      <c r="J32" s="74">
        <v>177749</v>
      </c>
      <c r="K32" s="75">
        <f t="shared" si="2"/>
        <v>522649</v>
      </c>
      <c r="L32" s="75">
        <f t="shared" si="0"/>
        <v>519517</v>
      </c>
      <c r="M32" s="75">
        <v>266847</v>
      </c>
      <c r="N32" s="75">
        <v>252670</v>
      </c>
      <c r="O32" s="75">
        <f t="shared" si="5"/>
        <v>3132</v>
      </c>
      <c r="P32" s="75">
        <v>1744</v>
      </c>
      <c r="Q32" s="75">
        <v>1388</v>
      </c>
      <c r="R32" s="77">
        <f t="shared" si="6"/>
        <v>8209</v>
      </c>
      <c r="S32" s="78">
        <f t="shared" si="4"/>
        <v>1.596</v>
      </c>
      <c r="T32" s="22"/>
    </row>
    <row r="33" spans="3:20" ht="11.25" customHeight="1">
      <c r="C33" s="436" t="s">
        <v>127</v>
      </c>
      <c r="D33" s="436"/>
      <c r="E33" s="436"/>
      <c r="F33" s="436"/>
      <c r="G33" s="436"/>
      <c r="H33" s="436"/>
      <c r="J33" s="74">
        <v>183408</v>
      </c>
      <c r="K33" s="75">
        <f t="shared" si="2"/>
        <v>530999</v>
      </c>
      <c r="L33" s="75">
        <f t="shared" si="0"/>
        <v>527692</v>
      </c>
      <c r="M33" s="75">
        <v>270924</v>
      </c>
      <c r="N33" s="75">
        <v>256768</v>
      </c>
      <c r="O33" s="75">
        <f t="shared" si="5"/>
        <v>3307</v>
      </c>
      <c r="P33" s="75">
        <v>1824</v>
      </c>
      <c r="Q33" s="75">
        <v>1483</v>
      </c>
      <c r="R33" s="77">
        <f t="shared" si="6"/>
        <v>8350</v>
      </c>
      <c r="S33" s="78">
        <f t="shared" si="4"/>
        <v>1.598</v>
      </c>
      <c r="T33" s="22"/>
    </row>
    <row r="34" spans="3:20" ht="11.25" customHeight="1">
      <c r="C34" s="436" t="s">
        <v>128</v>
      </c>
      <c r="D34" s="436"/>
      <c r="E34" s="436"/>
      <c r="F34" s="436"/>
      <c r="G34" s="436"/>
      <c r="H34" s="436"/>
      <c r="J34" s="74">
        <v>187852</v>
      </c>
      <c r="K34" s="75">
        <f t="shared" si="2"/>
        <v>536542</v>
      </c>
      <c r="L34" s="75">
        <f t="shared" si="0"/>
        <v>533273</v>
      </c>
      <c r="M34" s="75">
        <v>273536</v>
      </c>
      <c r="N34" s="75">
        <v>259737</v>
      </c>
      <c r="O34" s="75">
        <f t="shared" si="5"/>
        <v>3269</v>
      </c>
      <c r="P34" s="75">
        <v>1824</v>
      </c>
      <c r="Q34" s="75">
        <v>1445</v>
      </c>
      <c r="R34" s="77">
        <f t="shared" si="6"/>
        <v>5543</v>
      </c>
      <c r="S34" s="78">
        <f t="shared" si="4"/>
        <v>1.044</v>
      </c>
      <c r="T34" s="22"/>
    </row>
    <row r="35" spans="3:20" ht="11.25" customHeight="1">
      <c r="C35" s="436" t="s">
        <v>129</v>
      </c>
      <c r="D35" s="436"/>
      <c r="E35" s="436"/>
      <c r="F35" s="436"/>
      <c r="G35" s="436"/>
      <c r="H35" s="436"/>
      <c r="J35" s="74">
        <v>192063</v>
      </c>
      <c r="K35" s="75">
        <f t="shared" si="2"/>
        <v>544625</v>
      </c>
      <c r="L35" s="75">
        <f t="shared" si="0"/>
        <v>541418</v>
      </c>
      <c r="M35" s="75">
        <v>277318</v>
      </c>
      <c r="N35" s="75">
        <v>264100</v>
      </c>
      <c r="O35" s="75">
        <f t="shared" si="5"/>
        <v>3207</v>
      </c>
      <c r="P35" s="75">
        <v>1794</v>
      </c>
      <c r="Q35" s="75">
        <v>1413</v>
      </c>
      <c r="R35" s="77">
        <f t="shared" si="6"/>
        <v>8083</v>
      </c>
      <c r="S35" s="78">
        <f t="shared" si="4"/>
        <v>1.506</v>
      </c>
      <c r="T35" s="22"/>
    </row>
    <row r="36" spans="3:20" ht="11.25" customHeight="1">
      <c r="C36" s="436" t="s">
        <v>130</v>
      </c>
      <c r="D36" s="436"/>
      <c r="E36" s="436"/>
      <c r="F36" s="436"/>
      <c r="G36" s="436"/>
      <c r="H36" s="436"/>
      <c r="J36" s="74">
        <v>194579</v>
      </c>
      <c r="K36" s="75">
        <f t="shared" si="2"/>
        <v>548235</v>
      </c>
      <c r="L36" s="75">
        <f t="shared" si="0"/>
        <v>544961</v>
      </c>
      <c r="M36" s="75">
        <v>278366</v>
      </c>
      <c r="N36" s="75">
        <v>266595</v>
      </c>
      <c r="O36" s="75">
        <f t="shared" si="5"/>
        <v>3274</v>
      </c>
      <c r="P36" s="75">
        <v>1808</v>
      </c>
      <c r="Q36" s="75">
        <v>1466</v>
      </c>
      <c r="R36" s="77">
        <f t="shared" si="6"/>
        <v>3610</v>
      </c>
      <c r="S36" s="78">
        <f t="shared" si="4"/>
        <v>0.663</v>
      </c>
      <c r="T36" s="22"/>
    </row>
    <row r="37" spans="3:20" ht="3.75" customHeight="1">
      <c r="C37" s="79"/>
      <c r="D37" s="79"/>
      <c r="E37" s="79"/>
      <c r="F37" s="79"/>
      <c r="G37" s="79"/>
      <c r="H37" s="79"/>
      <c r="J37" s="74"/>
      <c r="K37" s="75"/>
      <c r="L37" s="75"/>
      <c r="M37" s="75"/>
      <c r="N37" s="75"/>
      <c r="O37" s="75"/>
      <c r="P37" s="75"/>
      <c r="Q37" s="75"/>
      <c r="R37" s="77"/>
      <c r="S37" s="22"/>
      <c r="T37" s="22"/>
    </row>
    <row r="38" spans="3:20" ht="11.25" customHeight="1">
      <c r="C38" s="436" t="s">
        <v>131</v>
      </c>
      <c r="D38" s="436"/>
      <c r="E38" s="436"/>
      <c r="F38" s="436"/>
      <c r="G38" s="436"/>
      <c r="H38" s="436"/>
      <c r="J38" s="74">
        <v>197971</v>
      </c>
      <c r="K38" s="75">
        <f t="shared" si="2"/>
        <v>553147</v>
      </c>
      <c r="L38" s="75">
        <f t="shared" si="0"/>
        <v>549881</v>
      </c>
      <c r="M38" s="75">
        <v>280372</v>
      </c>
      <c r="N38" s="75">
        <v>269509</v>
      </c>
      <c r="O38" s="75">
        <f t="shared" si="5"/>
        <v>3266</v>
      </c>
      <c r="P38" s="75">
        <v>1792</v>
      </c>
      <c r="Q38" s="75">
        <v>1474</v>
      </c>
      <c r="R38" s="77">
        <f>SUM(K38-K36)</f>
        <v>4912</v>
      </c>
      <c r="S38" s="78">
        <f>ROUND((K38/K36%)-100,3)</f>
        <v>0.896</v>
      </c>
      <c r="T38" s="22"/>
    </row>
    <row r="39" spans="3:20" ht="11.25" customHeight="1">
      <c r="C39" s="436" t="s">
        <v>132</v>
      </c>
      <c r="D39" s="436"/>
      <c r="E39" s="436"/>
      <c r="F39" s="436"/>
      <c r="G39" s="436"/>
      <c r="H39" s="436"/>
      <c r="J39" s="74">
        <v>200640</v>
      </c>
      <c r="K39" s="75">
        <f t="shared" si="2"/>
        <v>557971</v>
      </c>
      <c r="L39" s="75">
        <f t="shared" si="0"/>
        <v>554735</v>
      </c>
      <c r="M39" s="75">
        <v>282397</v>
      </c>
      <c r="N39" s="75">
        <v>272338</v>
      </c>
      <c r="O39" s="75">
        <f t="shared" si="5"/>
        <v>3236</v>
      </c>
      <c r="P39" s="75">
        <v>1771</v>
      </c>
      <c r="Q39" s="75">
        <v>1465</v>
      </c>
      <c r="R39" s="77">
        <f t="shared" si="6"/>
        <v>4824</v>
      </c>
      <c r="S39" s="78">
        <f>ROUND((K39/K38%)-100,3)</f>
        <v>0.872</v>
      </c>
      <c r="T39" s="22"/>
    </row>
    <row r="40" spans="2:20" ht="11.25" customHeight="1">
      <c r="B40" s="72"/>
      <c r="C40" s="436" t="s">
        <v>133</v>
      </c>
      <c r="D40" s="436"/>
      <c r="E40" s="436"/>
      <c r="F40" s="436"/>
      <c r="G40" s="436"/>
      <c r="H40" s="436"/>
      <c r="I40" s="83"/>
      <c r="J40" s="74">
        <v>202918</v>
      </c>
      <c r="K40" s="75">
        <f t="shared" si="2"/>
        <v>561452</v>
      </c>
      <c r="L40" s="75">
        <f t="shared" si="0"/>
        <v>558119</v>
      </c>
      <c r="M40" s="75">
        <v>283595</v>
      </c>
      <c r="N40" s="75">
        <v>274524</v>
      </c>
      <c r="O40" s="75">
        <f aca="true" t="shared" si="7" ref="O40:O67">SUM(P40:Q40)</f>
        <v>3333</v>
      </c>
      <c r="P40" s="75">
        <v>1798</v>
      </c>
      <c r="Q40" s="75">
        <v>1535</v>
      </c>
      <c r="R40" s="77">
        <f>SUM(K40-K39)</f>
        <v>3481</v>
      </c>
      <c r="S40" s="78">
        <f>ROUND((K40/K39%)-100,3)</f>
        <v>0.624</v>
      </c>
      <c r="T40" s="22"/>
    </row>
    <row r="41" spans="3:20" ht="11.25" customHeight="1">
      <c r="C41" s="436" t="s">
        <v>134</v>
      </c>
      <c r="D41" s="436"/>
      <c r="E41" s="436"/>
      <c r="F41" s="436"/>
      <c r="G41" s="436"/>
      <c r="H41" s="436"/>
      <c r="J41" s="74">
        <v>204237</v>
      </c>
      <c r="K41" s="75">
        <f t="shared" si="2"/>
        <v>561239</v>
      </c>
      <c r="L41" s="75">
        <f t="shared" si="0"/>
        <v>558015</v>
      </c>
      <c r="M41" s="75">
        <v>283102</v>
      </c>
      <c r="N41" s="75">
        <v>274913</v>
      </c>
      <c r="O41" s="75">
        <f t="shared" si="7"/>
        <v>3224</v>
      </c>
      <c r="P41" s="75">
        <v>1726</v>
      </c>
      <c r="Q41" s="75">
        <v>1498</v>
      </c>
      <c r="R41" s="84">
        <v>-213</v>
      </c>
      <c r="S41" s="25">
        <v>-0.04</v>
      </c>
      <c r="T41" s="24"/>
    </row>
    <row r="42" spans="3:20" ht="11.25" customHeight="1">
      <c r="C42" s="436" t="s">
        <v>135</v>
      </c>
      <c r="D42" s="436"/>
      <c r="E42" s="436"/>
      <c r="F42" s="436"/>
      <c r="G42" s="436"/>
      <c r="H42" s="436"/>
      <c r="J42" s="74">
        <v>204764</v>
      </c>
      <c r="K42" s="75">
        <f t="shared" si="2"/>
        <v>560249</v>
      </c>
      <c r="L42" s="75">
        <f t="shared" si="0"/>
        <v>556944</v>
      </c>
      <c r="M42" s="75">
        <v>282177</v>
      </c>
      <c r="N42" s="75">
        <v>274767</v>
      </c>
      <c r="O42" s="75">
        <f t="shared" si="7"/>
        <v>3305</v>
      </c>
      <c r="P42" s="75">
        <v>1782</v>
      </c>
      <c r="Q42" s="75">
        <v>1523</v>
      </c>
      <c r="R42" s="84">
        <v>-990</v>
      </c>
      <c r="S42" s="25">
        <v>-0.18</v>
      </c>
      <c r="T42" s="25"/>
    </row>
    <row r="43" spans="3:20" ht="11.25" customHeight="1">
      <c r="C43" s="436" t="s">
        <v>136</v>
      </c>
      <c r="D43" s="436"/>
      <c r="E43" s="436"/>
      <c r="F43" s="436"/>
      <c r="G43" s="436"/>
      <c r="H43" s="436"/>
      <c r="J43" s="74">
        <v>205804</v>
      </c>
      <c r="K43" s="75">
        <f t="shared" si="2"/>
        <v>559716</v>
      </c>
      <c r="L43" s="75">
        <f t="shared" si="0"/>
        <v>556482</v>
      </c>
      <c r="M43" s="75">
        <v>282284</v>
      </c>
      <c r="N43" s="75">
        <v>274198</v>
      </c>
      <c r="O43" s="75">
        <f t="shared" si="7"/>
        <v>3234</v>
      </c>
      <c r="P43" s="75">
        <v>1758</v>
      </c>
      <c r="Q43" s="75">
        <v>1476</v>
      </c>
      <c r="R43" s="84">
        <v>-533</v>
      </c>
      <c r="S43" s="25">
        <v>-0.1</v>
      </c>
      <c r="T43" s="25"/>
    </row>
    <row r="44" spans="3:20" ht="11.25" customHeight="1">
      <c r="C44" s="436" t="s">
        <v>137</v>
      </c>
      <c r="D44" s="436"/>
      <c r="E44" s="436"/>
      <c r="F44" s="436"/>
      <c r="G44" s="436"/>
      <c r="H44" s="436"/>
      <c r="J44" s="74">
        <v>207350</v>
      </c>
      <c r="K44" s="75">
        <f t="shared" si="2"/>
        <v>559368</v>
      </c>
      <c r="L44" s="75">
        <f t="shared" si="0"/>
        <v>556003</v>
      </c>
      <c r="M44" s="75">
        <v>282016</v>
      </c>
      <c r="N44" s="75">
        <v>273987</v>
      </c>
      <c r="O44" s="75">
        <f t="shared" si="7"/>
        <v>3365</v>
      </c>
      <c r="P44" s="75">
        <v>1831</v>
      </c>
      <c r="Q44" s="75">
        <v>1534</v>
      </c>
      <c r="R44" s="84">
        <v>-348</v>
      </c>
      <c r="S44" s="25">
        <v>-0.06</v>
      </c>
      <c r="T44" s="25"/>
    </row>
    <row r="45" spans="3:20" ht="11.25" customHeight="1">
      <c r="C45" s="436" t="s">
        <v>138</v>
      </c>
      <c r="D45" s="436"/>
      <c r="E45" s="436"/>
      <c r="F45" s="436"/>
      <c r="G45" s="436"/>
      <c r="H45" s="436"/>
      <c r="J45" s="74">
        <v>209939</v>
      </c>
      <c r="K45" s="75">
        <f t="shared" si="2"/>
        <v>561868</v>
      </c>
      <c r="L45" s="75">
        <f t="shared" si="0"/>
        <v>558387</v>
      </c>
      <c r="M45" s="75">
        <v>283535</v>
      </c>
      <c r="N45" s="75">
        <v>274852</v>
      </c>
      <c r="O45" s="75">
        <f t="shared" si="7"/>
        <v>3481</v>
      </c>
      <c r="P45" s="75">
        <v>1860</v>
      </c>
      <c r="Q45" s="75">
        <v>1621</v>
      </c>
      <c r="R45" s="77">
        <f>SUM(K45-K44)</f>
        <v>2500</v>
      </c>
      <c r="S45" s="78">
        <f>ROUND((K45/K44%)-100,3)</f>
        <v>0.447</v>
      </c>
      <c r="T45" s="25"/>
    </row>
    <row r="46" spans="3:20" ht="11.25" customHeight="1">
      <c r="C46" s="436" t="s">
        <v>139</v>
      </c>
      <c r="D46" s="436"/>
      <c r="E46" s="436"/>
      <c r="F46" s="436"/>
      <c r="G46" s="436"/>
      <c r="H46" s="436"/>
      <c r="J46" s="74">
        <v>214723</v>
      </c>
      <c r="K46" s="75">
        <f t="shared" si="2"/>
        <v>569759</v>
      </c>
      <c r="L46" s="75">
        <f t="shared" si="0"/>
        <v>566055</v>
      </c>
      <c r="M46" s="75">
        <v>287170</v>
      </c>
      <c r="N46" s="75">
        <v>278885</v>
      </c>
      <c r="O46" s="75">
        <f t="shared" si="7"/>
        <v>3704</v>
      </c>
      <c r="P46" s="75">
        <v>1992</v>
      </c>
      <c r="Q46" s="75">
        <v>1712</v>
      </c>
      <c r="R46" s="77">
        <f>SUM(K46-K45)</f>
        <v>7891</v>
      </c>
      <c r="S46" s="78">
        <f>ROUND((K46/K45%)-100,3)</f>
        <v>1.404</v>
      </c>
      <c r="T46" s="24"/>
    </row>
    <row r="47" spans="3:20" ht="11.25" customHeight="1">
      <c r="C47" s="436" t="s">
        <v>140</v>
      </c>
      <c r="D47" s="436"/>
      <c r="E47" s="436"/>
      <c r="F47" s="436"/>
      <c r="G47" s="436"/>
      <c r="H47" s="436"/>
      <c r="J47" s="74">
        <v>220105</v>
      </c>
      <c r="K47" s="75">
        <f t="shared" si="2"/>
        <v>578920</v>
      </c>
      <c r="L47" s="75">
        <f t="shared" si="0"/>
        <v>574885</v>
      </c>
      <c r="M47" s="75">
        <v>291388</v>
      </c>
      <c r="N47" s="75">
        <v>283497</v>
      </c>
      <c r="O47" s="75">
        <f t="shared" si="7"/>
        <v>4035</v>
      </c>
      <c r="P47" s="75">
        <v>2131</v>
      </c>
      <c r="Q47" s="75">
        <v>1904</v>
      </c>
      <c r="R47" s="77">
        <f>SUM(K47-K46)</f>
        <v>9161</v>
      </c>
      <c r="S47" s="78">
        <f>ROUND((K47/K46%)-100,3)</f>
        <v>1.608</v>
      </c>
      <c r="T47" s="24"/>
    </row>
    <row r="48" spans="3:20" ht="3.75" customHeight="1">
      <c r="C48" s="79"/>
      <c r="D48" s="79"/>
      <c r="E48" s="79"/>
      <c r="F48" s="79"/>
      <c r="G48" s="79"/>
      <c r="H48" s="79"/>
      <c r="J48" s="74"/>
      <c r="K48" s="75"/>
      <c r="L48" s="75"/>
      <c r="M48" s="75"/>
      <c r="N48" s="75"/>
      <c r="O48" s="75"/>
      <c r="P48" s="75"/>
      <c r="Q48" s="75"/>
      <c r="R48" s="77"/>
      <c r="S48" s="24"/>
      <c r="T48" s="24"/>
    </row>
    <row r="49" spans="3:20" ht="11.25" customHeight="1">
      <c r="C49" s="436" t="s">
        <v>141</v>
      </c>
      <c r="D49" s="436"/>
      <c r="E49" s="436"/>
      <c r="F49" s="436"/>
      <c r="G49" s="436"/>
      <c r="H49" s="436"/>
      <c r="J49" s="74">
        <v>222874</v>
      </c>
      <c r="K49" s="75">
        <f t="shared" si="2"/>
        <v>587326</v>
      </c>
      <c r="L49" s="75">
        <f t="shared" si="0"/>
        <v>583031</v>
      </c>
      <c r="M49" s="75">
        <v>294614</v>
      </c>
      <c r="N49" s="75">
        <v>288417</v>
      </c>
      <c r="O49" s="75">
        <f t="shared" si="7"/>
        <v>4295</v>
      </c>
      <c r="P49" s="75">
        <v>2229</v>
      </c>
      <c r="Q49" s="75">
        <v>2066</v>
      </c>
      <c r="R49" s="77">
        <f>SUM(K49-K47)</f>
        <v>8406</v>
      </c>
      <c r="S49" s="78">
        <f>ROUND((K49/K47%)-100,3)</f>
        <v>1.452</v>
      </c>
      <c r="T49" s="24"/>
    </row>
    <row r="50" spans="3:20" ht="11.25" customHeight="1">
      <c r="C50" s="436" t="s">
        <v>142</v>
      </c>
      <c r="D50" s="436"/>
      <c r="E50" s="436"/>
      <c r="F50" s="436"/>
      <c r="G50" s="436"/>
      <c r="H50" s="436"/>
      <c r="J50" s="74">
        <v>229415</v>
      </c>
      <c r="K50" s="75">
        <f t="shared" si="2"/>
        <v>599134</v>
      </c>
      <c r="L50" s="75">
        <f t="shared" si="0"/>
        <v>594325</v>
      </c>
      <c r="M50" s="75">
        <v>300039</v>
      </c>
      <c r="N50" s="75">
        <v>294286</v>
      </c>
      <c r="O50" s="75">
        <f t="shared" si="7"/>
        <v>4809</v>
      </c>
      <c r="P50" s="75">
        <v>2474</v>
      </c>
      <c r="Q50" s="75">
        <v>2335</v>
      </c>
      <c r="R50" s="77">
        <f>SUM(K50-K49)</f>
        <v>11808</v>
      </c>
      <c r="S50" s="78">
        <f aca="true" t="shared" si="8" ref="S50:S58">ROUND((K50/K49%)-100,3)</f>
        <v>2.01</v>
      </c>
      <c r="T50" s="24"/>
    </row>
    <row r="51" spans="3:20" ht="11.25" customHeight="1">
      <c r="C51" s="436" t="s">
        <v>143</v>
      </c>
      <c r="D51" s="436"/>
      <c r="E51" s="436"/>
      <c r="F51" s="436"/>
      <c r="G51" s="436"/>
      <c r="H51" s="436"/>
      <c r="J51" s="74">
        <v>234583</v>
      </c>
      <c r="K51" s="75">
        <f t="shared" si="2"/>
        <v>606007</v>
      </c>
      <c r="L51" s="75">
        <f t="shared" si="0"/>
        <v>600655</v>
      </c>
      <c r="M51" s="75">
        <v>303546</v>
      </c>
      <c r="N51" s="75">
        <v>297109</v>
      </c>
      <c r="O51" s="75">
        <f t="shared" si="7"/>
        <v>5352</v>
      </c>
      <c r="P51" s="75">
        <v>2684</v>
      </c>
      <c r="Q51" s="75">
        <v>2668</v>
      </c>
      <c r="R51" s="77">
        <f>SUM(K51-K50)</f>
        <v>6873</v>
      </c>
      <c r="S51" s="78">
        <f t="shared" si="8"/>
        <v>1.147</v>
      </c>
      <c r="T51" s="24"/>
    </row>
    <row r="52" spans="3:20" ht="11.25" customHeight="1">
      <c r="C52" s="436" t="s">
        <v>144</v>
      </c>
      <c r="D52" s="436"/>
      <c r="E52" s="436"/>
      <c r="F52" s="436"/>
      <c r="G52" s="436"/>
      <c r="H52" s="436"/>
      <c r="J52" s="74">
        <v>239297</v>
      </c>
      <c r="K52" s="75">
        <f t="shared" si="2"/>
        <v>613258</v>
      </c>
      <c r="L52" s="75">
        <f t="shared" si="0"/>
        <v>606501</v>
      </c>
      <c r="M52" s="75">
        <v>306491</v>
      </c>
      <c r="N52" s="75">
        <v>300010</v>
      </c>
      <c r="O52" s="75">
        <f t="shared" si="7"/>
        <v>6757</v>
      </c>
      <c r="P52" s="75">
        <v>3681</v>
      </c>
      <c r="Q52" s="75">
        <v>3076</v>
      </c>
      <c r="R52" s="77">
        <f aca="true" t="shared" si="9" ref="R52:R61">SUM(K52-K51)</f>
        <v>7251</v>
      </c>
      <c r="S52" s="78">
        <f t="shared" si="8"/>
        <v>1.197</v>
      </c>
      <c r="T52" s="24"/>
    </row>
    <row r="53" spans="3:20" ht="11.25" customHeight="1">
      <c r="C53" s="437" t="s">
        <v>145</v>
      </c>
      <c r="D53" s="437"/>
      <c r="E53" s="437"/>
      <c r="F53" s="437"/>
      <c r="G53" s="437"/>
      <c r="H53" s="437"/>
      <c r="I53" s="26"/>
      <c r="J53" s="74">
        <v>243366</v>
      </c>
      <c r="K53" s="75">
        <f t="shared" si="2"/>
        <v>616826</v>
      </c>
      <c r="L53" s="75">
        <f t="shared" si="0"/>
        <v>609645</v>
      </c>
      <c r="M53" s="75">
        <v>307637</v>
      </c>
      <c r="N53" s="75">
        <v>302008</v>
      </c>
      <c r="O53" s="75">
        <f t="shared" si="7"/>
        <v>7181</v>
      </c>
      <c r="P53" s="75">
        <v>3775</v>
      </c>
      <c r="Q53" s="75">
        <v>3406</v>
      </c>
      <c r="R53" s="77">
        <f t="shared" si="9"/>
        <v>3568</v>
      </c>
      <c r="S53" s="78">
        <f t="shared" si="8"/>
        <v>0.582</v>
      </c>
      <c r="T53" s="24"/>
    </row>
    <row r="54" spans="3:20" ht="11.25" customHeight="1">
      <c r="C54" s="436" t="s">
        <v>146</v>
      </c>
      <c r="D54" s="437"/>
      <c r="E54" s="437"/>
      <c r="F54" s="437"/>
      <c r="G54" s="437"/>
      <c r="H54" s="437"/>
      <c r="J54" s="74">
        <v>247600</v>
      </c>
      <c r="K54" s="75">
        <f t="shared" si="2"/>
        <v>620679</v>
      </c>
      <c r="L54" s="75">
        <f t="shared" si="0"/>
        <v>612975</v>
      </c>
      <c r="M54" s="75">
        <v>309084</v>
      </c>
      <c r="N54" s="75">
        <v>303891</v>
      </c>
      <c r="O54" s="75">
        <f t="shared" si="7"/>
        <v>7704</v>
      </c>
      <c r="P54" s="75">
        <v>3950</v>
      </c>
      <c r="Q54" s="75">
        <v>3754</v>
      </c>
      <c r="R54" s="77">
        <f t="shared" si="9"/>
        <v>3853</v>
      </c>
      <c r="S54" s="78">
        <f t="shared" si="8"/>
        <v>0.625</v>
      </c>
      <c r="T54" s="24"/>
    </row>
    <row r="55" spans="3:20" ht="11.25" customHeight="1">
      <c r="C55" s="436" t="s">
        <v>147</v>
      </c>
      <c r="D55" s="437"/>
      <c r="E55" s="437"/>
      <c r="F55" s="437"/>
      <c r="G55" s="437"/>
      <c r="H55" s="437"/>
      <c r="J55" s="74">
        <v>253516</v>
      </c>
      <c r="K55" s="75">
        <f t="shared" si="2"/>
        <v>627269</v>
      </c>
      <c r="L55" s="75">
        <f t="shared" si="0"/>
        <v>618402</v>
      </c>
      <c r="M55" s="75">
        <v>311631</v>
      </c>
      <c r="N55" s="75">
        <v>306771</v>
      </c>
      <c r="O55" s="75">
        <f t="shared" si="7"/>
        <v>8867</v>
      </c>
      <c r="P55" s="75">
        <v>4567</v>
      </c>
      <c r="Q55" s="75">
        <v>4300</v>
      </c>
      <c r="R55" s="77">
        <f t="shared" si="9"/>
        <v>6590</v>
      </c>
      <c r="S55" s="78">
        <f t="shared" si="8"/>
        <v>1.062</v>
      </c>
      <c r="T55" s="24"/>
    </row>
    <row r="56" spans="3:20" ht="11.25" customHeight="1">
      <c r="C56" s="436" t="s">
        <v>148</v>
      </c>
      <c r="D56" s="437"/>
      <c r="E56" s="437"/>
      <c r="F56" s="437"/>
      <c r="G56" s="437"/>
      <c r="H56" s="437"/>
      <c r="J56" s="74">
        <v>258219</v>
      </c>
      <c r="K56" s="75">
        <f t="shared" si="2"/>
        <v>630759</v>
      </c>
      <c r="L56" s="75">
        <f t="shared" si="0"/>
        <v>621140</v>
      </c>
      <c r="M56" s="75">
        <v>312543</v>
      </c>
      <c r="N56" s="75">
        <v>308597</v>
      </c>
      <c r="O56" s="75">
        <f t="shared" si="7"/>
        <v>9619</v>
      </c>
      <c r="P56" s="75">
        <v>4971</v>
      </c>
      <c r="Q56" s="75">
        <v>4648</v>
      </c>
      <c r="R56" s="77">
        <f t="shared" si="9"/>
        <v>3490</v>
      </c>
      <c r="S56" s="78">
        <f t="shared" si="8"/>
        <v>0.556</v>
      </c>
      <c r="T56" s="24"/>
    </row>
    <row r="57" spans="3:20" ht="11.25" customHeight="1">
      <c r="C57" s="436" t="s">
        <v>149</v>
      </c>
      <c r="D57" s="437"/>
      <c r="E57" s="437"/>
      <c r="F57" s="437"/>
      <c r="G57" s="437"/>
      <c r="H57" s="437"/>
      <c r="J57" s="74">
        <v>261193</v>
      </c>
      <c r="K57" s="75">
        <f t="shared" si="2"/>
        <v>632478</v>
      </c>
      <c r="L57" s="75">
        <f t="shared" si="0"/>
        <v>622415</v>
      </c>
      <c r="M57" s="75">
        <v>312575</v>
      </c>
      <c r="N57" s="75">
        <v>309840</v>
      </c>
      <c r="O57" s="75">
        <f t="shared" si="7"/>
        <v>10063</v>
      </c>
      <c r="P57" s="75">
        <v>5135</v>
      </c>
      <c r="Q57" s="75">
        <v>4928</v>
      </c>
      <c r="R57" s="77">
        <f t="shared" si="9"/>
        <v>1719</v>
      </c>
      <c r="S57" s="78">
        <f t="shared" si="8"/>
        <v>0.273</v>
      </c>
      <c r="T57" s="24"/>
    </row>
    <row r="58" spans="3:20" ht="11.25" customHeight="1">
      <c r="C58" s="436" t="s">
        <v>150</v>
      </c>
      <c r="D58" s="437"/>
      <c r="E58" s="437"/>
      <c r="F58" s="437"/>
      <c r="G58" s="437"/>
      <c r="H58" s="437"/>
      <c r="J58" s="74">
        <v>264547</v>
      </c>
      <c r="K58" s="75">
        <f t="shared" si="2"/>
        <v>634785</v>
      </c>
      <c r="L58" s="75">
        <f t="shared" si="0"/>
        <v>624754</v>
      </c>
      <c r="M58" s="75">
        <v>313408</v>
      </c>
      <c r="N58" s="75">
        <v>311346</v>
      </c>
      <c r="O58" s="75">
        <f t="shared" si="7"/>
        <v>10031</v>
      </c>
      <c r="P58" s="75">
        <v>5046</v>
      </c>
      <c r="Q58" s="75">
        <v>4985</v>
      </c>
      <c r="R58" s="77">
        <f t="shared" si="9"/>
        <v>2307</v>
      </c>
      <c r="S58" s="78">
        <f t="shared" si="8"/>
        <v>0.365</v>
      </c>
      <c r="T58" s="24"/>
    </row>
    <row r="59" spans="3:20" ht="3.75" customHeight="1">
      <c r="C59" s="79"/>
      <c r="D59" s="72"/>
      <c r="E59" s="72"/>
      <c r="F59" s="72"/>
      <c r="G59" s="72"/>
      <c r="H59" s="72"/>
      <c r="J59" s="74"/>
      <c r="K59" s="75"/>
      <c r="L59" s="75"/>
      <c r="M59" s="75"/>
      <c r="N59" s="75"/>
      <c r="O59" s="75"/>
      <c r="P59" s="75"/>
      <c r="Q59" s="75"/>
      <c r="R59" s="77"/>
      <c r="S59" s="24"/>
      <c r="T59" s="24"/>
    </row>
    <row r="60" spans="3:20" ht="11.25" customHeight="1">
      <c r="C60" s="436" t="s">
        <v>151</v>
      </c>
      <c r="D60" s="437"/>
      <c r="E60" s="437"/>
      <c r="F60" s="437"/>
      <c r="G60" s="437"/>
      <c r="H60" s="437"/>
      <c r="J60" s="74">
        <v>268548</v>
      </c>
      <c r="K60" s="75">
        <f t="shared" si="2"/>
        <v>637448</v>
      </c>
      <c r="L60" s="75">
        <f t="shared" si="0"/>
        <v>627662</v>
      </c>
      <c r="M60" s="75">
        <v>314412</v>
      </c>
      <c r="N60" s="75">
        <v>313250</v>
      </c>
      <c r="O60" s="75">
        <f t="shared" si="7"/>
        <v>9786</v>
      </c>
      <c r="P60" s="75">
        <v>4916</v>
      </c>
      <c r="Q60" s="75">
        <v>4870</v>
      </c>
      <c r="R60" s="77">
        <f>SUM(K60-K58)</f>
        <v>2663</v>
      </c>
      <c r="S60" s="78">
        <f>ROUND((K60/K58%)-100,3)</f>
        <v>0.42</v>
      </c>
      <c r="T60" s="24"/>
    </row>
    <row r="61" spans="3:20" ht="11.25" customHeight="1">
      <c r="C61" s="436" t="s">
        <v>152</v>
      </c>
      <c r="D61" s="437"/>
      <c r="E61" s="437"/>
      <c r="F61" s="437"/>
      <c r="G61" s="437"/>
      <c r="H61" s="437"/>
      <c r="J61" s="74">
        <v>272482</v>
      </c>
      <c r="K61" s="75">
        <f t="shared" si="2"/>
        <v>641017</v>
      </c>
      <c r="L61" s="75">
        <f t="shared" si="0"/>
        <v>631140</v>
      </c>
      <c r="M61" s="75">
        <v>315654</v>
      </c>
      <c r="N61" s="75">
        <v>315486</v>
      </c>
      <c r="O61" s="75">
        <f t="shared" si="7"/>
        <v>9877</v>
      </c>
      <c r="P61" s="75">
        <v>4848</v>
      </c>
      <c r="Q61" s="75">
        <v>5029</v>
      </c>
      <c r="R61" s="77">
        <f t="shared" si="9"/>
        <v>3569</v>
      </c>
      <c r="S61" s="78">
        <f aca="true" t="shared" si="10" ref="S61:S69">ROUND((K61/K60%)-100,3)</f>
        <v>0.56</v>
      </c>
      <c r="T61" s="24"/>
    </row>
    <row r="62" spans="3:22" ht="11.25" customHeight="1">
      <c r="C62" s="436" t="s">
        <v>153</v>
      </c>
      <c r="D62" s="437"/>
      <c r="E62" s="437"/>
      <c r="F62" s="437"/>
      <c r="G62" s="437"/>
      <c r="H62" s="437"/>
      <c r="J62" s="74">
        <v>277532</v>
      </c>
      <c r="K62" s="75">
        <f>SUM(L62+O62)</f>
        <v>645859</v>
      </c>
      <c r="L62" s="75">
        <f t="shared" si="0"/>
        <v>635827</v>
      </c>
      <c r="M62" s="75">
        <v>317822</v>
      </c>
      <c r="N62" s="75">
        <v>318005</v>
      </c>
      <c r="O62" s="75">
        <f t="shared" si="7"/>
        <v>10032</v>
      </c>
      <c r="P62" s="75">
        <v>4864</v>
      </c>
      <c r="Q62" s="75">
        <v>5168</v>
      </c>
      <c r="R62" s="77">
        <f>SUM(K62-K61)</f>
        <v>4842</v>
      </c>
      <c r="S62" s="78">
        <f t="shared" si="10"/>
        <v>0.755</v>
      </c>
      <c r="T62" s="24"/>
      <c r="V62" s="26"/>
    </row>
    <row r="63" spans="3:20" ht="11.25" customHeight="1">
      <c r="C63" s="436" t="s">
        <v>154</v>
      </c>
      <c r="D63" s="437"/>
      <c r="E63" s="437"/>
      <c r="F63" s="437"/>
      <c r="G63" s="437"/>
      <c r="H63" s="437"/>
      <c r="J63" s="74">
        <v>282976</v>
      </c>
      <c r="K63" s="75">
        <f>SUM(L63+O63)</f>
        <v>651901</v>
      </c>
      <c r="L63" s="75">
        <f t="shared" si="0"/>
        <v>641821</v>
      </c>
      <c r="M63" s="75">
        <v>320505</v>
      </c>
      <c r="N63" s="75">
        <v>321316</v>
      </c>
      <c r="O63" s="75">
        <f t="shared" si="7"/>
        <v>10080</v>
      </c>
      <c r="P63" s="75">
        <v>4870</v>
      </c>
      <c r="Q63" s="75">
        <v>5210</v>
      </c>
      <c r="R63" s="77">
        <f aca="true" t="shared" si="11" ref="R63:R69">SUM(K63-K62)</f>
        <v>6042</v>
      </c>
      <c r="S63" s="78">
        <f t="shared" si="10"/>
        <v>0.935</v>
      </c>
      <c r="T63" s="24"/>
    </row>
    <row r="64" spans="3:20" ht="11.25" customHeight="1">
      <c r="C64" s="436" t="s">
        <v>155</v>
      </c>
      <c r="D64" s="437"/>
      <c r="E64" s="437"/>
      <c r="F64" s="437"/>
      <c r="G64" s="437"/>
      <c r="H64" s="437"/>
      <c r="J64" s="74">
        <v>287745</v>
      </c>
      <c r="K64" s="75">
        <f>SUM(L64+O64)</f>
        <v>657119</v>
      </c>
      <c r="L64" s="75">
        <f t="shared" si="0"/>
        <v>646729</v>
      </c>
      <c r="M64" s="75">
        <v>322436</v>
      </c>
      <c r="N64" s="75">
        <v>324293</v>
      </c>
      <c r="O64" s="75">
        <f t="shared" si="7"/>
        <v>10390</v>
      </c>
      <c r="P64" s="75">
        <v>4968</v>
      </c>
      <c r="Q64" s="75">
        <v>5422</v>
      </c>
      <c r="R64" s="77">
        <f t="shared" si="11"/>
        <v>5218</v>
      </c>
      <c r="S64" s="78">
        <f t="shared" si="10"/>
        <v>0.8</v>
      </c>
      <c r="T64" s="24"/>
    </row>
    <row r="65" spans="3:20" ht="11.25" customHeight="1">
      <c r="C65" s="436" t="s">
        <v>156</v>
      </c>
      <c r="D65" s="437"/>
      <c r="E65" s="437"/>
      <c r="F65" s="437"/>
      <c r="G65" s="437"/>
      <c r="H65" s="437"/>
      <c r="J65" s="74">
        <v>292305</v>
      </c>
      <c r="K65" s="75">
        <f>SUM(L65+O65)</f>
        <v>662383</v>
      </c>
      <c r="L65" s="75">
        <f t="shared" si="0"/>
        <v>651618</v>
      </c>
      <c r="M65" s="75">
        <v>324905</v>
      </c>
      <c r="N65" s="75">
        <v>326713</v>
      </c>
      <c r="O65" s="75">
        <f t="shared" si="7"/>
        <v>10765</v>
      </c>
      <c r="P65" s="75">
        <v>5065</v>
      </c>
      <c r="Q65" s="75">
        <v>5700</v>
      </c>
      <c r="R65" s="77">
        <f t="shared" si="11"/>
        <v>5264</v>
      </c>
      <c r="S65" s="78">
        <f t="shared" si="10"/>
        <v>0.801</v>
      </c>
      <c r="T65" s="24"/>
    </row>
    <row r="66" spans="3:20" ht="11.25" customHeight="1">
      <c r="C66" s="436" t="s">
        <v>157</v>
      </c>
      <c r="D66" s="437"/>
      <c r="E66" s="437"/>
      <c r="F66" s="437"/>
      <c r="G66" s="437"/>
      <c r="H66" s="437"/>
      <c r="J66" s="74">
        <v>297517</v>
      </c>
      <c r="K66" s="75">
        <f>SUM(L66+O66)</f>
        <v>668842</v>
      </c>
      <c r="L66" s="75">
        <f t="shared" si="0"/>
        <v>657377</v>
      </c>
      <c r="M66" s="75">
        <v>327636</v>
      </c>
      <c r="N66" s="75">
        <v>329741</v>
      </c>
      <c r="O66" s="75">
        <f t="shared" si="7"/>
        <v>11465</v>
      </c>
      <c r="P66" s="75">
        <v>5332</v>
      </c>
      <c r="Q66" s="75">
        <v>6133</v>
      </c>
      <c r="R66" s="77">
        <f t="shared" si="11"/>
        <v>6459</v>
      </c>
      <c r="S66" s="78">
        <f t="shared" si="10"/>
        <v>0.975</v>
      </c>
      <c r="T66" s="24"/>
    </row>
    <row r="67" spans="3:20" ht="11.25" customHeight="1">
      <c r="C67" s="436" t="s">
        <v>342</v>
      </c>
      <c r="D67" s="437"/>
      <c r="E67" s="437"/>
      <c r="F67" s="437"/>
      <c r="G67" s="437"/>
      <c r="H67" s="437"/>
      <c r="J67" s="74">
        <v>302605</v>
      </c>
      <c r="K67" s="75">
        <f>SUM(L67,O67)</f>
        <v>674912</v>
      </c>
      <c r="L67" s="75">
        <f t="shared" si="0"/>
        <v>662885</v>
      </c>
      <c r="M67" s="75">
        <v>330328</v>
      </c>
      <c r="N67" s="75">
        <v>332557</v>
      </c>
      <c r="O67" s="75">
        <f t="shared" si="7"/>
        <v>12027</v>
      </c>
      <c r="P67" s="75">
        <v>5640</v>
      </c>
      <c r="Q67" s="75">
        <v>6387</v>
      </c>
      <c r="R67" s="77">
        <f t="shared" si="11"/>
        <v>6070</v>
      </c>
      <c r="S67" s="78">
        <f t="shared" si="10"/>
        <v>0.908</v>
      </c>
      <c r="T67" s="24"/>
    </row>
    <row r="68" spans="3:20" ht="11.25" customHeight="1">
      <c r="C68" s="436" t="s">
        <v>343</v>
      </c>
      <c r="D68" s="437"/>
      <c r="E68" s="437"/>
      <c r="F68" s="437"/>
      <c r="G68" s="437"/>
      <c r="H68" s="437"/>
      <c r="J68" s="74">
        <v>306942</v>
      </c>
      <c r="K68" s="75">
        <f>SUM(L68,O68)</f>
        <v>679863</v>
      </c>
      <c r="L68" s="75">
        <f>SUM(M68:N68)</f>
        <v>667512</v>
      </c>
      <c r="M68" s="75">
        <v>332385</v>
      </c>
      <c r="N68" s="75">
        <v>335127</v>
      </c>
      <c r="O68" s="75">
        <f>SUM(P68:Q68)</f>
        <v>12351</v>
      </c>
      <c r="P68" s="75">
        <v>5740</v>
      </c>
      <c r="Q68" s="75">
        <v>6611</v>
      </c>
      <c r="R68" s="77">
        <f t="shared" si="11"/>
        <v>4951</v>
      </c>
      <c r="S68" s="78">
        <f t="shared" si="10"/>
        <v>0.734</v>
      </c>
      <c r="T68" s="24"/>
    </row>
    <row r="69" spans="2:20" ht="11.25" customHeight="1">
      <c r="B69" s="85"/>
      <c r="C69" s="436" t="s">
        <v>347</v>
      </c>
      <c r="D69" s="437"/>
      <c r="E69" s="437"/>
      <c r="F69" s="437"/>
      <c r="G69" s="437"/>
      <c r="H69" s="437"/>
      <c r="I69" s="86"/>
      <c r="J69" s="87">
        <v>310889</v>
      </c>
      <c r="K69" s="87">
        <f>SUM(L69,O69)</f>
        <v>684365</v>
      </c>
      <c r="L69" s="87">
        <f>SUM(M69:N69)</f>
        <v>672251</v>
      </c>
      <c r="M69" s="87">
        <v>334398</v>
      </c>
      <c r="N69" s="87">
        <v>337853</v>
      </c>
      <c r="O69" s="87">
        <f>SUM(P69:Q69)</f>
        <v>12114</v>
      </c>
      <c r="P69" s="87">
        <v>5492</v>
      </c>
      <c r="Q69" s="87">
        <v>6622</v>
      </c>
      <c r="R69" s="87">
        <f t="shared" si="11"/>
        <v>4502</v>
      </c>
      <c r="S69" s="78">
        <f t="shared" si="10"/>
        <v>0.662</v>
      </c>
      <c r="T69" s="24"/>
    </row>
    <row r="70" spans="2:20" ht="3" customHeight="1">
      <c r="B70" s="85"/>
      <c r="C70" s="88"/>
      <c r="D70" s="89"/>
      <c r="E70" s="89"/>
      <c r="F70" s="89"/>
      <c r="G70" s="89"/>
      <c r="H70" s="89"/>
      <c r="I70" s="90"/>
      <c r="J70" s="91"/>
      <c r="K70" s="92"/>
      <c r="L70" s="92"/>
      <c r="M70" s="92"/>
      <c r="N70" s="92"/>
      <c r="O70" s="92"/>
      <c r="P70" s="92"/>
      <c r="Q70" s="92"/>
      <c r="R70" s="93"/>
      <c r="S70" s="94"/>
      <c r="T70" s="27"/>
    </row>
    <row r="71" spans="2:20" ht="11.25" customHeight="1">
      <c r="B71" s="95"/>
      <c r="C71" s="438" t="s">
        <v>415</v>
      </c>
      <c r="D71" s="441"/>
      <c r="E71" s="441"/>
      <c r="F71" s="441"/>
      <c r="G71" s="441"/>
      <c r="H71" s="441"/>
      <c r="I71" s="86"/>
      <c r="J71" s="74">
        <v>314248</v>
      </c>
      <c r="K71" s="87">
        <v>686237</v>
      </c>
      <c r="L71" s="87">
        <v>674123</v>
      </c>
      <c r="M71" s="87">
        <v>334898</v>
      </c>
      <c r="N71" s="87">
        <v>339225</v>
      </c>
      <c r="O71" s="87">
        <v>12114</v>
      </c>
      <c r="P71" s="87">
        <v>5488</v>
      </c>
      <c r="Q71" s="87">
        <v>6626</v>
      </c>
      <c r="R71" s="87">
        <f>SUM(K71-K69)</f>
        <v>1872</v>
      </c>
      <c r="S71" s="78">
        <f>ROUND((K71/K69%)-100,3)</f>
        <v>0.274</v>
      </c>
      <c r="T71" s="26"/>
    </row>
    <row r="72" spans="2:20" ht="11.25" customHeight="1">
      <c r="B72" s="95"/>
      <c r="C72" s="438" t="s">
        <v>478</v>
      </c>
      <c r="D72" s="441"/>
      <c r="E72" s="441"/>
      <c r="F72" s="441"/>
      <c r="G72" s="441"/>
      <c r="H72" s="441"/>
      <c r="I72" s="95"/>
      <c r="J72" s="74">
        <v>318925</v>
      </c>
      <c r="K72" s="87">
        <f>L72+O72</f>
        <v>691230</v>
      </c>
      <c r="L72" s="87">
        <f>SUM(M72:N72)</f>
        <v>678869</v>
      </c>
      <c r="M72" s="87">
        <v>337029</v>
      </c>
      <c r="N72" s="87">
        <v>341840</v>
      </c>
      <c r="O72" s="87">
        <f>SUM(P72:Q72)</f>
        <v>12361</v>
      </c>
      <c r="P72" s="87">
        <v>5554</v>
      </c>
      <c r="Q72" s="87">
        <v>6807</v>
      </c>
      <c r="R72" s="87">
        <f>SUM(K72-K71)</f>
        <v>4993</v>
      </c>
      <c r="S72" s="78">
        <f>ROUND((K72/K71%)-100,3)</f>
        <v>0.728</v>
      </c>
      <c r="T72" s="26"/>
    </row>
    <row r="73" spans="2:20" ht="11.25" customHeight="1">
      <c r="B73" s="95"/>
      <c r="C73" s="438" t="s">
        <v>490</v>
      </c>
      <c r="D73" s="439"/>
      <c r="E73" s="439"/>
      <c r="F73" s="439"/>
      <c r="G73" s="439"/>
      <c r="H73" s="439"/>
      <c r="I73" s="321"/>
      <c r="J73" s="322">
        <v>324194</v>
      </c>
      <c r="K73" s="323">
        <f>L73+O73</f>
        <v>697174</v>
      </c>
      <c r="L73" s="323">
        <f>SUM(M73:N73)</f>
        <v>684107</v>
      </c>
      <c r="M73" s="323">
        <v>339385</v>
      </c>
      <c r="N73" s="323">
        <v>344722</v>
      </c>
      <c r="O73" s="323">
        <f>SUM(P73:Q73)</f>
        <v>13067</v>
      </c>
      <c r="P73" s="323">
        <v>5825</v>
      </c>
      <c r="Q73" s="323">
        <v>7242</v>
      </c>
      <c r="R73" s="323">
        <f>SUM(K73-K72)</f>
        <v>5944</v>
      </c>
      <c r="S73" s="324">
        <f>ROUND((K73/K72%)-100,3)</f>
        <v>0.86</v>
      </c>
      <c r="T73" s="26"/>
    </row>
    <row r="74" spans="1:20" s="353" customFormat="1" ht="11.25" customHeight="1">
      <c r="A74" s="16"/>
      <c r="B74" s="26"/>
      <c r="C74" s="438" t="s">
        <v>492</v>
      </c>
      <c r="D74" s="439"/>
      <c r="E74" s="439"/>
      <c r="F74" s="439"/>
      <c r="G74" s="439"/>
      <c r="H74" s="439"/>
      <c r="I74" s="321"/>
      <c r="J74" s="350">
        <v>329290</v>
      </c>
      <c r="K74" s="351">
        <f>L74+O74</f>
        <v>702922</v>
      </c>
      <c r="L74" s="351">
        <f>SUM(M74:N74)</f>
        <v>689187</v>
      </c>
      <c r="M74" s="351">
        <v>341481</v>
      </c>
      <c r="N74" s="351">
        <v>347706</v>
      </c>
      <c r="O74" s="351">
        <f>SUM(P74:Q74)</f>
        <v>13735</v>
      </c>
      <c r="P74" s="351">
        <v>6145</v>
      </c>
      <c r="Q74" s="351">
        <v>7590</v>
      </c>
      <c r="R74" s="351">
        <f>SUM(K74-K73)</f>
        <v>5748</v>
      </c>
      <c r="S74" s="352">
        <f>ROUND((K74/K73%)-100,3)</f>
        <v>0.824</v>
      </c>
      <c r="T74" s="321"/>
    </row>
    <row r="75" spans="2:20" s="85" customFormat="1" ht="11.25" customHeight="1">
      <c r="B75" s="95"/>
      <c r="C75" s="442" t="s">
        <v>491</v>
      </c>
      <c r="D75" s="443"/>
      <c r="E75" s="443"/>
      <c r="F75" s="443"/>
      <c r="G75" s="443"/>
      <c r="H75" s="443"/>
      <c r="I75" s="95"/>
      <c r="J75" s="357">
        <v>332307</v>
      </c>
      <c r="K75" s="355">
        <f>L75+O75</f>
        <v>706449</v>
      </c>
      <c r="L75" s="355">
        <f>SUM(M75:N75)</f>
        <v>692450</v>
      </c>
      <c r="M75" s="355">
        <v>342512</v>
      </c>
      <c r="N75" s="355">
        <v>349938</v>
      </c>
      <c r="O75" s="355">
        <f>SUM(P75:Q75)</f>
        <v>13999</v>
      </c>
      <c r="P75" s="355">
        <v>6202</v>
      </c>
      <c r="Q75" s="355">
        <v>7797</v>
      </c>
      <c r="R75" s="355">
        <f>SUM(K75-K74)</f>
        <v>3527</v>
      </c>
      <c r="S75" s="356">
        <f>ROUND((K75/K74%)-100,3)</f>
        <v>0.502</v>
      </c>
      <c r="T75" s="95"/>
    </row>
    <row r="76" spans="2:20" ht="11.25" customHeight="1">
      <c r="B76" s="96"/>
      <c r="C76" s="307"/>
      <c r="D76" s="308"/>
      <c r="E76" s="308"/>
      <c r="F76" s="308"/>
      <c r="G76" s="308"/>
      <c r="H76" s="308"/>
      <c r="I76" s="309"/>
      <c r="J76" s="97"/>
      <c r="K76" s="97"/>
      <c r="L76" s="97"/>
      <c r="M76" s="97"/>
      <c r="N76" s="97"/>
      <c r="O76" s="97"/>
      <c r="P76" s="97"/>
      <c r="Q76" s="97"/>
      <c r="R76" s="310"/>
      <c r="S76" s="311"/>
      <c r="T76" s="27"/>
    </row>
    <row r="77" spans="2:19" ht="11.25" customHeight="1">
      <c r="B77" s="444" t="s">
        <v>158</v>
      </c>
      <c r="C77" s="444"/>
      <c r="D77" s="98" t="s">
        <v>159</v>
      </c>
      <c r="E77" s="440" t="s">
        <v>160</v>
      </c>
      <c r="F77" s="440"/>
      <c r="G77" s="26" t="s">
        <v>416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5:7" ht="11.25" customHeight="1">
      <c r="E78" s="440" t="s">
        <v>417</v>
      </c>
      <c r="F78" s="440"/>
      <c r="G78" s="16" t="s">
        <v>418</v>
      </c>
    </row>
    <row r="79" spans="5:7" ht="11.25" customHeight="1">
      <c r="E79" s="99"/>
      <c r="F79" s="99"/>
      <c r="G79" s="16" t="s">
        <v>419</v>
      </c>
    </row>
    <row r="80" spans="5:7" ht="11.25" customHeight="1">
      <c r="E80" s="440" t="s">
        <v>420</v>
      </c>
      <c r="F80" s="440"/>
      <c r="G80" s="16" t="s">
        <v>421</v>
      </c>
    </row>
    <row r="81" spans="5:48" ht="11.25" customHeight="1">
      <c r="E81" s="73"/>
      <c r="F81" s="73"/>
      <c r="G81" s="16" t="s">
        <v>422</v>
      </c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5:48" ht="11.25" customHeight="1">
      <c r="E82" s="440" t="s">
        <v>423</v>
      </c>
      <c r="F82" s="440"/>
      <c r="G82" s="16" t="s">
        <v>348</v>
      </c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2:5" ht="11.25" customHeight="1">
      <c r="B83" s="435" t="s">
        <v>37</v>
      </c>
      <c r="C83" s="435"/>
      <c r="D83" s="98" t="s">
        <v>159</v>
      </c>
      <c r="E83" s="16" t="s">
        <v>349</v>
      </c>
    </row>
  </sheetData>
  <sheetProtection/>
  <mergeCells count="77">
    <mergeCell ref="B2:S2"/>
    <mergeCell ref="R4:S4"/>
    <mergeCell ref="L4:N4"/>
    <mergeCell ref="O4:Q4"/>
    <mergeCell ref="J4:J5"/>
    <mergeCell ref="B4:I5"/>
    <mergeCell ref="C28:H28"/>
    <mergeCell ref="C21:H21"/>
    <mergeCell ref="C7:H7"/>
    <mergeCell ref="O7:Q11"/>
    <mergeCell ref="C10:H10"/>
    <mergeCell ref="C9:H9"/>
    <mergeCell ref="C8:H8"/>
    <mergeCell ref="C11:H11"/>
    <mergeCell ref="C17:H17"/>
    <mergeCell ref="C19:H19"/>
    <mergeCell ref="C24:H24"/>
    <mergeCell ref="C20:H20"/>
    <mergeCell ref="C25:H25"/>
    <mergeCell ref="C27:H27"/>
    <mergeCell ref="C12:H12"/>
    <mergeCell ref="C13:H13"/>
    <mergeCell ref="C22:H22"/>
    <mergeCell ref="C23:H23"/>
    <mergeCell ref="C16:H16"/>
    <mergeCell ref="C18:H18"/>
    <mergeCell ref="C14:H14"/>
    <mergeCell ref="C46:H46"/>
    <mergeCell ref="C47:H47"/>
    <mergeCell ref="C49:H49"/>
    <mergeCell ref="C50:H50"/>
    <mergeCell ref="C36:H36"/>
    <mergeCell ref="C29:H29"/>
    <mergeCell ref="C30:H30"/>
    <mergeCell ref="C35:H35"/>
    <mergeCell ref="C33:H33"/>
    <mergeCell ref="C34:H34"/>
    <mergeCell ref="C31:H31"/>
    <mergeCell ref="C32:H32"/>
    <mergeCell ref="C43:H43"/>
    <mergeCell ref="C44:H44"/>
    <mergeCell ref="C45:H45"/>
    <mergeCell ref="C38:H38"/>
    <mergeCell ref="C39:H39"/>
    <mergeCell ref="C41:H41"/>
    <mergeCell ref="C42:H42"/>
    <mergeCell ref="C40:H40"/>
    <mergeCell ref="C51:H51"/>
    <mergeCell ref="C62:H62"/>
    <mergeCell ref="K4:K5"/>
    <mergeCell ref="C64:H64"/>
    <mergeCell ref="C60:H60"/>
    <mergeCell ref="C61:H61"/>
    <mergeCell ref="C58:H58"/>
    <mergeCell ref="C52:H52"/>
    <mergeCell ref="C53:H53"/>
    <mergeCell ref="C54:H54"/>
    <mergeCell ref="C63:H63"/>
    <mergeCell ref="C55:H55"/>
    <mergeCell ref="C57:H57"/>
    <mergeCell ref="E82:F82"/>
    <mergeCell ref="B77:C77"/>
    <mergeCell ref="C68:H68"/>
    <mergeCell ref="C65:H65"/>
    <mergeCell ref="C66:H66"/>
    <mergeCell ref="C67:H67"/>
    <mergeCell ref="C56:H56"/>
    <mergeCell ref="B83:C83"/>
    <mergeCell ref="C69:H69"/>
    <mergeCell ref="C73:H73"/>
    <mergeCell ref="E77:F77"/>
    <mergeCell ref="E78:F78"/>
    <mergeCell ref="C72:H72"/>
    <mergeCell ref="E80:F80"/>
    <mergeCell ref="C71:H71"/>
    <mergeCell ref="C74:H74"/>
    <mergeCell ref="C75:H75"/>
  </mergeCells>
  <printOptions/>
  <pageMargins left="0.4724409448818898" right="0.4724409448818898" top="0.7086614173228347" bottom="0.15748031496062992" header="0" footer="0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1" width="1.625" style="219" customWidth="1"/>
    <col min="12" max="13" width="8.375" style="219" customWidth="1"/>
    <col min="14" max="21" width="8.125" style="219" customWidth="1"/>
    <col min="22" max="22" width="1.625" style="219" customWidth="1"/>
    <col min="23" max="23" width="2.625" style="34" customWidth="1"/>
    <col min="24" max="16384" width="9.00390625" style="219" customWidth="1"/>
  </cols>
  <sheetData>
    <row r="1" ht="10.5" customHeight="1">
      <c r="A1" s="102" t="s">
        <v>379</v>
      </c>
    </row>
    <row r="3" spans="2:22" s="221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236"/>
    </row>
    <row r="4" spans="2:22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37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customHeight="1">
      <c r="A6" s="34"/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424" t="s">
        <v>5</v>
      </c>
      <c r="M6" s="424"/>
      <c r="N6" s="424" t="s">
        <v>6</v>
      </c>
      <c r="O6" s="424"/>
      <c r="P6" s="424" t="s">
        <v>7</v>
      </c>
      <c r="Q6" s="424"/>
      <c r="R6" s="424" t="s">
        <v>8</v>
      </c>
      <c r="S6" s="424"/>
      <c r="T6" s="424" t="s">
        <v>9</v>
      </c>
      <c r="U6" s="424"/>
      <c r="V6" s="224"/>
    </row>
    <row r="7" spans="1:22" ht="15.75" customHeight="1">
      <c r="A7" s="34"/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51" t="s">
        <v>89</v>
      </c>
      <c r="M7" s="251" t="s">
        <v>90</v>
      </c>
      <c r="N7" s="251" t="s">
        <v>89</v>
      </c>
      <c r="O7" s="251" t="s">
        <v>90</v>
      </c>
      <c r="P7" s="251" t="s">
        <v>89</v>
      </c>
      <c r="Q7" s="251" t="s">
        <v>90</v>
      </c>
      <c r="R7" s="251" t="s">
        <v>89</v>
      </c>
      <c r="S7" s="251" t="s">
        <v>90</v>
      </c>
      <c r="T7" s="251" t="s">
        <v>89</v>
      </c>
      <c r="U7" s="251" t="s">
        <v>90</v>
      </c>
      <c r="V7" s="224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254"/>
      <c r="M8" s="9"/>
    </row>
    <row r="9" spans="2:23" s="227" customFormat="1" ht="10.5" customHeight="1">
      <c r="B9" s="228"/>
      <c r="C9" s="504" t="s">
        <v>76</v>
      </c>
      <c r="D9" s="504"/>
      <c r="E9" s="504"/>
      <c r="F9" s="504"/>
      <c r="G9" s="504"/>
      <c r="H9" s="504"/>
      <c r="I9" s="504"/>
      <c r="J9" s="504"/>
      <c r="K9" s="3"/>
      <c r="L9" s="255">
        <v>8276</v>
      </c>
      <c r="M9" s="214">
        <v>8401</v>
      </c>
      <c r="N9" s="214">
        <v>386</v>
      </c>
      <c r="O9" s="214">
        <v>375</v>
      </c>
      <c r="P9" s="214">
        <v>338</v>
      </c>
      <c r="Q9" s="214">
        <v>369</v>
      </c>
      <c r="R9" s="214">
        <v>381</v>
      </c>
      <c r="S9" s="214">
        <v>364</v>
      </c>
      <c r="T9" s="214">
        <v>362</v>
      </c>
      <c r="U9" s="214">
        <v>346</v>
      </c>
      <c r="V9" s="243"/>
      <c r="W9" s="41"/>
    </row>
    <row r="10" spans="2:22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256">
        <v>1243</v>
      </c>
      <c r="M10" s="194">
        <v>1299</v>
      </c>
      <c r="N10" s="194">
        <v>73</v>
      </c>
      <c r="O10" s="194">
        <v>72</v>
      </c>
      <c r="P10" s="194">
        <v>54</v>
      </c>
      <c r="Q10" s="194">
        <v>59</v>
      </c>
      <c r="R10" s="194">
        <v>44</v>
      </c>
      <c r="S10" s="194">
        <v>46</v>
      </c>
      <c r="T10" s="194">
        <v>41</v>
      </c>
      <c r="U10" s="194">
        <v>44</v>
      </c>
      <c r="V10" s="233"/>
    </row>
    <row r="11" spans="2:22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256">
        <v>1608</v>
      </c>
      <c r="M11" s="194">
        <v>1602</v>
      </c>
      <c r="N11" s="194">
        <v>76</v>
      </c>
      <c r="O11" s="194">
        <v>74</v>
      </c>
      <c r="P11" s="194">
        <v>73</v>
      </c>
      <c r="Q11" s="194">
        <v>70</v>
      </c>
      <c r="R11" s="194">
        <v>79</v>
      </c>
      <c r="S11" s="194">
        <v>82</v>
      </c>
      <c r="T11" s="194">
        <v>70</v>
      </c>
      <c r="U11" s="194">
        <v>81</v>
      </c>
      <c r="V11" s="233"/>
    </row>
    <row r="12" spans="2:22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256">
        <v>1030</v>
      </c>
      <c r="M12" s="194">
        <v>1079</v>
      </c>
      <c r="N12" s="194">
        <v>49</v>
      </c>
      <c r="O12" s="194">
        <v>43</v>
      </c>
      <c r="P12" s="194">
        <v>51</v>
      </c>
      <c r="Q12" s="194">
        <v>57</v>
      </c>
      <c r="R12" s="194">
        <v>57</v>
      </c>
      <c r="S12" s="194">
        <v>35</v>
      </c>
      <c r="T12" s="194">
        <v>41</v>
      </c>
      <c r="U12" s="194">
        <v>39</v>
      </c>
      <c r="V12" s="233"/>
    </row>
    <row r="13" spans="2:22" ht="10.5" customHeight="1">
      <c r="B13" s="9"/>
      <c r="C13" s="4"/>
      <c r="D13" s="4"/>
      <c r="E13" s="4"/>
      <c r="F13" s="4"/>
      <c r="G13" s="503" t="s">
        <v>26</v>
      </c>
      <c r="H13" s="503"/>
      <c r="I13" s="503"/>
      <c r="J13" s="503"/>
      <c r="K13" s="5"/>
      <c r="L13" s="256">
        <v>1558</v>
      </c>
      <c r="M13" s="194">
        <v>1554</v>
      </c>
      <c r="N13" s="194">
        <v>50</v>
      </c>
      <c r="O13" s="194">
        <v>62</v>
      </c>
      <c r="P13" s="194">
        <v>39</v>
      </c>
      <c r="Q13" s="194">
        <v>55</v>
      </c>
      <c r="R13" s="194">
        <v>55</v>
      </c>
      <c r="S13" s="194">
        <v>57</v>
      </c>
      <c r="T13" s="194">
        <v>50</v>
      </c>
      <c r="U13" s="194">
        <v>55</v>
      </c>
      <c r="V13" s="233"/>
    </row>
    <row r="14" spans="2:22" ht="10.5" customHeight="1">
      <c r="B14" s="9"/>
      <c r="C14" s="4"/>
      <c r="D14" s="4"/>
      <c r="E14" s="4"/>
      <c r="F14" s="4"/>
      <c r="G14" s="503" t="s">
        <v>29</v>
      </c>
      <c r="H14" s="503"/>
      <c r="I14" s="503"/>
      <c r="J14" s="503"/>
      <c r="K14" s="5"/>
      <c r="L14" s="256">
        <v>1156</v>
      </c>
      <c r="M14" s="194">
        <v>1171</v>
      </c>
      <c r="N14" s="194">
        <v>56</v>
      </c>
      <c r="O14" s="194">
        <v>57</v>
      </c>
      <c r="P14" s="194">
        <v>42</v>
      </c>
      <c r="Q14" s="194">
        <v>53</v>
      </c>
      <c r="R14" s="194">
        <v>51</v>
      </c>
      <c r="S14" s="194">
        <v>55</v>
      </c>
      <c r="T14" s="194">
        <v>62</v>
      </c>
      <c r="U14" s="194">
        <v>46</v>
      </c>
      <c r="V14" s="233"/>
    </row>
    <row r="15" spans="2:22" ht="10.5" customHeight="1">
      <c r="B15" s="9"/>
      <c r="C15" s="4"/>
      <c r="D15" s="4"/>
      <c r="E15" s="4"/>
      <c r="F15" s="4"/>
      <c r="G15" s="503" t="s">
        <v>30</v>
      </c>
      <c r="H15" s="503"/>
      <c r="I15" s="503"/>
      <c r="J15" s="503"/>
      <c r="K15" s="5"/>
      <c r="L15" s="256">
        <v>1681</v>
      </c>
      <c r="M15" s="194">
        <v>1696</v>
      </c>
      <c r="N15" s="194">
        <v>82</v>
      </c>
      <c r="O15" s="194">
        <v>67</v>
      </c>
      <c r="P15" s="194">
        <v>79</v>
      </c>
      <c r="Q15" s="194">
        <v>75</v>
      </c>
      <c r="R15" s="194">
        <v>95</v>
      </c>
      <c r="S15" s="194">
        <v>89</v>
      </c>
      <c r="T15" s="194">
        <v>98</v>
      </c>
      <c r="U15" s="194">
        <v>81</v>
      </c>
      <c r="V15" s="233"/>
    </row>
    <row r="16" spans="2:22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256"/>
      <c r="M16" s="194"/>
      <c r="N16" s="194"/>
      <c r="O16" s="194"/>
      <c r="P16" s="194"/>
      <c r="Q16" s="194"/>
      <c r="R16" s="194"/>
      <c r="S16" s="194"/>
      <c r="T16" s="194"/>
      <c r="U16" s="194"/>
      <c r="V16" s="233"/>
    </row>
    <row r="17" spans="2:23" s="227" customFormat="1" ht="10.5" customHeight="1">
      <c r="B17" s="228"/>
      <c r="C17" s="504" t="s">
        <v>77</v>
      </c>
      <c r="D17" s="504"/>
      <c r="E17" s="504"/>
      <c r="F17" s="504"/>
      <c r="G17" s="504"/>
      <c r="H17" s="504"/>
      <c r="I17" s="504"/>
      <c r="J17" s="504"/>
      <c r="K17" s="3"/>
      <c r="L17" s="255">
        <v>2065</v>
      </c>
      <c r="M17" s="214">
        <v>2278</v>
      </c>
      <c r="N17" s="214">
        <v>69</v>
      </c>
      <c r="O17" s="214">
        <v>69</v>
      </c>
      <c r="P17" s="214">
        <v>82</v>
      </c>
      <c r="Q17" s="214">
        <v>95</v>
      </c>
      <c r="R17" s="214">
        <v>109</v>
      </c>
      <c r="S17" s="214">
        <v>96</v>
      </c>
      <c r="T17" s="214">
        <v>105</v>
      </c>
      <c r="U17" s="214">
        <v>111</v>
      </c>
      <c r="V17" s="243"/>
      <c r="W17" s="41"/>
    </row>
    <row r="18" spans="2:22" ht="6" customHeight="1">
      <c r="B18" s="9"/>
      <c r="C18" s="4"/>
      <c r="D18" s="4"/>
      <c r="E18" s="4"/>
      <c r="F18" s="4"/>
      <c r="G18" s="4"/>
      <c r="H18" s="4"/>
      <c r="I18" s="4"/>
      <c r="J18" s="4"/>
      <c r="K18" s="5"/>
      <c r="L18" s="256"/>
      <c r="M18" s="194"/>
      <c r="N18" s="194"/>
      <c r="O18" s="194"/>
      <c r="P18" s="194"/>
      <c r="Q18" s="194"/>
      <c r="R18" s="194"/>
      <c r="S18" s="194"/>
      <c r="T18" s="194"/>
      <c r="U18" s="194"/>
      <c r="V18" s="233"/>
    </row>
    <row r="19" spans="2:23" s="227" customFormat="1" ht="10.5" customHeight="1">
      <c r="B19" s="228"/>
      <c r="C19" s="504" t="s">
        <v>78</v>
      </c>
      <c r="D19" s="504"/>
      <c r="E19" s="504"/>
      <c r="F19" s="504"/>
      <c r="G19" s="504"/>
      <c r="H19" s="504"/>
      <c r="I19" s="504"/>
      <c r="J19" s="504"/>
      <c r="K19" s="3"/>
      <c r="L19" s="255">
        <v>2547</v>
      </c>
      <c r="M19" s="214">
        <v>2440</v>
      </c>
      <c r="N19" s="214">
        <v>91</v>
      </c>
      <c r="O19" s="214">
        <v>78</v>
      </c>
      <c r="P19" s="214">
        <v>86</v>
      </c>
      <c r="Q19" s="214">
        <v>85</v>
      </c>
      <c r="R19" s="214">
        <v>97</v>
      </c>
      <c r="S19" s="214">
        <v>81</v>
      </c>
      <c r="T19" s="214">
        <v>87</v>
      </c>
      <c r="U19" s="214">
        <v>81</v>
      </c>
      <c r="V19" s="243"/>
      <c r="W19" s="41"/>
    </row>
    <row r="20" spans="2:22" ht="10.5" customHeight="1">
      <c r="B20" s="9"/>
      <c r="C20" s="4"/>
      <c r="D20" s="4"/>
      <c r="E20" s="4"/>
      <c r="F20" s="4"/>
      <c r="G20" s="503" t="s">
        <v>18</v>
      </c>
      <c r="H20" s="503"/>
      <c r="I20" s="503"/>
      <c r="J20" s="503"/>
      <c r="K20" s="5"/>
      <c r="L20" s="256">
        <v>1813</v>
      </c>
      <c r="M20" s="194">
        <v>1731</v>
      </c>
      <c r="N20" s="194">
        <v>72</v>
      </c>
      <c r="O20" s="194">
        <v>61</v>
      </c>
      <c r="P20" s="194">
        <v>58</v>
      </c>
      <c r="Q20" s="194">
        <v>63</v>
      </c>
      <c r="R20" s="194">
        <v>80</v>
      </c>
      <c r="S20" s="194">
        <v>52</v>
      </c>
      <c r="T20" s="194">
        <v>71</v>
      </c>
      <c r="U20" s="194">
        <v>61</v>
      </c>
      <c r="V20" s="233"/>
    </row>
    <row r="21" spans="2:22" ht="10.5" customHeight="1">
      <c r="B21" s="9"/>
      <c r="C21" s="4"/>
      <c r="D21" s="4"/>
      <c r="E21" s="4"/>
      <c r="F21" s="4"/>
      <c r="G21" s="503" t="s">
        <v>19</v>
      </c>
      <c r="H21" s="503"/>
      <c r="I21" s="503"/>
      <c r="J21" s="503"/>
      <c r="K21" s="5"/>
      <c r="L21" s="256">
        <v>734</v>
      </c>
      <c r="M21" s="194">
        <v>709</v>
      </c>
      <c r="N21" s="194">
        <v>19</v>
      </c>
      <c r="O21" s="194">
        <v>17</v>
      </c>
      <c r="P21" s="194">
        <v>28</v>
      </c>
      <c r="Q21" s="194">
        <v>22</v>
      </c>
      <c r="R21" s="194">
        <v>17</v>
      </c>
      <c r="S21" s="194">
        <v>29</v>
      </c>
      <c r="T21" s="194">
        <v>16</v>
      </c>
      <c r="U21" s="194">
        <v>20</v>
      </c>
      <c r="V21" s="233"/>
    </row>
    <row r="22" spans="2:22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256"/>
      <c r="M22" s="194"/>
      <c r="N22" s="194"/>
      <c r="O22" s="194"/>
      <c r="P22" s="194"/>
      <c r="Q22" s="194"/>
      <c r="R22" s="194"/>
      <c r="S22" s="194"/>
      <c r="T22" s="194"/>
      <c r="U22" s="194"/>
      <c r="V22" s="233"/>
    </row>
    <row r="23" spans="2:23" s="227" customFormat="1" ht="10.5" customHeight="1">
      <c r="B23" s="228"/>
      <c r="C23" s="504" t="s">
        <v>79</v>
      </c>
      <c r="D23" s="504"/>
      <c r="E23" s="504"/>
      <c r="F23" s="504"/>
      <c r="G23" s="504"/>
      <c r="H23" s="504"/>
      <c r="I23" s="504"/>
      <c r="J23" s="504"/>
      <c r="K23" s="3"/>
      <c r="L23" s="255">
        <v>7728</v>
      </c>
      <c r="M23" s="214">
        <v>8208</v>
      </c>
      <c r="N23" s="214">
        <v>314</v>
      </c>
      <c r="O23" s="214">
        <v>281</v>
      </c>
      <c r="P23" s="214">
        <v>342</v>
      </c>
      <c r="Q23" s="214">
        <v>349</v>
      </c>
      <c r="R23" s="214">
        <v>326</v>
      </c>
      <c r="S23" s="214">
        <v>314</v>
      </c>
      <c r="T23" s="214">
        <v>311</v>
      </c>
      <c r="U23" s="214">
        <v>312</v>
      </c>
      <c r="V23" s="243"/>
      <c r="W23" s="41"/>
    </row>
    <row r="24" spans="2:22" ht="10.5" customHeight="1">
      <c r="B24" s="9"/>
      <c r="C24" s="4"/>
      <c r="D24" s="4"/>
      <c r="E24" s="4"/>
      <c r="F24" s="4"/>
      <c r="G24" s="503" t="s">
        <v>18</v>
      </c>
      <c r="H24" s="503"/>
      <c r="I24" s="503"/>
      <c r="J24" s="503"/>
      <c r="K24" s="5"/>
      <c r="L24" s="256">
        <v>1049</v>
      </c>
      <c r="M24" s="194">
        <v>1092</v>
      </c>
      <c r="N24" s="194">
        <v>51</v>
      </c>
      <c r="O24" s="194">
        <v>41</v>
      </c>
      <c r="P24" s="194">
        <v>56</v>
      </c>
      <c r="Q24" s="194">
        <v>36</v>
      </c>
      <c r="R24" s="194">
        <v>28</v>
      </c>
      <c r="S24" s="194">
        <v>34</v>
      </c>
      <c r="T24" s="194">
        <v>46</v>
      </c>
      <c r="U24" s="194">
        <v>40</v>
      </c>
      <c r="V24" s="233"/>
    </row>
    <row r="25" spans="2:22" ht="10.5" customHeight="1">
      <c r="B25" s="9"/>
      <c r="C25" s="4"/>
      <c r="D25" s="4"/>
      <c r="E25" s="4"/>
      <c r="F25" s="4"/>
      <c r="G25" s="503" t="s">
        <v>19</v>
      </c>
      <c r="H25" s="503"/>
      <c r="I25" s="503"/>
      <c r="J25" s="503"/>
      <c r="K25" s="5"/>
      <c r="L25" s="256">
        <v>2002</v>
      </c>
      <c r="M25" s="194">
        <v>2148</v>
      </c>
      <c r="N25" s="194">
        <v>51</v>
      </c>
      <c r="O25" s="194">
        <v>55</v>
      </c>
      <c r="P25" s="194">
        <v>67</v>
      </c>
      <c r="Q25" s="194">
        <v>68</v>
      </c>
      <c r="R25" s="194">
        <v>89</v>
      </c>
      <c r="S25" s="194">
        <v>79</v>
      </c>
      <c r="T25" s="194">
        <v>85</v>
      </c>
      <c r="U25" s="194">
        <v>75</v>
      </c>
      <c r="V25" s="233"/>
    </row>
    <row r="26" spans="2:22" ht="10.5" customHeight="1">
      <c r="B26" s="9"/>
      <c r="C26" s="4"/>
      <c r="D26" s="4"/>
      <c r="E26" s="4"/>
      <c r="F26" s="4"/>
      <c r="G26" s="503" t="s">
        <v>23</v>
      </c>
      <c r="H26" s="503"/>
      <c r="I26" s="503"/>
      <c r="J26" s="503"/>
      <c r="K26" s="5"/>
      <c r="L26" s="256">
        <v>1554</v>
      </c>
      <c r="M26" s="194">
        <v>1569</v>
      </c>
      <c r="N26" s="194">
        <v>61</v>
      </c>
      <c r="O26" s="194">
        <v>65</v>
      </c>
      <c r="P26" s="194">
        <v>51</v>
      </c>
      <c r="Q26" s="194">
        <v>60</v>
      </c>
      <c r="R26" s="194">
        <v>65</v>
      </c>
      <c r="S26" s="194">
        <v>54</v>
      </c>
      <c r="T26" s="194">
        <v>63</v>
      </c>
      <c r="U26" s="194">
        <v>60</v>
      </c>
      <c r="V26" s="233"/>
    </row>
    <row r="27" spans="2:22" ht="10.5" customHeight="1">
      <c r="B27" s="9"/>
      <c r="C27" s="4"/>
      <c r="D27" s="4"/>
      <c r="E27" s="4"/>
      <c r="F27" s="4"/>
      <c r="G27" s="503" t="s">
        <v>26</v>
      </c>
      <c r="H27" s="503"/>
      <c r="I27" s="503"/>
      <c r="J27" s="503"/>
      <c r="K27" s="5"/>
      <c r="L27" s="256">
        <v>3123</v>
      </c>
      <c r="M27" s="194">
        <v>3399</v>
      </c>
      <c r="N27" s="194">
        <v>151</v>
      </c>
      <c r="O27" s="194">
        <v>120</v>
      </c>
      <c r="P27" s="194">
        <v>168</v>
      </c>
      <c r="Q27" s="194">
        <v>185</v>
      </c>
      <c r="R27" s="194">
        <v>144</v>
      </c>
      <c r="S27" s="194">
        <v>147</v>
      </c>
      <c r="T27" s="194">
        <v>117</v>
      </c>
      <c r="U27" s="194">
        <v>137</v>
      </c>
      <c r="V27" s="233"/>
    </row>
    <row r="28" spans="11:24" s="9" customFormat="1" ht="6" customHeight="1">
      <c r="K28" s="225"/>
      <c r="L28" s="256"/>
      <c r="M28" s="194"/>
      <c r="N28" s="194"/>
      <c r="O28" s="194"/>
      <c r="P28" s="194"/>
      <c r="Q28" s="194"/>
      <c r="R28" s="194"/>
      <c r="S28" s="194"/>
      <c r="T28" s="194"/>
      <c r="U28" s="194"/>
      <c r="V28" s="6"/>
      <c r="W28" s="34"/>
      <c r="X28" s="219"/>
    </row>
    <row r="29" spans="3:24" s="228" customFormat="1" ht="10.5" customHeight="1">
      <c r="C29" s="504" t="s">
        <v>80</v>
      </c>
      <c r="D29" s="504"/>
      <c r="E29" s="504"/>
      <c r="F29" s="504"/>
      <c r="G29" s="504"/>
      <c r="H29" s="504"/>
      <c r="I29" s="504"/>
      <c r="J29" s="504"/>
      <c r="K29" s="3"/>
      <c r="L29" s="255">
        <v>10090</v>
      </c>
      <c r="M29" s="214">
        <v>10585</v>
      </c>
      <c r="N29" s="214">
        <v>391</v>
      </c>
      <c r="O29" s="214">
        <v>371</v>
      </c>
      <c r="P29" s="214">
        <v>455</v>
      </c>
      <c r="Q29" s="214">
        <v>417</v>
      </c>
      <c r="R29" s="214">
        <v>550</v>
      </c>
      <c r="S29" s="214">
        <v>513</v>
      </c>
      <c r="T29" s="214">
        <v>542</v>
      </c>
      <c r="U29" s="214">
        <v>484</v>
      </c>
      <c r="V29" s="243"/>
      <c r="W29" s="41"/>
      <c r="X29" s="227"/>
    </row>
    <row r="30" spans="2:22" ht="10.5" customHeight="1">
      <c r="B30" s="9"/>
      <c r="C30" s="4"/>
      <c r="D30" s="4"/>
      <c r="E30" s="4"/>
      <c r="F30" s="4"/>
      <c r="G30" s="503" t="s">
        <v>18</v>
      </c>
      <c r="H30" s="503"/>
      <c r="I30" s="503"/>
      <c r="J30" s="503"/>
      <c r="K30" s="5"/>
      <c r="L30" s="256">
        <v>1566</v>
      </c>
      <c r="M30" s="194">
        <v>1649</v>
      </c>
      <c r="N30" s="194">
        <v>61</v>
      </c>
      <c r="O30" s="194">
        <v>63</v>
      </c>
      <c r="P30" s="194">
        <v>64</v>
      </c>
      <c r="Q30" s="194">
        <v>57</v>
      </c>
      <c r="R30" s="194">
        <v>70</v>
      </c>
      <c r="S30" s="194">
        <v>69</v>
      </c>
      <c r="T30" s="194">
        <v>66</v>
      </c>
      <c r="U30" s="194">
        <v>82</v>
      </c>
      <c r="V30" s="233"/>
    </row>
    <row r="31" spans="2:24" ht="10.5" customHeight="1">
      <c r="B31" s="9"/>
      <c r="C31" s="4"/>
      <c r="D31" s="4"/>
      <c r="E31" s="4"/>
      <c r="F31" s="4"/>
      <c r="G31" s="503" t="s">
        <v>19</v>
      </c>
      <c r="H31" s="503"/>
      <c r="I31" s="503"/>
      <c r="J31" s="503"/>
      <c r="K31" s="5"/>
      <c r="L31" s="256">
        <v>1922</v>
      </c>
      <c r="M31" s="194">
        <v>2088</v>
      </c>
      <c r="N31" s="194">
        <v>91</v>
      </c>
      <c r="O31" s="194">
        <v>76</v>
      </c>
      <c r="P31" s="194">
        <v>62</v>
      </c>
      <c r="Q31" s="194">
        <v>60</v>
      </c>
      <c r="R31" s="194">
        <v>71</v>
      </c>
      <c r="S31" s="194">
        <v>71</v>
      </c>
      <c r="T31" s="194">
        <v>79</v>
      </c>
      <c r="U31" s="194">
        <v>65</v>
      </c>
      <c r="V31" s="233"/>
      <c r="X31" s="9"/>
    </row>
    <row r="32" spans="2:24" ht="10.5" customHeight="1">
      <c r="B32" s="9"/>
      <c r="C32" s="4"/>
      <c r="D32" s="4"/>
      <c r="E32" s="4"/>
      <c r="F32" s="4"/>
      <c r="G32" s="503" t="s">
        <v>23</v>
      </c>
      <c r="H32" s="503"/>
      <c r="I32" s="503"/>
      <c r="J32" s="503"/>
      <c r="K32" s="5"/>
      <c r="L32" s="256">
        <v>1941</v>
      </c>
      <c r="M32" s="194">
        <v>2051</v>
      </c>
      <c r="N32" s="194">
        <v>56</v>
      </c>
      <c r="O32" s="194">
        <v>48</v>
      </c>
      <c r="P32" s="194">
        <v>75</v>
      </c>
      <c r="Q32" s="194">
        <v>70</v>
      </c>
      <c r="R32" s="194">
        <v>110</v>
      </c>
      <c r="S32" s="194">
        <v>89</v>
      </c>
      <c r="T32" s="194">
        <v>104</v>
      </c>
      <c r="U32" s="194">
        <v>92</v>
      </c>
      <c r="V32" s="233"/>
      <c r="X32" s="9"/>
    </row>
    <row r="33" spans="2:22" ht="10.5" customHeight="1">
      <c r="B33" s="9"/>
      <c r="C33" s="4"/>
      <c r="D33" s="4"/>
      <c r="E33" s="4"/>
      <c r="F33" s="4"/>
      <c r="G33" s="503" t="s">
        <v>26</v>
      </c>
      <c r="H33" s="503"/>
      <c r="I33" s="503"/>
      <c r="J33" s="503"/>
      <c r="K33" s="5"/>
      <c r="L33" s="256">
        <v>2013</v>
      </c>
      <c r="M33" s="194">
        <v>2092</v>
      </c>
      <c r="N33" s="194">
        <v>78</v>
      </c>
      <c r="O33" s="194">
        <v>79</v>
      </c>
      <c r="P33" s="194">
        <v>70</v>
      </c>
      <c r="Q33" s="194">
        <v>64</v>
      </c>
      <c r="R33" s="194">
        <v>95</v>
      </c>
      <c r="S33" s="194">
        <v>92</v>
      </c>
      <c r="T33" s="194">
        <v>119</v>
      </c>
      <c r="U33" s="194">
        <v>86</v>
      </c>
      <c r="V33" s="233"/>
    </row>
    <row r="34" spans="2:22" ht="10.5" customHeight="1">
      <c r="B34" s="9"/>
      <c r="C34" s="4"/>
      <c r="D34" s="4"/>
      <c r="E34" s="4"/>
      <c r="F34" s="4"/>
      <c r="G34" s="503" t="s">
        <v>29</v>
      </c>
      <c r="H34" s="503"/>
      <c r="I34" s="503"/>
      <c r="J34" s="503"/>
      <c r="K34" s="5"/>
      <c r="L34" s="256">
        <v>2648</v>
      </c>
      <c r="M34" s="194">
        <v>2705</v>
      </c>
      <c r="N34" s="194">
        <v>105</v>
      </c>
      <c r="O34" s="194">
        <v>105</v>
      </c>
      <c r="P34" s="194">
        <v>184</v>
      </c>
      <c r="Q34" s="194">
        <v>166</v>
      </c>
      <c r="R34" s="194">
        <v>204</v>
      </c>
      <c r="S34" s="194">
        <v>192</v>
      </c>
      <c r="T34" s="194">
        <v>174</v>
      </c>
      <c r="U34" s="194">
        <v>159</v>
      </c>
      <c r="V34" s="233"/>
    </row>
    <row r="35" spans="2:22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256"/>
      <c r="M35" s="194"/>
      <c r="N35" s="194"/>
      <c r="O35" s="194"/>
      <c r="P35" s="194"/>
      <c r="Q35" s="194"/>
      <c r="R35" s="194"/>
      <c r="S35" s="194"/>
      <c r="T35" s="194"/>
      <c r="U35" s="194"/>
      <c r="V35" s="233"/>
    </row>
    <row r="36" spans="2:23" s="227" customFormat="1" ht="10.5" customHeight="1">
      <c r="B36" s="228"/>
      <c r="C36" s="504" t="s">
        <v>81</v>
      </c>
      <c r="D36" s="504"/>
      <c r="E36" s="504"/>
      <c r="F36" s="504"/>
      <c r="G36" s="504"/>
      <c r="H36" s="504"/>
      <c r="I36" s="504"/>
      <c r="J36" s="504"/>
      <c r="K36" s="3"/>
      <c r="L36" s="255">
        <v>16336</v>
      </c>
      <c r="M36" s="214">
        <v>17545</v>
      </c>
      <c r="N36" s="214">
        <v>747</v>
      </c>
      <c r="O36" s="214">
        <v>693</v>
      </c>
      <c r="P36" s="214">
        <v>700</v>
      </c>
      <c r="Q36" s="214">
        <v>688</v>
      </c>
      <c r="R36" s="214">
        <v>765</v>
      </c>
      <c r="S36" s="214">
        <v>706</v>
      </c>
      <c r="T36" s="214">
        <v>734</v>
      </c>
      <c r="U36" s="214">
        <v>729</v>
      </c>
      <c r="V36" s="243"/>
      <c r="W36" s="41"/>
    </row>
    <row r="37" spans="2:22" ht="10.5" customHeight="1">
      <c r="B37" s="9"/>
      <c r="C37" s="4"/>
      <c r="D37" s="4"/>
      <c r="E37" s="4"/>
      <c r="F37" s="4"/>
      <c r="G37" s="503" t="s">
        <v>18</v>
      </c>
      <c r="H37" s="503"/>
      <c r="I37" s="503"/>
      <c r="J37" s="503"/>
      <c r="K37" s="5"/>
      <c r="L37" s="256">
        <v>1866</v>
      </c>
      <c r="M37" s="194">
        <v>1998</v>
      </c>
      <c r="N37" s="194">
        <v>71</v>
      </c>
      <c r="O37" s="194">
        <v>70</v>
      </c>
      <c r="P37" s="194">
        <v>79</v>
      </c>
      <c r="Q37" s="194">
        <v>76</v>
      </c>
      <c r="R37" s="194">
        <v>109</v>
      </c>
      <c r="S37" s="194">
        <v>74</v>
      </c>
      <c r="T37" s="194">
        <v>110</v>
      </c>
      <c r="U37" s="194">
        <v>88</v>
      </c>
      <c r="V37" s="233"/>
    </row>
    <row r="38" spans="2:22" ht="10.5" customHeight="1">
      <c r="B38" s="9"/>
      <c r="C38" s="4"/>
      <c r="D38" s="4"/>
      <c r="E38" s="4"/>
      <c r="F38" s="4"/>
      <c r="G38" s="503" t="s">
        <v>19</v>
      </c>
      <c r="H38" s="503"/>
      <c r="I38" s="503"/>
      <c r="J38" s="503"/>
      <c r="K38" s="5"/>
      <c r="L38" s="256">
        <v>3255</v>
      </c>
      <c r="M38" s="194">
        <v>3378</v>
      </c>
      <c r="N38" s="194">
        <v>211</v>
      </c>
      <c r="O38" s="194">
        <v>205</v>
      </c>
      <c r="P38" s="194">
        <v>171</v>
      </c>
      <c r="Q38" s="194">
        <v>168</v>
      </c>
      <c r="R38" s="194">
        <v>110</v>
      </c>
      <c r="S38" s="194">
        <v>115</v>
      </c>
      <c r="T38" s="194">
        <v>135</v>
      </c>
      <c r="U38" s="194">
        <v>135</v>
      </c>
      <c r="V38" s="233"/>
    </row>
    <row r="39" spans="2:22" ht="10.5" customHeight="1">
      <c r="B39" s="9"/>
      <c r="C39" s="4"/>
      <c r="D39" s="4"/>
      <c r="E39" s="4"/>
      <c r="F39" s="4"/>
      <c r="G39" s="503" t="s">
        <v>23</v>
      </c>
      <c r="H39" s="503"/>
      <c r="I39" s="503"/>
      <c r="J39" s="503"/>
      <c r="K39" s="5"/>
      <c r="L39" s="256">
        <v>2160</v>
      </c>
      <c r="M39" s="194">
        <v>2524</v>
      </c>
      <c r="N39" s="194">
        <v>88</v>
      </c>
      <c r="O39" s="194">
        <v>66</v>
      </c>
      <c r="P39" s="194">
        <v>74</v>
      </c>
      <c r="Q39" s="194">
        <v>63</v>
      </c>
      <c r="R39" s="194">
        <v>82</v>
      </c>
      <c r="S39" s="194">
        <v>92</v>
      </c>
      <c r="T39" s="194">
        <v>86</v>
      </c>
      <c r="U39" s="194">
        <v>91</v>
      </c>
      <c r="V39" s="233"/>
    </row>
    <row r="40" spans="2:22" ht="10.5" customHeight="1">
      <c r="B40" s="9"/>
      <c r="C40" s="4"/>
      <c r="D40" s="4"/>
      <c r="E40" s="4"/>
      <c r="F40" s="4"/>
      <c r="G40" s="503" t="s">
        <v>26</v>
      </c>
      <c r="H40" s="503"/>
      <c r="I40" s="503"/>
      <c r="J40" s="503"/>
      <c r="K40" s="5"/>
      <c r="L40" s="256">
        <v>1261</v>
      </c>
      <c r="M40" s="194">
        <v>1310</v>
      </c>
      <c r="N40" s="194">
        <v>51</v>
      </c>
      <c r="O40" s="194">
        <v>41</v>
      </c>
      <c r="P40" s="194">
        <v>40</v>
      </c>
      <c r="Q40" s="194">
        <v>45</v>
      </c>
      <c r="R40" s="194">
        <v>64</v>
      </c>
      <c r="S40" s="194">
        <v>42</v>
      </c>
      <c r="T40" s="194">
        <v>49</v>
      </c>
      <c r="U40" s="194">
        <v>52</v>
      </c>
      <c r="V40" s="233"/>
    </row>
    <row r="41" spans="2:22" ht="10.5" customHeight="1">
      <c r="B41" s="9"/>
      <c r="C41" s="4"/>
      <c r="D41" s="4"/>
      <c r="E41" s="4"/>
      <c r="F41" s="4"/>
      <c r="G41" s="503" t="s">
        <v>29</v>
      </c>
      <c r="H41" s="503"/>
      <c r="I41" s="503"/>
      <c r="J41" s="503"/>
      <c r="K41" s="5"/>
      <c r="L41" s="256">
        <v>1816</v>
      </c>
      <c r="M41" s="194">
        <v>2005</v>
      </c>
      <c r="N41" s="194">
        <v>61</v>
      </c>
      <c r="O41" s="194">
        <v>73</v>
      </c>
      <c r="P41" s="194">
        <v>69</v>
      </c>
      <c r="Q41" s="194">
        <v>55</v>
      </c>
      <c r="R41" s="194">
        <v>76</v>
      </c>
      <c r="S41" s="194">
        <v>78</v>
      </c>
      <c r="T41" s="194">
        <v>85</v>
      </c>
      <c r="U41" s="194">
        <v>97</v>
      </c>
      <c r="V41" s="233"/>
    </row>
    <row r="42" spans="2:22" ht="10.5" customHeight="1">
      <c r="B42" s="9"/>
      <c r="C42" s="4"/>
      <c r="D42" s="4"/>
      <c r="E42" s="4"/>
      <c r="F42" s="4"/>
      <c r="G42" s="503" t="s">
        <v>30</v>
      </c>
      <c r="H42" s="503"/>
      <c r="I42" s="503"/>
      <c r="J42" s="503"/>
      <c r="K42" s="5"/>
      <c r="L42" s="256">
        <v>2898</v>
      </c>
      <c r="M42" s="194">
        <v>3204</v>
      </c>
      <c r="N42" s="194">
        <v>138</v>
      </c>
      <c r="O42" s="194">
        <v>137</v>
      </c>
      <c r="P42" s="194">
        <v>131</v>
      </c>
      <c r="Q42" s="194">
        <v>128</v>
      </c>
      <c r="R42" s="194">
        <v>128</v>
      </c>
      <c r="S42" s="194">
        <v>138</v>
      </c>
      <c r="T42" s="194">
        <v>128</v>
      </c>
      <c r="U42" s="194">
        <v>123</v>
      </c>
      <c r="V42" s="233"/>
    </row>
    <row r="43" spans="2:22" ht="10.5" customHeight="1">
      <c r="B43" s="9"/>
      <c r="C43" s="4"/>
      <c r="D43" s="4"/>
      <c r="E43" s="4"/>
      <c r="F43" s="4"/>
      <c r="G43" s="503" t="s">
        <v>60</v>
      </c>
      <c r="H43" s="503"/>
      <c r="I43" s="503"/>
      <c r="J43" s="503"/>
      <c r="K43" s="5"/>
      <c r="L43" s="256">
        <v>3080</v>
      </c>
      <c r="M43" s="194">
        <v>3126</v>
      </c>
      <c r="N43" s="194">
        <v>127</v>
      </c>
      <c r="O43" s="194">
        <v>101</v>
      </c>
      <c r="P43" s="194">
        <v>136</v>
      </c>
      <c r="Q43" s="194">
        <v>153</v>
      </c>
      <c r="R43" s="194">
        <v>196</v>
      </c>
      <c r="S43" s="194">
        <v>167</v>
      </c>
      <c r="T43" s="194">
        <v>141</v>
      </c>
      <c r="U43" s="194">
        <v>143</v>
      </c>
      <c r="V43" s="233"/>
    </row>
    <row r="44" spans="2:22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256"/>
      <c r="M44" s="194"/>
      <c r="N44" s="194"/>
      <c r="O44" s="194"/>
      <c r="P44" s="194"/>
      <c r="Q44" s="194"/>
      <c r="R44" s="194"/>
      <c r="S44" s="194"/>
      <c r="T44" s="194"/>
      <c r="U44" s="194"/>
      <c r="V44" s="233"/>
    </row>
    <row r="45" spans="2:23" s="227" customFormat="1" ht="10.5" customHeight="1">
      <c r="B45" s="228"/>
      <c r="C45" s="504" t="s">
        <v>82</v>
      </c>
      <c r="D45" s="504"/>
      <c r="E45" s="504"/>
      <c r="F45" s="504"/>
      <c r="G45" s="504"/>
      <c r="H45" s="504"/>
      <c r="I45" s="504"/>
      <c r="J45" s="504"/>
      <c r="K45" s="3"/>
      <c r="L45" s="255">
        <v>6</v>
      </c>
      <c r="M45" s="214">
        <v>7</v>
      </c>
      <c r="N45" s="214">
        <v>0</v>
      </c>
      <c r="O45" s="214">
        <v>0</v>
      </c>
      <c r="P45" s="214">
        <v>0</v>
      </c>
      <c r="Q45" s="214">
        <v>0</v>
      </c>
      <c r="R45" s="214">
        <v>0</v>
      </c>
      <c r="S45" s="214">
        <v>0</v>
      </c>
      <c r="T45" s="214">
        <v>0</v>
      </c>
      <c r="U45" s="214">
        <v>0</v>
      </c>
      <c r="V45" s="243"/>
      <c r="W45" s="41"/>
    </row>
    <row r="46" spans="2:22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256"/>
      <c r="M46" s="194"/>
      <c r="N46" s="194"/>
      <c r="O46" s="194"/>
      <c r="P46" s="194"/>
      <c r="Q46" s="194"/>
      <c r="R46" s="194"/>
      <c r="S46" s="194"/>
      <c r="T46" s="194"/>
      <c r="U46" s="194"/>
      <c r="V46" s="233"/>
    </row>
    <row r="47" spans="2:23" s="227" customFormat="1" ht="10.5" customHeight="1">
      <c r="B47" s="228"/>
      <c r="C47" s="504" t="s">
        <v>83</v>
      </c>
      <c r="D47" s="504"/>
      <c r="E47" s="504"/>
      <c r="F47" s="504"/>
      <c r="G47" s="504"/>
      <c r="H47" s="504"/>
      <c r="I47" s="504"/>
      <c r="J47" s="504"/>
      <c r="K47" s="3"/>
      <c r="L47" s="255">
        <v>10642</v>
      </c>
      <c r="M47" s="214">
        <v>10772</v>
      </c>
      <c r="N47" s="214">
        <v>470</v>
      </c>
      <c r="O47" s="214">
        <v>496</v>
      </c>
      <c r="P47" s="214">
        <v>576</v>
      </c>
      <c r="Q47" s="214">
        <v>579</v>
      </c>
      <c r="R47" s="214">
        <v>584</v>
      </c>
      <c r="S47" s="214">
        <v>607</v>
      </c>
      <c r="T47" s="214">
        <v>596</v>
      </c>
      <c r="U47" s="214">
        <v>514</v>
      </c>
      <c r="V47" s="243"/>
      <c r="W47" s="41"/>
    </row>
    <row r="48" spans="2:22" ht="10.5" customHeight="1">
      <c r="B48" s="9"/>
      <c r="C48" s="4"/>
      <c r="D48" s="4"/>
      <c r="E48" s="4"/>
      <c r="F48" s="4"/>
      <c r="G48" s="503" t="s">
        <v>18</v>
      </c>
      <c r="H48" s="503"/>
      <c r="I48" s="503"/>
      <c r="J48" s="503"/>
      <c r="K48" s="5"/>
      <c r="L48" s="256">
        <v>1942</v>
      </c>
      <c r="M48" s="194">
        <v>1894</v>
      </c>
      <c r="N48" s="194">
        <v>83</v>
      </c>
      <c r="O48" s="194">
        <v>99</v>
      </c>
      <c r="P48" s="194">
        <v>97</v>
      </c>
      <c r="Q48" s="194">
        <v>113</v>
      </c>
      <c r="R48" s="194">
        <v>84</v>
      </c>
      <c r="S48" s="194">
        <v>115</v>
      </c>
      <c r="T48" s="194">
        <v>105</v>
      </c>
      <c r="U48" s="194">
        <v>86</v>
      </c>
      <c r="V48" s="233"/>
    </row>
    <row r="49" spans="2:22" ht="10.5" customHeight="1">
      <c r="B49" s="9"/>
      <c r="C49" s="4"/>
      <c r="D49" s="4"/>
      <c r="E49" s="4"/>
      <c r="F49" s="4"/>
      <c r="G49" s="503" t="s">
        <v>19</v>
      </c>
      <c r="H49" s="503"/>
      <c r="I49" s="503"/>
      <c r="J49" s="503"/>
      <c r="K49" s="5"/>
      <c r="L49" s="256">
        <v>1453</v>
      </c>
      <c r="M49" s="194">
        <v>1486</v>
      </c>
      <c r="N49" s="194">
        <v>64</v>
      </c>
      <c r="O49" s="194">
        <v>55</v>
      </c>
      <c r="P49" s="194">
        <v>79</v>
      </c>
      <c r="Q49" s="194">
        <v>85</v>
      </c>
      <c r="R49" s="194">
        <v>91</v>
      </c>
      <c r="S49" s="194">
        <v>82</v>
      </c>
      <c r="T49" s="194">
        <v>92</v>
      </c>
      <c r="U49" s="194">
        <v>74</v>
      </c>
      <c r="V49" s="233"/>
    </row>
    <row r="50" spans="2:22" ht="10.5" customHeight="1">
      <c r="B50" s="9"/>
      <c r="C50" s="4"/>
      <c r="D50" s="4"/>
      <c r="E50" s="4"/>
      <c r="F50" s="4"/>
      <c r="G50" s="503" t="s">
        <v>23</v>
      </c>
      <c r="H50" s="503"/>
      <c r="I50" s="503"/>
      <c r="J50" s="503"/>
      <c r="K50" s="5"/>
      <c r="L50" s="256">
        <v>1895</v>
      </c>
      <c r="M50" s="194">
        <v>1904</v>
      </c>
      <c r="N50" s="194">
        <v>112</v>
      </c>
      <c r="O50" s="194">
        <v>103</v>
      </c>
      <c r="P50" s="194">
        <v>101</v>
      </c>
      <c r="Q50" s="194">
        <v>93</v>
      </c>
      <c r="R50" s="194">
        <v>103</v>
      </c>
      <c r="S50" s="194">
        <v>98</v>
      </c>
      <c r="T50" s="194">
        <v>89</v>
      </c>
      <c r="U50" s="194">
        <v>74</v>
      </c>
      <c r="V50" s="233"/>
    </row>
    <row r="51" spans="2:22" ht="10.5" customHeight="1">
      <c r="B51" s="9"/>
      <c r="C51" s="4"/>
      <c r="D51" s="4"/>
      <c r="E51" s="4"/>
      <c r="F51" s="4"/>
      <c r="G51" s="503" t="s">
        <v>26</v>
      </c>
      <c r="H51" s="503"/>
      <c r="I51" s="503"/>
      <c r="J51" s="503"/>
      <c r="K51" s="5"/>
      <c r="L51" s="256">
        <v>1641</v>
      </c>
      <c r="M51" s="194">
        <v>1706</v>
      </c>
      <c r="N51" s="194">
        <v>83</v>
      </c>
      <c r="O51" s="194">
        <v>86</v>
      </c>
      <c r="P51" s="194">
        <v>107</v>
      </c>
      <c r="Q51" s="194">
        <v>108</v>
      </c>
      <c r="R51" s="194">
        <v>102</v>
      </c>
      <c r="S51" s="194">
        <v>113</v>
      </c>
      <c r="T51" s="194">
        <v>94</v>
      </c>
      <c r="U51" s="194">
        <v>90</v>
      </c>
      <c r="V51" s="233"/>
    </row>
    <row r="52" spans="2:22" ht="10.5" customHeight="1">
      <c r="B52" s="9"/>
      <c r="C52" s="4"/>
      <c r="D52" s="4"/>
      <c r="E52" s="4"/>
      <c r="F52" s="4"/>
      <c r="G52" s="503" t="s">
        <v>29</v>
      </c>
      <c r="H52" s="503"/>
      <c r="I52" s="503"/>
      <c r="J52" s="503"/>
      <c r="K52" s="5"/>
      <c r="L52" s="256">
        <v>2411</v>
      </c>
      <c r="M52" s="194">
        <v>2475</v>
      </c>
      <c r="N52" s="194">
        <v>71</v>
      </c>
      <c r="O52" s="194">
        <v>89</v>
      </c>
      <c r="P52" s="194">
        <v>121</v>
      </c>
      <c r="Q52" s="194">
        <v>123</v>
      </c>
      <c r="R52" s="194">
        <v>129</v>
      </c>
      <c r="S52" s="194">
        <v>135</v>
      </c>
      <c r="T52" s="194">
        <v>162</v>
      </c>
      <c r="U52" s="194">
        <v>134</v>
      </c>
      <c r="V52" s="233"/>
    </row>
    <row r="53" spans="2:22" ht="10.5" customHeight="1">
      <c r="B53" s="9"/>
      <c r="C53" s="4"/>
      <c r="D53" s="4"/>
      <c r="E53" s="4"/>
      <c r="F53" s="4"/>
      <c r="G53" s="503" t="s">
        <v>30</v>
      </c>
      <c r="H53" s="503"/>
      <c r="I53" s="503"/>
      <c r="J53" s="503"/>
      <c r="K53" s="5"/>
      <c r="L53" s="256">
        <v>1300</v>
      </c>
      <c r="M53" s="194">
        <v>1307</v>
      </c>
      <c r="N53" s="194">
        <v>57</v>
      </c>
      <c r="O53" s="194">
        <v>64</v>
      </c>
      <c r="P53" s="194">
        <v>71</v>
      </c>
      <c r="Q53" s="194">
        <v>57</v>
      </c>
      <c r="R53" s="194">
        <v>75</v>
      </c>
      <c r="S53" s="194">
        <v>64</v>
      </c>
      <c r="T53" s="194">
        <v>54</v>
      </c>
      <c r="U53" s="194">
        <v>56</v>
      </c>
      <c r="V53" s="233"/>
    </row>
    <row r="54" spans="2:22" ht="6" customHeight="1">
      <c r="B54" s="9"/>
      <c r="C54" s="4"/>
      <c r="D54" s="4"/>
      <c r="E54" s="4"/>
      <c r="F54" s="4"/>
      <c r="G54" s="4"/>
      <c r="H54" s="4"/>
      <c r="I54" s="4"/>
      <c r="J54" s="4"/>
      <c r="K54" s="5"/>
      <c r="L54" s="256"/>
      <c r="M54" s="194"/>
      <c r="N54" s="194"/>
      <c r="O54" s="194"/>
      <c r="P54" s="194"/>
      <c r="Q54" s="194"/>
      <c r="R54" s="194"/>
      <c r="S54" s="194"/>
      <c r="T54" s="194"/>
      <c r="U54" s="194"/>
      <c r="V54" s="223"/>
    </row>
    <row r="55" spans="2:23" s="227" customFormat="1" ht="10.5" customHeight="1">
      <c r="B55" s="228"/>
      <c r="C55" s="504" t="s">
        <v>84</v>
      </c>
      <c r="D55" s="504"/>
      <c r="E55" s="504"/>
      <c r="F55" s="504"/>
      <c r="G55" s="504"/>
      <c r="H55" s="504"/>
      <c r="I55" s="504"/>
      <c r="J55" s="504"/>
      <c r="K55" s="3"/>
      <c r="L55" s="255">
        <v>13060</v>
      </c>
      <c r="M55" s="214">
        <v>13129</v>
      </c>
      <c r="N55" s="214">
        <v>633</v>
      </c>
      <c r="O55" s="214">
        <v>565</v>
      </c>
      <c r="P55" s="214">
        <v>654</v>
      </c>
      <c r="Q55" s="214">
        <v>621</v>
      </c>
      <c r="R55" s="214">
        <v>732</v>
      </c>
      <c r="S55" s="214">
        <v>683</v>
      </c>
      <c r="T55" s="214">
        <v>672</v>
      </c>
      <c r="U55" s="214">
        <v>609</v>
      </c>
      <c r="V55" s="243"/>
      <c r="W55" s="41"/>
    </row>
    <row r="56" spans="2:22" ht="10.5" customHeight="1">
      <c r="B56" s="9"/>
      <c r="C56" s="4"/>
      <c r="D56" s="4"/>
      <c r="E56" s="4"/>
      <c r="F56" s="4"/>
      <c r="G56" s="503" t="s">
        <v>18</v>
      </c>
      <c r="H56" s="503"/>
      <c r="I56" s="503"/>
      <c r="J56" s="503"/>
      <c r="K56" s="5"/>
      <c r="L56" s="256">
        <v>2356</v>
      </c>
      <c r="M56" s="194">
        <v>2445</v>
      </c>
      <c r="N56" s="194">
        <v>90</v>
      </c>
      <c r="O56" s="194">
        <v>100</v>
      </c>
      <c r="P56" s="194">
        <v>127</v>
      </c>
      <c r="Q56" s="194">
        <v>114</v>
      </c>
      <c r="R56" s="194">
        <v>120</v>
      </c>
      <c r="S56" s="194">
        <v>154</v>
      </c>
      <c r="T56" s="194">
        <v>116</v>
      </c>
      <c r="U56" s="194">
        <v>111</v>
      </c>
      <c r="V56" s="233"/>
    </row>
    <row r="57" spans="2:22" ht="10.5" customHeight="1">
      <c r="B57" s="9"/>
      <c r="C57" s="4"/>
      <c r="D57" s="4"/>
      <c r="E57" s="4"/>
      <c r="F57" s="4"/>
      <c r="G57" s="503" t="s">
        <v>19</v>
      </c>
      <c r="H57" s="503"/>
      <c r="I57" s="503"/>
      <c r="J57" s="503"/>
      <c r="K57" s="5"/>
      <c r="L57" s="256">
        <v>2197</v>
      </c>
      <c r="M57" s="194">
        <v>2212</v>
      </c>
      <c r="N57" s="194">
        <v>100</v>
      </c>
      <c r="O57" s="194">
        <v>88</v>
      </c>
      <c r="P57" s="194">
        <v>101</v>
      </c>
      <c r="Q57" s="194">
        <v>110</v>
      </c>
      <c r="R57" s="194">
        <v>139</v>
      </c>
      <c r="S57" s="194">
        <v>106</v>
      </c>
      <c r="T57" s="194">
        <v>120</v>
      </c>
      <c r="U57" s="194">
        <v>108</v>
      </c>
      <c r="V57" s="233"/>
    </row>
    <row r="58" spans="2:23" ht="10.5" customHeight="1">
      <c r="B58" s="9"/>
      <c r="C58" s="4"/>
      <c r="D58" s="4"/>
      <c r="E58" s="4"/>
      <c r="F58" s="4"/>
      <c r="G58" s="503" t="s">
        <v>23</v>
      </c>
      <c r="H58" s="503"/>
      <c r="I58" s="503"/>
      <c r="J58" s="503"/>
      <c r="K58" s="5"/>
      <c r="L58" s="256">
        <v>2245</v>
      </c>
      <c r="M58" s="194">
        <v>2197</v>
      </c>
      <c r="N58" s="194">
        <v>131</v>
      </c>
      <c r="O58" s="194">
        <v>98</v>
      </c>
      <c r="P58" s="194">
        <v>111</v>
      </c>
      <c r="Q58" s="194">
        <v>101</v>
      </c>
      <c r="R58" s="194">
        <v>123</v>
      </c>
      <c r="S58" s="194">
        <v>98</v>
      </c>
      <c r="T58" s="194">
        <v>112</v>
      </c>
      <c r="U58" s="194">
        <v>95</v>
      </c>
      <c r="V58" s="233"/>
      <c r="W58" s="30"/>
    </row>
    <row r="59" spans="2:23" ht="10.5" customHeight="1">
      <c r="B59" s="9"/>
      <c r="C59" s="4"/>
      <c r="D59" s="4"/>
      <c r="E59" s="4"/>
      <c r="F59" s="4"/>
      <c r="G59" s="503" t="s">
        <v>26</v>
      </c>
      <c r="H59" s="503"/>
      <c r="I59" s="503"/>
      <c r="J59" s="503"/>
      <c r="K59" s="5"/>
      <c r="L59" s="256">
        <v>3013</v>
      </c>
      <c r="M59" s="194">
        <v>3035</v>
      </c>
      <c r="N59" s="194">
        <v>145</v>
      </c>
      <c r="O59" s="194">
        <v>139</v>
      </c>
      <c r="P59" s="194">
        <v>145</v>
      </c>
      <c r="Q59" s="194">
        <v>146</v>
      </c>
      <c r="R59" s="194">
        <v>183</v>
      </c>
      <c r="S59" s="194">
        <v>139</v>
      </c>
      <c r="T59" s="194">
        <v>134</v>
      </c>
      <c r="U59" s="194">
        <v>136</v>
      </c>
      <c r="V59" s="233"/>
      <c r="W59" s="30"/>
    </row>
    <row r="60" spans="2:22" ht="10.5" customHeight="1">
      <c r="B60" s="9"/>
      <c r="C60" s="4"/>
      <c r="D60" s="4"/>
      <c r="E60" s="4"/>
      <c r="F60" s="4"/>
      <c r="G60" s="503" t="s">
        <v>29</v>
      </c>
      <c r="H60" s="503"/>
      <c r="I60" s="503"/>
      <c r="J60" s="503"/>
      <c r="K60" s="5"/>
      <c r="L60" s="256">
        <v>2340</v>
      </c>
      <c r="M60" s="194">
        <v>2314</v>
      </c>
      <c r="N60" s="194">
        <v>123</v>
      </c>
      <c r="O60" s="194">
        <v>103</v>
      </c>
      <c r="P60" s="194">
        <v>128</v>
      </c>
      <c r="Q60" s="194">
        <v>98</v>
      </c>
      <c r="R60" s="194">
        <v>111</v>
      </c>
      <c r="S60" s="194">
        <v>122</v>
      </c>
      <c r="T60" s="194">
        <v>131</v>
      </c>
      <c r="U60" s="194">
        <v>100</v>
      </c>
      <c r="V60" s="233"/>
    </row>
    <row r="61" spans="2:22" ht="10.5" customHeight="1">
      <c r="B61" s="9"/>
      <c r="C61" s="4"/>
      <c r="D61" s="4"/>
      <c r="E61" s="4"/>
      <c r="F61" s="4"/>
      <c r="G61" s="503" t="s">
        <v>30</v>
      </c>
      <c r="H61" s="503"/>
      <c r="I61" s="503"/>
      <c r="J61" s="503"/>
      <c r="K61" s="5"/>
      <c r="L61" s="256">
        <v>909</v>
      </c>
      <c r="M61" s="194">
        <v>926</v>
      </c>
      <c r="N61" s="194">
        <v>44</v>
      </c>
      <c r="O61" s="194">
        <v>37</v>
      </c>
      <c r="P61" s="194">
        <v>42</v>
      </c>
      <c r="Q61" s="194">
        <v>52</v>
      </c>
      <c r="R61" s="194">
        <v>56</v>
      </c>
      <c r="S61" s="194">
        <v>64</v>
      </c>
      <c r="T61" s="194">
        <v>59</v>
      </c>
      <c r="U61" s="194">
        <v>59</v>
      </c>
      <c r="V61" s="233"/>
    </row>
    <row r="62" spans="2:22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256"/>
      <c r="M62" s="194"/>
      <c r="N62" s="194"/>
      <c r="O62" s="194"/>
      <c r="P62" s="194"/>
      <c r="Q62" s="194"/>
      <c r="R62" s="194"/>
      <c r="S62" s="194"/>
      <c r="T62" s="194"/>
      <c r="U62" s="194"/>
      <c r="V62" s="233"/>
    </row>
    <row r="63" spans="2:23" s="227" customFormat="1" ht="10.5" customHeight="1">
      <c r="B63" s="228"/>
      <c r="C63" s="504" t="s">
        <v>85</v>
      </c>
      <c r="D63" s="504"/>
      <c r="E63" s="504"/>
      <c r="F63" s="504"/>
      <c r="G63" s="504"/>
      <c r="H63" s="504"/>
      <c r="I63" s="504"/>
      <c r="J63" s="504"/>
      <c r="K63" s="3"/>
      <c r="L63" s="255">
        <v>11318</v>
      </c>
      <c r="M63" s="214">
        <v>11371</v>
      </c>
      <c r="N63" s="214">
        <v>536</v>
      </c>
      <c r="O63" s="214">
        <v>490</v>
      </c>
      <c r="P63" s="214">
        <v>601</v>
      </c>
      <c r="Q63" s="214">
        <v>614</v>
      </c>
      <c r="R63" s="214">
        <v>652</v>
      </c>
      <c r="S63" s="214">
        <v>584</v>
      </c>
      <c r="T63" s="214">
        <v>530</v>
      </c>
      <c r="U63" s="214">
        <v>494</v>
      </c>
      <c r="V63" s="243"/>
      <c r="W63" s="41"/>
    </row>
    <row r="64" spans="2:22" ht="10.5" customHeight="1">
      <c r="B64" s="9"/>
      <c r="C64" s="4"/>
      <c r="D64" s="4"/>
      <c r="E64" s="4"/>
      <c r="F64" s="4"/>
      <c r="G64" s="503" t="s">
        <v>18</v>
      </c>
      <c r="H64" s="503"/>
      <c r="I64" s="503"/>
      <c r="J64" s="503"/>
      <c r="K64" s="5"/>
      <c r="L64" s="256">
        <v>2528</v>
      </c>
      <c r="M64" s="194">
        <v>2552</v>
      </c>
      <c r="N64" s="194">
        <v>139</v>
      </c>
      <c r="O64" s="194">
        <v>130</v>
      </c>
      <c r="P64" s="194">
        <v>160</v>
      </c>
      <c r="Q64" s="194">
        <v>151</v>
      </c>
      <c r="R64" s="194">
        <v>160</v>
      </c>
      <c r="S64" s="194">
        <v>136</v>
      </c>
      <c r="T64" s="194">
        <v>124</v>
      </c>
      <c r="U64" s="194">
        <v>110</v>
      </c>
      <c r="V64" s="233"/>
    </row>
    <row r="65" spans="2:22" ht="10.5" customHeight="1">
      <c r="B65" s="9"/>
      <c r="C65" s="4"/>
      <c r="D65" s="4"/>
      <c r="E65" s="4"/>
      <c r="F65" s="4"/>
      <c r="G65" s="503" t="s">
        <v>19</v>
      </c>
      <c r="H65" s="503"/>
      <c r="I65" s="503"/>
      <c r="J65" s="503"/>
      <c r="K65" s="5"/>
      <c r="L65" s="256">
        <v>2497</v>
      </c>
      <c r="M65" s="194">
        <v>2458</v>
      </c>
      <c r="N65" s="194">
        <v>89</v>
      </c>
      <c r="O65" s="194">
        <v>90</v>
      </c>
      <c r="P65" s="194">
        <v>121</v>
      </c>
      <c r="Q65" s="194">
        <v>115</v>
      </c>
      <c r="R65" s="194">
        <v>126</v>
      </c>
      <c r="S65" s="194">
        <v>117</v>
      </c>
      <c r="T65" s="194">
        <v>110</v>
      </c>
      <c r="U65" s="194">
        <v>101</v>
      </c>
      <c r="V65" s="233"/>
    </row>
    <row r="66" spans="2:22" ht="10.5" customHeight="1">
      <c r="B66" s="9"/>
      <c r="C66" s="4"/>
      <c r="D66" s="4"/>
      <c r="E66" s="4"/>
      <c r="F66" s="4"/>
      <c r="G66" s="503" t="s">
        <v>23</v>
      </c>
      <c r="H66" s="503"/>
      <c r="I66" s="503"/>
      <c r="J66" s="503"/>
      <c r="K66" s="5"/>
      <c r="L66" s="256">
        <v>2104</v>
      </c>
      <c r="M66" s="194">
        <v>2139</v>
      </c>
      <c r="N66" s="194">
        <v>85</v>
      </c>
      <c r="O66" s="194">
        <v>70</v>
      </c>
      <c r="P66" s="194">
        <v>116</v>
      </c>
      <c r="Q66" s="194">
        <v>126</v>
      </c>
      <c r="R66" s="194">
        <v>142</v>
      </c>
      <c r="S66" s="194">
        <v>135</v>
      </c>
      <c r="T66" s="194">
        <v>124</v>
      </c>
      <c r="U66" s="194">
        <v>120</v>
      </c>
      <c r="V66" s="233"/>
    </row>
    <row r="67" spans="2:22" ht="10.5" customHeight="1">
      <c r="B67" s="9"/>
      <c r="C67" s="4"/>
      <c r="D67" s="4"/>
      <c r="E67" s="4"/>
      <c r="F67" s="4"/>
      <c r="G67" s="503" t="s">
        <v>26</v>
      </c>
      <c r="H67" s="503"/>
      <c r="I67" s="503"/>
      <c r="J67" s="503"/>
      <c r="K67" s="5"/>
      <c r="L67" s="256">
        <v>1867</v>
      </c>
      <c r="M67" s="194">
        <v>1840</v>
      </c>
      <c r="N67" s="194">
        <v>101</v>
      </c>
      <c r="O67" s="194">
        <v>80</v>
      </c>
      <c r="P67" s="194">
        <v>112</v>
      </c>
      <c r="Q67" s="194">
        <v>121</v>
      </c>
      <c r="R67" s="194">
        <v>125</v>
      </c>
      <c r="S67" s="194">
        <v>93</v>
      </c>
      <c r="T67" s="194">
        <v>81</v>
      </c>
      <c r="U67" s="194">
        <v>83</v>
      </c>
      <c r="V67" s="233"/>
    </row>
    <row r="68" spans="2:22" ht="10.5" customHeight="1">
      <c r="B68" s="9"/>
      <c r="C68" s="4"/>
      <c r="D68" s="4"/>
      <c r="E68" s="4"/>
      <c r="F68" s="4"/>
      <c r="G68" s="503" t="s">
        <v>29</v>
      </c>
      <c r="H68" s="503"/>
      <c r="I68" s="503"/>
      <c r="J68" s="503"/>
      <c r="K68" s="5"/>
      <c r="L68" s="256">
        <v>1114</v>
      </c>
      <c r="M68" s="194">
        <v>1090</v>
      </c>
      <c r="N68" s="194">
        <v>52</v>
      </c>
      <c r="O68" s="194">
        <v>58</v>
      </c>
      <c r="P68" s="194">
        <v>36</v>
      </c>
      <c r="Q68" s="194">
        <v>38</v>
      </c>
      <c r="R68" s="194">
        <v>54</v>
      </c>
      <c r="S68" s="194">
        <v>34</v>
      </c>
      <c r="T68" s="194">
        <v>46</v>
      </c>
      <c r="U68" s="194">
        <v>27</v>
      </c>
      <c r="V68" s="233"/>
    </row>
    <row r="69" spans="2:22" ht="10.5" customHeight="1">
      <c r="B69" s="9"/>
      <c r="C69" s="4"/>
      <c r="D69" s="4"/>
      <c r="E69" s="4"/>
      <c r="F69" s="4"/>
      <c r="G69" s="503" t="s">
        <v>30</v>
      </c>
      <c r="H69" s="503"/>
      <c r="I69" s="503"/>
      <c r="J69" s="503"/>
      <c r="K69" s="5"/>
      <c r="L69" s="256">
        <v>1208</v>
      </c>
      <c r="M69" s="194">
        <v>1292</v>
      </c>
      <c r="N69" s="194">
        <v>70</v>
      </c>
      <c r="O69" s="194">
        <v>62</v>
      </c>
      <c r="P69" s="194">
        <v>56</v>
      </c>
      <c r="Q69" s="194">
        <v>63</v>
      </c>
      <c r="R69" s="194">
        <v>45</v>
      </c>
      <c r="S69" s="194">
        <v>69</v>
      </c>
      <c r="T69" s="194">
        <v>45</v>
      </c>
      <c r="U69" s="194">
        <v>53</v>
      </c>
      <c r="V69" s="233"/>
    </row>
    <row r="70" spans="2:22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56"/>
      <c r="M70" s="194"/>
      <c r="N70" s="194"/>
      <c r="O70" s="194"/>
      <c r="P70" s="194"/>
      <c r="Q70" s="194"/>
      <c r="R70" s="194"/>
      <c r="S70" s="194"/>
      <c r="T70" s="194"/>
      <c r="U70" s="194"/>
      <c r="V70" s="233"/>
    </row>
    <row r="71" spans="2:23" s="227" customFormat="1" ht="10.5" customHeight="1">
      <c r="B71" s="228"/>
      <c r="C71" s="504" t="s">
        <v>86</v>
      </c>
      <c r="D71" s="504"/>
      <c r="E71" s="504"/>
      <c r="F71" s="504"/>
      <c r="G71" s="504"/>
      <c r="H71" s="504"/>
      <c r="I71" s="504"/>
      <c r="J71" s="504"/>
      <c r="K71" s="3"/>
      <c r="L71" s="255">
        <v>16708</v>
      </c>
      <c r="M71" s="214">
        <v>17126</v>
      </c>
      <c r="N71" s="214">
        <v>764</v>
      </c>
      <c r="O71" s="214">
        <v>697</v>
      </c>
      <c r="P71" s="214">
        <v>902</v>
      </c>
      <c r="Q71" s="214">
        <v>826</v>
      </c>
      <c r="R71" s="214">
        <v>888</v>
      </c>
      <c r="S71" s="214">
        <v>901</v>
      </c>
      <c r="T71" s="214">
        <v>897</v>
      </c>
      <c r="U71" s="214">
        <v>831</v>
      </c>
      <c r="V71" s="243"/>
      <c r="W71" s="41"/>
    </row>
    <row r="72" spans="2:22" ht="10.5" customHeight="1">
      <c r="B72" s="9"/>
      <c r="C72" s="4"/>
      <c r="D72" s="4"/>
      <c r="E72" s="4"/>
      <c r="F72" s="4"/>
      <c r="G72" s="503" t="s">
        <v>18</v>
      </c>
      <c r="H72" s="503"/>
      <c r="I72" s="503"/>
      <c r="J72" s="503"/>
      <c r="K72" s="5"/>
      <c r="L72" s="256">
        <v>1395</v>
      </c>
      <c r="M72" s="194">
        <v>1468</v>
      </c>
      <c r="N72" s="194">
        <v>51</v>
      </c>
      <c r="O72" s="194">
        <v>60</v>
      </c>
      <c r="P72" s="194">
        <v>65</v>
      </c>
      <c r="Q72" s="194">
        <v>72</v>
      </c>
      <c r="R72" s="194">
        <v>59</v>
      </c>
      <c r="S72" s="194">
        <v>70</v>
      </c>
      <c r="T72" s="194">
        <v>82</v>
      </c>
      <c r="U72" s="194">
        <v>56</v>
      </c>
      <c r="V72" s="233"/>
    </row>
    <row r="73" spans="2:22" ht="10.5" customHeight="1">
      <c r="B73" s="9"/>
      <c r="C73" s="4"/>
      <c r="D73" s="4"/>
      <c r="E73" s="4"/>
      <c r="F73" s="4"/>
      <c r="G73" s="503" t="s">
        <v>19</v>
      </c>
      <c r="H73" s="503"/>
      <c r="I73" s="503"/>
      <c r="J73" s="503"/>
      <c r="K73" s="5"/>
      <c r="L73" s="256">
        <v>1907</v>
      </c>
      <c r="M73" s="194">
        <v>1923</v>
      </c>
      <c r="N73" s="194">
        <v>81</v>
      </c>
      <c r="O73" s="194">
        <v>74</v>
      </c>
      <c r="P73" s="194">
        <v>78</v>
      </c>
      <c r="Q73" s="194">
        <v>77</v>
      </c>
      <c r="R73" s="194">
        <v>88</v>
      </c>
      <c r="S73" s="194">
        <v>100</v>
      </c>
      <c r="T73" s="194">
        <v>84</v>
      </c>
      <c r="U73" s="194">
        <v>93</v>
      </c>
      <c r="V73" s="233"/>
    </row>
    <row r="74" spans="2:22" ht="10.5" customHeight="1">
      <c r="B74" s="9"/>
      <c r="C74" s="4"/>
      <c r="D74" s="4"/>
      <c r="E74" s="4"/>
      <c r="F74" s="4"/>
      <c r="G74" s="503" t="s">
        <v>23</v>
      </c>
      <c r="H74" s="503"/>
      <c r="I74" s="503"/>
      <c r="J74" s="503"/>
      <c r="K74" s="5"/>
      <c r="L74" s="256">
        <v>1588</v>
      </c>
      <c r="M74" s="194">
        <v>1472</v>
      </c>
      <c r="N74" s="194">
        <v>91</v>
      </c>
      <c r="O74" s="194">
        <v>81</v>
      </c>
      <c r="P74" s="194">
        <v>100</v>
      </c>
      <c r="Q74" s="194">
        <v>79</v>
      </c>
      <c r="R74" s="194">
        <v>111</v>
      </c>
      <c r="S74" s="194">
        <v>73</v>
      </c>
      <c r="T74" s="194">
        <v>115</v>
      </c>
      <c r="U74" s="194">
        <v>81</v>
      </c>
      <c r="V74" s="233"/>
    </row>
    <row r="75" spans="2:22" ht="10.5" customHeight="1">
      <c r="B75" s="9"/>
      <c r="C75" s="4"/>
      <c r="D75" s="4"/>
      <c r="E75" s="4"/>
      <c r="F75" s="4"/>
      <c r="G75" s="503" t="s">
        <v>26</v>
      </c>
      <c r="H75" s="503"/>
      <c r="I75" s="503"/>
      <c r="J75" s="503"/>
      <c r="K75" s="5"/>
      <c r="L75" s="256">
        <v>2149</v>
      </c>
      <c r="M75" s="194">
        <v>2235</v>
      </c>
      <c r="N75" s="194">
        <v>115</v>
      </c>
      <c r="O75" s="194">
        <v>88</v>
      </c>
      <c r="P75" s="194">
        <v>112</v>
      </c>
      <c r="Q75" s="194">
        <v>113</v>
      </c>
      <c r="R75" s="194">
        <v>139</v>
      </c>
      <c r="S75" s="194">
        <v>158</v>
      </c>
      <c r="T75" s="194">
        <v>108</v>
      </c>
      <c r="U75" s="194">
        <v>108</v>
      </c>
      <c r="V75" s="233"/>
    </row>
    <row r="76" spans="2:22" ht="10.5" customHeight="1">
      <c r="B76" s="9"/>
      <c r="C76" s="4"/>
      <c r="D76" s="4"/>
      <c r="E76" s="4"/>
      <c r="F76" s="4"/>
      <c r="G76" s="503" t="s">
        <v>29</v>
      </c>
      <c r="H76" s="503"/>
      <c r="I76" s="503"/>
      <c r="J76" s="503"/>
      <c r="K76" s="5"/>
      <c r="L76" s="256">
        <v>2216</v>
      </c>
      <c r="M76" s="194">
        <v>2291</v>
      </c>
      <c r="N76" s="194">
        <v>93</v>
      </c>
      <c r="O76" s="194">
        <v>83</v>
      </c>
      <c r="P76" s="194">
        <v>148</v>
      </c>
      <c r="Q76" s="194">
        <v>128</v>
      </c>
      <c r="R76" s="194">
        <v>127</v>
      </c>
      <c r="S76" s="194">
        <v>134</v>
      </c>
      <c r="T76" s="194">
        <v>113</v>
      </c>
      <c r="U76" s="194">
        <v>129</v>
      </c>
      <c r="V76" s="233"/>
    </row>
    <row r="77" spans="2:22" ht="10.5" customHeight="1">
      <c r="B77" s="9"/>
      <c r="C77" s="4"/>
      <c r="D77" s="4"/>
      <c r="E77" s="4"/>
      <c r="F77" s="4"/>
      <c r="G77" s="503" t="s">
        <v>30</v>
      </c>
      <c r="H77" s="503"/>
      <c r="I77" s="503"/>
      <c r="J77" s="503"/>
      <c r="K77" s="5"/>
      <c r="L77" s="256">
        <v>2499</v>
      </c>
      <c r="M77" s="194">
        <v>2651</v>
      </c>
      <c r="N77" s="194">
        <v>97</v>
      </c>
      <c r="O77" s="194">
        <v>104</v>
      </c>
      <c r="P77" s="194">
        <v>119</v>
      </c>
      <c r="Q77" s="194">
        <v>108</v>
      </c>
      <c r="R77" s="194">
        <v>120</v>
      </c>
      <c r="S77" s="194">
        <v>109</v>
      </c>
      <c r="T77" s="194">
        <v>124</v>
      </c>
      <c r="U77" s="194">
        <v>110</v>
      </c>
      <c r="V77" s="233"/>
    </row>
    <row r="78" spans="2:22" ht="10.5" customHeight="1">
      <c r="B78" s="9"/>
      <c r="C78" s="4"/>
      <c r="D78" s="4"/>
      <c r="E78" s="4"/>
      <c r="F78" s="4"/>
      <c r="G78" s="503" t="s">
        <v>60</v>
      </c>
      <c r="H78" s="503"/>
      <c r="I78" s="503"/>
      <c r="J78" s="503"/>
      <c r="K78" s="5"/>
      <c r="L78" s="256">
        <v>2513</v>
      </c>
      <c r="M78" s="194">
        <v>2628</v>
      </c>
      <c r="N78" s="194">
        <v>119</v>
      </c>
      <c r="O78" s="194">
        <v>106</v>
      </c>
      <c r="P78" s="194">
        <v>134</v>
      </c>
      <c r="Q78" s="194">
        <v>144</v>
      </c>
      <c r="R78" s="194">
        <v>135</v>
      </c>
      <c r="S78" s="194">
        <v>121</v>
      </c>
      <c r="T78" s="194">
        <v>133</v>
      </c>
      <c r="U78" s="194">
        <v>114</v>
      </c>
      <c r="V78" s="233"/>
    </row>
    <row r="79" spans="2:22" ht="10.5" customHeight="1">
      <c r="B79" s="9"/>
      <c r="C79" s="4"/>
      <c r="D79" s="4"/>
      <c r="E79" s="4"/>
      <c r="F79" s="4"/>
      <c r="G79" s="503" t="s">
        <v>61</v>
      </c>
      <c r="H79" s="503"/>
      <c r="I79" s="503"/>
      <c r="J79" s="503"/>
      <c r="K79" s="5"/>
      <c r="L79" s="256">
        <v>2399</v>
      </c>
      <c r="M79" s="194">
        <v>2421</v>
      </c>
      <c r="N79" s="194">
        <v>117</v>
      </c>
      <c r="O79" s="194">
        <v>101</v>
      </c>
      <c r="P79" s="194">
        <v>146</v>
      </c>
      <c r="Q79" s="194">
        <v>105</v>
      </c>
      <c r="R79" s="194">
        <v>109</v>
      </c>
      <c r="S79" s="194">
        <v>136</v>
      </c>
      <c r="T79" s="194">
        <v>138</v>
      </c>
      <c r="U79" s="194">
        <v>140</v>
      </c>
      <c r="V79" s="233"/>
    </row>
    <row r="80" spans="2:22" ht="10.5" customHeight="1">
      <c r="B80" s="9"/>
      <c r="C80" s="4"/>
      <c r="D80" s="4"/>
      <c r="E80" s="4"/>
      <c r="F80" s="4"/>
      <c r="G80" s="503" t="s">
        <v>87</v>
      </c>
      <c r="H80" s="503"/>
      <c r="I80" s="503"/>
      <c r="J80" s="503"/>
      <c r="K80" s="5"/>
      <c r="L80" s="256">
        <v>42</v>
      </c>
      <c r="M80" s="194">
        <v>37</v>
      </c>
      <c r="N80" s="194">
        <v>0</v>
      </c>
      <c r="O80" s="194">
        <v>0</v>
      </c>
      <c r="P80" s="194">
        <v>0</v>
      </c>
      <c r="Q80" s="194">
        <v>0</v>
      </c>
      <c r="R80" s="194">
        <v>0</v>
      </c>
      <c r="S80" s="194">
        <v>0</v>
      </c>
      <c r="T80" s="194">
        <v>0</v>
      </c>
      <c r="U80" s="194">
        <v>0</v>
      </c>
      <c r="V80" s="233"/>
    </row>
    <row r="81" spans="2:22" ht="10.5" customHeight="1">
      <c r="B81" s="230"/>
      <c r="C81" s="7"/>
      <c r="D81" s="7"/>
      <c r="E81" s="7"/>
      <c r="F81" s="247"/>
      <c r="G81" s="230"/>
      <c r="H81" s="230"/>
      <c r="I81" s="230"/>
      <c r="J81" s="230"/>
      <c r="K81" s="249"/>
      <c r="L81" s="257"/>
      <c r="M81" s="245"/>
      <c r="N81" s="245"/>
      <c r="O81" s="245"/>
      <c r="P81" s="245"/>
      <c r="Q81" s="245"/>
      <c r="R81" s="245"/>
      <c r="S81" s="245"/>
      <c r="T81" s="245"/>
      <c r="U81" s="245"/>
      <c r="V81" s="223"/>
    </row>
    <row r="82" spans="3:22" ht="10.5" customHeight="1">
      <c r="C82" s="4"/>
      <c r="D82" s="4"/>
      <c r="E82" s="4"/>
      <c r="F82" s="224"/>
      <c r="G82" s="9"/>
      <c r="H82" s="9"/>
      <c r="I82" s="9"/>
      <c r="J82" s="9"/>
      <c r="K82" s="9"/>
      <c r="L82" s="6"/>
      <c r="M82" s="6"/>
      <c r="N82" s="6"/>
      <c r="O82" s="6"/>
      <c r="P82" s="6"/>
      <c r="Q82" s="6"/>
      <c r="R82" s="6"/>
      <c r="S82" s="6"/>
      <c r="T82" s="6"/>
      <c r="U82" s="6"/>
      <c r="V82" s="223"/>
    </row>
    <row r="83" spans="3:22" ht="10.5" customHeight="1">
      <c r="C83" s="4"/>
      <c r="D83" s="4"/>
      <c r="E83" s="4"/>
      <c r="F83" s="224"/>
      <c r="G83" s="9"/>
      <c r="H83" s="9"/>
      <c r="I83" s="9"/>
      <c r="J83" s="9"/>
      <c r="K83" s="9"/>
      <c r="L83" s="6"/>
      <c r="M83" s="6"/>
      <c r="N83" s="6"/>
      <c r="O83" s="6"/>
      <c r="P83" s="6"/>
      <c r="Q83" s="6"/>
      <c r="R83" s="6"/>
      <c r="S83" s="6"/>
      <c r="T83" s="6"/>
      <c r="U83" s="6"/>
      <c r="V83" s="223"/>
    </row>
    <row r="84" spans="3:22" ht="10.5" customHeight="1">
      <c r="C84" s="4"/>
      <c r="D84" s="4"/>
      <c r="E84" s="4"/>
      <c r="F84" s="224"/>
      <c r="G84" s="9"/>
      <c r="H84" s="9"/>
      <c r="I84" s="9"/>
      <c r="J84" s="9"/>
      <c r="K84" s="9"/>
      <c r="L84" s="6"/>
      <c r="M84" s="6"/>
      <c r="N84" s="6"/>
      <c r="O84" s="6"/>
      <c r="P84" s="6"/>
      <c r="Q84" s="6"/>
      <c r="R84" s="6"/>
      <c r="S84" s="6"/>
      <c r="T84" s="6"/>
      <c r="U84" s="6"/>
      <c r="V84" s="223"/>
    </row>
  </sheetData>
  <sheetProtection/>
  <mergeCells count="70">
    <mergeCell ref="G11:J11"/>
    <mergeCell ref="C9:J9"/>
    <mergeCell ref="G33:J33"/>
    <mergeCell ref="G32:J32"/>
    <mergeCell ref="G30:J30"/>
    <mergeCell ref="G31:J31"/>
    <mergeCell ref="C29:J29"/>
    <mergeCell ref="G10:J10"/>
    <mergeCell ref="G15:J15"/>
    <mergeCell ref="G14:J14"/>
    <mergeCell ref="G26:J26"/>
    <mergeCell ref="G25:J25"/>
    <mergeCell ref="G24:J24"/>
    <mergeCell ref="C23:J23"/>
    <mergeCell ref="G13:J13"/>
    <mergeCell ref="G12:J12"/>
    <mergeCell ref="G21:J21"/>
    <mergeCell ref="G20:J20"/>
    <mergeCell ref="C19:J19"/>
    <mergeCell ref="C17:J17"/>
    <mergeCell ref="G27:J27"/>
    <mergeCell ref="G50:J50"/>
    <mergeCell ref="G40:J40"/>
    <mergeCell ref="G39:J39"/>
    <mergeCell ref="G38:J38"/>
    <mergeCell ref="G37:J37"/>
    <mergeCell ref="G43:J43"/>
    <mergeCell ref="G42:J42"/>
    <mergeCell ref="G41:J41"/>
    <mergeCell ref="G51:J51"/>
    <mergeCell ref="G34:J34"/>
    <mergeCell ref="C36:J36"/>
    <mergeCell ref="G49:J49"/>
    <mergeCell ref="G48:J48"/>
    <mergeCell ref="C47:J47"/>
    <mergeCell ref="C45:J45"/>
    <mergeCell ref="G77:J77"/>
    <mergeCell ref="G76:J76"/>
    <mergeCell ref="G75:J75"/>
    <mergeCell ref="G74:J74"/>
    <mergeCell ref="G53:J53"/>
    <mergeCell ref="G52:J52"/>
    <mergeCell ref="G73:J73"/>
    <mergeCell ref="G58:J58"/>
    <mergeCell ref="G69:J69"/>
    <mergeCell ref="G68:J68"/>
    <mergeCell ref="C63:J63"/>
    <mergeCell ref="G61:J61"/>
    <mergeCell ref="G60:J60"/>
    <mergeCell ref="G59:J59"/>
    <mergeCell ref="P6:Q6"/>
    <mergeCell ref="B4:U4"/>
    <mergeCell ref="G67:J67"/>
    <mergeCell ref="G66:J66"/>
    <mergeCell ref="G65:J65"/>
    <mergeCell ref="G64:J64"/>
    <mergeCell ref="N6:O6"/>
    <mergeCell ref="G57:J57"/>
    <mergeCell ref="G56:J56"/>
    <mergeCell ref="C55:J55"/>
    <mergeCell ref="B3:U3"/>
    <mergeCell ref="G80:J80"/>
    <mergeCell ref="G79:J79"/>
    <mergeCell ref="G78:J78"/>
    <mergeCell ref="B6:K7"/>
    <mergeCell ref="R6:S6"/>
    <mergeCell ref="T6:U6"/>
    <mergeCell ref="L6:M6"/>
    <mergeCell ref="G72:J72"/>
    <mergeCell ref="C71:J71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37890625" style="219" customWidth="1"/>
    <col min="2" max="13" width="6.875" style="219" customWidth="1"/>
    <col min="14" max="24" width="1.625" style="219" customWidth="1"/>
    <col min="25" max="26" width="9.00390625" style="34" customWidth="1"/>
    <col min="27" max="16384" width="9.00390625" style="219" customWidth="1"/>
  </cols>
  <sheetData>
    <row r="1" ht="10.5" customHeight="1">
      <c r="X1" s="66" t="s">
        <v>380</v>
      </c>
    </row>
    <row r="3" spans="1:23" s="221" customFormat="1" ht="18" customHeight="1">
      <c r="A3" s="236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4" ht="12.75" customHeight="1">
      <c r="A4" s="237"/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37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customHeight="1">
      <c r="A6" s="224"/>
      <c r="B6" s="412" t="s">
        <v>10</v>
      </c>
      <c r="C6" s="424"/>
      <c r="D6" s="424" t="s">
        <v>11</v>
      </c>
      <c r="E6" s="424"/>
      <c r="F6" s="424" t="s">
        <v>12</v>
      </c>
      <c r="G6" s="424"/>
      <c r="H6" s="424" t="s">
        <v>13</v>
      </c>
      <c r="I6" s="424"/>
      <c r="J6" s="424" t="s">
        <v>14</v>
      </c>
      <c r="K6" s="424"/>
      <c r="L6" s="424" t="s">
        <v>15</v>
      </c>
      <c r="M6" s="411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224"/>
    </row>
    <row r="7" spans="1:24" ht="15.75" customHeight="1">
      <c r="A7" s="224"/>
      <c r="B7" s="250" t="s">
        <v>89</v>
      </c>
      <c r="C7" s="251" t="s">
        <v>90</v>
      </c>
      <c r="D7" s="251" t="s">
        <v>89</v>
      </c>
      <c r="E7" s="251" t="s">
        <v>90</v>
      </c>
      <c r="F7" s="251" t="s">
        <v>89</v>
      </c>
      <c r="G7" s="251" t="s">
        <v>90</v>
      </c>
      <c r="H7" s="251" t="s">
        <v>89</v>
      </c>
      <c r="I7" s="251" t="s">
        <v>90</v>
      </c>
      <c r="J7" s="251" t="s">
        <v>89</v>
      </c>
      <c r="K7" s="251" t="s">
        <v>90</v>
      </c>
      <c r="L7" s="251" t="s">
        <v>89</v>
      </c>
      <c r="M7" s="252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224"/>
    </row>
    <row r="8" spans="14:23" ht="10.5" customHeight="1">
      <c r="N8" s="226"/>
      <c r="O8" s="9"/>
      <c r="P8" s="9"/>
      <c r="Q8" s="9"/>
      <c r="R8" s="9"/>
      <c r="S8" s="9"/>
      <c r="T8" s="9"/>
      <c r="U8" s="9"/>
      <c r="V8" s="9"/>
      <c r="W8" s="9"/>
    </row>
    <row r="9" spans="1:26" s="227" customFormat="1" ht="10.5" customHeight="1">
      <c r="A9" s="244"/>
      <c r="B9" s="214">
        <v>526</v>
      </c>
      <c r="C9" s="214">
        <v>497</v>
      </c>
      <c r="D9" s="214">
        <v>691</v>
      </c>
      <c r="E9" s="214">
        <v>643</v>
      </c>
      <c r="F9" s="214">
        <v>747</v>
      </c>
      <c r="G9" s="214">
        <v>737</v>
      </c>
      <c r="H9" s="214">
        <v>774</v>
      </c>
      <c r="I9" s="214">
        <v>753</v>
      </c>
      <c r="J9" s="214">
        <v>718</v>
      </c>
      <c r="K9" s="214">
        <v>662</v>
      </c>
      <c r="L9" s="214">
        <v>598</v>
      </c>
      <c r="M9" s="214">
        <v>551</v>
      </c>
      <c r="N9" s="242"/>
      <c r="O9" s="504" t="s">
        <v>76</v>
      </c>
      <c r="P9" s="504"/>
      <c r="Q9" s="504"/>
      <c r="R9" s="504"/>
      <c r="S9" s="504"/>
      <c r="T9" s="504"/>
      <c r="U9" s="504"/>
      <c r="V9" s="504"/>
      <c r="W9" s="2"/>
      <c r="X9" s="243"/>
      <c r="Y9" s="41"/>
      <c r="Z9" s="41"/>
    </row>
    <row r="10" spans="1:24" ht="10.5" customHeight="1">
      <c r="A10" s="223"/>
      <c r="B10" s="194">
        <v>69</v>
      </c>
      <c r="C10" s="194">
        <v>75</v>
      </c>
      <c r="D10" s="194">
        <v>103</v>
      </c>
      <c r="E10" s="194">
        <v>120</v>
      </c>
      <c r="F10" s="194">
        <v>147</v>
      </c>
      <c r="G10" s="194">
        <v>137</v>
      </c>
      <c r="H10" s="194">
        <v>150</v>
      </c>
      <c r="I10" s="194">
        <v>140</v>
      </c>
      <c r="J10" s="194">
        <v>113</v>
      </c>
      <c r="K10" s="194">
        <v>97</v>
      </c>
      <c r="L10" s="194">
        <v>71</v>
      </c>
      <c r="M10" s="194">
        <v>71</v>
      </c>
      <c r="N10" s="226"/>
      <c r="O10" s="4"/>
      <c r="P10" s="4"/>
      <c r="Q10" s="4"/>
      <c r="R10" s="4"/>
      <c r="S10" s="503" t="s">
        <v>18</v>
      </c>
      <c r="T10" s="503"/>
      <c r="U10" s="503"/>
      <c r="V10" s="503"/>
      <c r="W10" s="4"/>
      <c r="X10" s="233"/>
    </row>
    <row r="11" spans="1:24" ht="10.5" customHeight="1">
      <c r="A11" s="223"/>
      <c r="B11" s="194">
        <v>90</v>
      </c>
      <c r="C11" s="194">
        <v>78</v>
      </c>
      <c r="D11" s="194">
        <v>133</v>
      </c>
      <c r="E11" s="194">
        <v>121</v>
      </c>
      <c r="F11" s="194">
        <v>133</v>
      </c>
      <c r="G11" s="194">
        <v>137</v>
      </c>
      <c r="H11" s="194">
        <v>155</v>
      </c>
      <c r="I11" s="194">
        <v>139</v>
      </c>
      <c r="J11" s="194">
        <v>128</v>
      </c>
      <c r="K11" s="194">
        <v>130</v>
      </c>
      <c r="L11" s="194">
        <v>138</v>
      </c>
      <c r="M11" s="194">
        <v>112</v>
      </c>
      <c r="N11" s="226"/>
      <c r="O11" s="4"/>
      <c r="P11" s="4"/>
      <c r="Q11" s="4"/>
      <c r="R11" s="4"/>
      <c r="S11" s="503" t="s">
        <v>19</v>
      </c>
      <c r="T11" s="503"/>
      <c r="U11" s="503"/>
      <c r="V11" s="503"/>
      <c r="W11" s="4"/>
      <c r="X11" s="233"/>
    </row>
    <row r="12" spans="1:24" ht="10.5" customHeight="1">
      <c r="A12" s="223"/>
      <c r="B12" s="194">
        <v>44</v>
      </c>
      <c r="C12" s="194">
        <v>43</v>
      </c>
      <c r="D12" s="194">
        <v>84</v>
      </c>
      <c r="E12" s="194">
        <v>76</v>
      </c>
      <c r="F12" s="194">
        <v>80</v>
      </c>
      <c r="G12" s="194">
        <v>74</v>
      </c>
      <c r="H12" s="194">
        <v>87</v>
      </c>
      <c r="I12" s="194">
        <v>92</v>
      </c>
      <c r="J12" s="194">
        <v>91</v>
      </c>
      <c r="K12" s="194">
        <v>83</v>
      </c>
      <c r="L12" s="194">
        <v>80</v>
      </c>
      <c r="M12" s="194">
        <v>63</v>
      </c>
      <c r="N12" s="226"/>
      <c r="O12" s="4"/>
      <c r="P12" s="4"/>
      <c r="Q12" s="4"/>
      <c r="R12" s="4"/>
      <c r="S12" s="503" t="s">
        <v>23</v>
      </c>
      <c r="T12" s="503"/>
      <c r="U12" s="503"/>
      <c r="V12" s="503"/>
      <c r="W12" s="4"/>
      <c r="X12" s="233"/>
    </row>
    <row r="13" spans="1:24" ht="10.5" customHeight="1">
      <c r="A13" s="223"/>
      <c r="B13" s="194">
        <v>136</v>
      </c>
      <c r="C13" s="194">
        <v>126</v>
      </c>
      <c r="D13" s="194">
        <v>151</v>
      </c>
      <c r="E13" s="194">
        <v>154</v>
      </c>
      <c r="F13" s="194">
        <v>169</v>
      </c>
      <c r="G13" s="194">
        <v>145</v>
      </c>
      <c r="H13" s="194">
        <v>133</v>
      </c>
      <c r="I13" s="194">
        <v>120</v>
      </c>
      <c r="J13" s="194">
        <v>151</v>
      </c>
      <c r="K13" s="194">
        <v>113</v>
      </c>
      <c r="L13" s="194">
        <v>98</v>
      </c>
      <c r="M13" s="194">
        <v>122</v>
      </c>
      <c r="N13" s="226"/>
      <c r="O13" s="4"/>
      <c r="P13" s="4"/>
      <c r="Q13" s="4"/>
      <c r="R13" s="4"/>
      <c r="S13" s="503" t="s">
        <v>26</v>
      </c>
      <c r="T13" s="503"/>
      <c r="U13" s="503"/>
      <c r="V13" s="503"/>
      <c r="W13" s="4"/>
      <c r="X13" s="233"/>
    </row>
    <row r="14" spans="1:24" ht="10.5" customHeight="1">
      <c r="A14" s="223"/>
      <c r="B14" s="194">
        <v>91</v>
      </c>
      <c r="C14" s="194">
        <v>81</v>
      </c>
      <c r="D14" s="194">
        <v>114</v>
      </c>
      <c r="E14" s="194">
        <v>90</v>
      </c>
      <c r="F14" s="194">
        <v>99</v>
      </c>
      <c r="G14" s="194">
        <v>113</v>
      </c>
      <c r="H14" s="194">
        <v>95</v>
      </c>
      <c r="I14" s="194">
        <v>106</v>
      </c>
      <c r="J14" s="194">
        <v>95</v>
      </c>
      <c r="K14" s="194">
        <v>99</v>
      </c>
      <c r="L14" s="194">
        <v>91</v>
      </c>
      <c r="M14" s="194">
        <v>67</v>
      </c>
      <c r="N14" s="226"/>
      <c r="O14" s="4"/>
      <c r="P14" s="4"/>
      <c r="Q14" s="4"/>
      <c r="R14" s="4"/>
      <c r="S14" s="503" t="s">
        <v>29</v>
      </c>
      <c r="T14" s="503"/>
      <c r="U14" s="503"/>
      <c r="V14" s="503"/>
      <c r="W14" s="4"/>
      <c r="X14" s="233"/>
    </row>
    <row r="15" spans="1:24" ht="10.5" customHeight="1">
      <c r="A15" s="223"/>
      <c r="B15" s="194">
        <v>96</v>
      </c>
      <c r="C15" s="194">
        <v>94</v>
      </c>
      <c r="D15" s="194">
        <v>106</v>
      </c>
      <c r="E15" s="194">
        <v>82</v>
      </c>
      <c r="F15" s="194">
        <v>119</v>
      </c>
      <c r="G15" s="194">
        <v>131</v>
      </c>
      <c r="H15" s="194">
        <v>154</v>
      </c>
      <c r="I15" s="194">
        <v>156</v>
      </c>
      <c r="J15" s="194">
        <v>140</v>
      </c>
      <c r="K15" s="194">
        <v>140</v>
      </c>
      <c r="L15" s="194">
        <v>120</v>
      </c>
      <c r="M15" s="194">
        <v>116</v>
      </c>
      <c r="N15" s="226"/>
      <c r="O15" s="4"/>
      <c r="P15" s="4"/>
      <c r="Q15" s="4"/>
      <c r="R15" s="4"/>
      <c r="S15" s="503" t="s">
        <v>30</v>
      </c>
      <c r="T15" s="503"/>
      <c r="U15" s="503"/>
      <c r="V15" s="503"/>
      <c r="W15" s="4"/>
      <c r="X15" s="233"/>
    </row>
    <row r="16" spans="1:24" ht="6" customHeight="1">
      <c r="A16" s="22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226"/>
      <c r="O16" s="4"/>
      <c r="P16" s="4"/>
      <c r="Q16" s="4"/>
      <c r="R16" s="4"/>
      <c r="S16" s="4"/>
      <c r="T16" s="4"/>
      <c r="U16" s="4"/>
      <c r="V16" s="4"/>
      <c r="W16" s="4"/>
      <c r="X16" s="233"/>
    </row>
    <row r="17" spans="1:26" s="227" customFormat="1" ht="10.5" customHeight="1">
      <c r="A17" s="244"/>
      <c r="B17" s="214">
        <v>125</v>
      </c>
      <c r="C17" s="214">
        <v>158</v>
      </c>
      <c r="D17" s="214">
        <v>176</v>
      </c>
      <c r="E17" s="214">
        <v>154</v>
      </c>
      <c r="F17" s="214">
        <v>160</v>
      </c>
      <c r="G17" s="214">
        <v>147</v>
      </c>
      <c r="H17" s="214">
        <v>159</v>
      </c>
      <c r="I17" s="214">
        <v>170</v>
      </c>
      <c r="J17" s="214">
        <v>165</v>
      </c>
      <c r="K17" s="214">
        <v>179</v>
      </c>
      <c r="L17" s="214">
        <v>157</v>
      </c>
      <c r="M17" s="214">
        <v>198</v>
      </c>
      <c r="N17" s="242"/>
      <c r="O17" s="504" t="s">
        <v>77</v>
      </c>
      <c r="P17" s="504"/>
      <c r="Q17" s="504"/>
      <c r="R17" s="504"/>
      <c r="S17" s="504"/>
      <c r="T17" s="504"/>
      <c r="U17" s="504"/>
      <c r="V17" s="504"/>
      <c r="W17" s="2"/>
      <c r="X17" s="243"/>
      <c r="Y17" s="41"/>
      <c r="Z17" s="41"/>
    </row>
    <row r="18" spans="1:24" ht="6" customHeight="1">
      <c r="A18" s="22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226"/>
      <c r="O18" s="4"/>
      <c r="P18" s="4"/>
      <c r="Q18" s="4"/>
      <c r="R18" s="4"/>
      <c r="S18" s="4"/>
      <c r="T18" s="4"/>
      <c r="U18" s="4"/>
      <c r="V18" s="4"/>
      <c r="W18" s="4"/>
      <c r="X18" s="233"/>
    </row>
    <row r="19" spans="1:26" s="227" customFormat="1" ht="10.5" customHeight="1">
      <c r="A19" s="244"/>
      <c r="B19" s="214">
        <v>182</v>
      </c>
      <c r="C19" s="214">
        <v>168</v>
      </c>
      <c r="D19" s="214">
        <v>255</v>
      </c>
      <c r="E19" s="214">
        <v>221</v>
      </c>
      <c r="F19" s="214">
        <v>230</v>
      </c>
      <c r="G19" s="214">
        <v>190</v>
      </c>
      <c r="H19" s="214">
        <v>209</v>
      </c>
      <c r="I19" s="214">
        <v>189</v>
      </c>
      <c r="J19" s="214">
        <v>248</v>
      </c>
      <c r="K19" s="214">
        <v>206</v>
      </c>
      <c r="L19" s="214">
        <v>204</v>
      </c>
      <c r="M19" s="214">
        <v>172</v>
      </c>
      <c r="N19" s="242"/>
      <c r="O19" s="504" t="s">
        <v>78</v>
      </c>
      <c r="P19" s="504"/>
      <c r="Q19" s="504"/>
      <c r="R19" s="504"/>
      <c r="S19" s="504"/>
      <c r="T19" s="504"/>
      <c r="U19" s="504"/>
      <c r="V19" s="504"/>
      <c r="W19" s="2"/>
      <c r="X19" s="243"/>
      <c r="Y19" s="41"/>
      <c r="Z19" s="41"/>
    </row>
    <row r="20" spans="1:24" ht="10.5" customHeight="1">
      <c r="A20" s="223"/>
      <c r="B20" s="194">
        <v>127</v>
      </c>
      <c r="C20" s="194">
        <v>116</v>
      </c>
      <c r="D20" s="194">
        <v>182</v>
      </c>
      <c r="E20" s="194">
        <v>154</v>
      </c>
      <c r="F20" s="194">
        <v>152</v>
      </c>
      <c r="G20" s="194">
        <v>141</v>
      </c>
      <c r="H20" s="194">
        <v>150</v>
      </c>
      <c r="I20" s="194">
        <v>136</v>
      </c>
      <c r="J20" s="194">
        <v>165</v>
      </c>
      <c r="K20" s="194">
        <v>141</v>
      </c>
      <c r="L20" s="194">
        <v>141</v>
      </c>
      <c r="M20" s="194">
        <v>123</v>
      </c>
      <c r="N20" s="226"/>
      <c r="O20" s="4"/>
      <c r="P20" s="4"/>
      <c r="Q20" s="4"/>
      <c r="R20" s="4"/>
      <c r="S20" s="503" t="s">
        <v>18</v>
      </c>
      <c r="T20" s="503"/>
      <c r="U20" s="503"/>
      <c r="V20" s="503"/>
      <c r="W20" s="4"/>
      <c r="X20" s="233"/>
    </row>
    <row r="21" spans="1:24" ht="10.5" customHeight="1">
      <c r="A21" s="223"/>
      <c r="B21" s="194">
        <v>55</v>
      </c>
      <c r="C21" s="194">
        <v>52</v>
      </c>
      <c r="D21" s="194">
        <v>73</v>
      </c>
      <c r="E21" s="194">
        <v>67</v>
      </c>
      <c r="F21" s="194">
        <v>78</v>
      </c>
      <c r="G21" s="194">
        <v>49</v>
      </c>
      <c r="H21" s="194">
        <v>59</v>
      </c>
      <c r="I21" s="194">
        <v>53</v>
      </c>
      <c r="J21" s="194">
        <v>83</v>
      </c>
      <c r="K21" s="194">
        <v>65</v>
      </c>
      <c r="L21" s="194">
        <v>63</v>
      </c>
      <c r="M21" s="194">
        <v>49</v>
      </c>
      <c r="N21" s="226"/>
      <c r="O21" s="4"/>
      <c r="P21" s="4"/>
      <c r="Q21" s="4"/>
      <c r="R21" s="4"/>
      <c r="S21" s="503" t="s">
        <v>19</v>
      </c>
      <c r="T21" s="503"/>
      <c r="U21" s="503"/>
      <c r="V21" s="503"/>
      <c r="W21" s="4"/>
      <c r="X21" s="233"/>
    </row>
    <row r="22" spans="1:24" ht="6" customHeight="1">
      <c r="A22" s="22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226"/>
      <c r="O22" s="4"/>
      <c r="P22" s="4"/>
      <c r="Q22" s="4"/>
      <c r="R22" s="4"/>
      <c r="S22" s="4"/>
      <c r="T22" s="4"/>
      <c r="U22" s="4"/>
      <c r="V22" s="4"/>
      <c r="W22" s="4"/>
      <c r="X22" s="233"/>
    </row>
    <row r="23" spans="1:26" s="227" customFormat="1" ht="10.5" customHeight="1">
      <c r="A23" s="244"/>
      <c r="B23" s="214">
        <v>491</v>
      </c>
      <c r="C23" s="214">
        <v>546</v>
      </c>
      <c r="D23" s="214">
        <v>626</v>
      </c>
      <c r="E23" s="214">
        <v>612</v>
      </c>
      <c r="F23" s="214">
        <v>663</v>
      </c>
      <c r="G23" s="214">
        <v>634</v>
      </c>
      <c r="H23" s="214">
        <v>656</v>
      </c>
      <c r="I23" s="214">
        <v>719</v>
      </c>
      <c r="J23" s="214">
        <v>648</v>
      </c>
      <c r="K23" s="214">
        <v>610</v>
      </c>
      <c r="L23" s="214">
        <v>549</v>
      </c>
      <c r="M23" s="214">
        <v>523</v>
      </c>
      <c r="N23" s="242"/>
      <c r="O23" s="504" t="s">
        <v>79</v>
      </c>
      <c r="P23" s="504"/>
      <c r="Q23" s="504"/>
      <c r="R23" s="504"/>
      <c r="S23" s="504"/>
      <c r="T23" s="504"/>
      <c r="U23" s="504"/>
      <c r="V23" s="504"/>
      <c r="W23" s="2"/>
      <c r="X23" s="243"/>
      <c r="Y23" s="41"/>
      <c r="Z23" s="41"/>
    </row>
    <row r="24" spans="1:24" ht="10.5" customHeight="1">
      <c r="A24" s="223"/>
      <c r="B24" s="194">
        <v>76</v>
      </c>
      <c r="C24" s="194">
        <v>89</v>
      </c>
      <c r="D24" s="194">
        <v>84</v>
      </c>
      <c r="E24" s="194">
        <v>104</v>
      </c>
      <c r="F24" s="194">
        <v>108</v>
      </c>
      <c r="G24" s="194">
        <v>85</v>
      </c>
      <c r="H24" s="194">
        <v>107</v>
      </c>
      <c r="I24" s="194">
        <v>107</v>
      </c>
      <c r="J24" s="194">
        <v>91</v>
      </c>
      <c r="K24" s="194">
        <v>82</v>
      </c>
      <c r="L24" s="194">
        <v>81</v>
      </c>
      <c r="M24" s="194">
        <v>65</v>
      </c>
      <c r="N24" s="226"/>
      <c r="O24" s="4"/>
      <c r="P24" s="4"/>
      <c r="Q24" s="4"/>
      <c r="R24" s="4"/>
      <c r="S24" s="503" t="s">
        <v>18</v>
      </c>
      <c r="T24" s="503"/>
      <c r="U24" s="503"/>
      <c r="V24" s="503"/>
      <c r="W24" s="4"/>
      <c r="X24" s="233"/>
    </row>
    <row r="25" spans="1:24" ht="10.5" customHeight="1">
      <c r="A25" s="223"/>
      <c r="B25" s="194">
        <v>123</v>
      </c>
      <c r="C25" s="194">
        <v>138</v>
      </c>
      <c r="D25" s="194">
        <v>188</v>
      </c>
      <c r="E25" s="194">
        <v>166</v>
      </c>
      <c r="F25" s="194">
        <v>185</v>
      </c>
      <c r="G25" s="194">
        <v>185</v>
      </c>
      <c r="H25" s="194">
        <v>158</v>
      </c>
      <c r="I25" s="194">
        <v>167</v>
      </c>
      <c r="J25" s="194">
        <v>149</v>
      </c>
      <c r="K25" s="194">
        <v>158</v>
      </c>
      <c r="L25" s="194">
        <v>135</v>
      </c>
      <c r="M25" s="194">
        <v>153</v>
      </c>
      <c r="N25" s="226"/>
      <c r="O25" s="4"/>
      <c r="P25" s="4"/>
      <c r="Q25" s="4"/>
      <c r="R25" s="4"/>
      <c r="S25" s="503" t="s">
        <v>19</v>
      </c>
      <c r="T25" s="503"/>
      <c r="U25" s="503"/>
      <c r="V25" s="503"/>
      <c r="W25" s="4"/>
      <c r="X25" s="233"/>
    </row>
    <row r="26" spans="1:24" ht="10.5" customHeight="1">
      <c r="A26" s="223"/>
      <c r="B26" s="194">
        <v>104</v>
      </c>
      <c r="C26" s="194">
        <v>136</v>
      </c>
      <c r="D26" s="194">
        <v>150</v>
      </c>
      <c r="E26" s="194">
        <v>129</v>
      </c>
      <c r="F26" s="194">
        <v>150</v>
      </c>
      <c r="G26" s="194">
        <v>135</v>
      </c>
      <c r="H26" s="194">
        <v>121</v>
      </c>
      <c r="I26" s="194">
        <v>122</v>
      </c>
      <c r="J26" s="194">
        <v>129</v>
      </c>
      <c r="K26" s="194">
        <v>114</v>
      </c>
      <c r="L26" s="194">
        <v>114</v>
      </c>
      <c r="M26" s="194">
        <v>90</v>
      </c>
      <c r="N26" s="226"/>
      <c r="O26" s="4"/>
      <c r="P26" s="4"/>
      <c r="Q26" s="4"/>
      <c r="R26" s="4"/>
      <c r="S26" s="503" t="s">
        <v>23</v>
      </c>
      <c r="T26" s="503"/>
      <c r="U26" s="503"/>
      <c r="V26" s="503"/>
      <c r="W26" s="4"/>
      <c r="X26" s="233"/>
    </row>
    <row r="27" spans="1:24" ht="10.5" customHeight="1">
      <c r="A27" s="223"/>
      <c r="B27" s="194">
        <v>188</v>
      </c>
      <c r="C27" s="194">
        <v>183</v>
      </c>
      <c r="D27" s="194">
        <v>204</v>
      </c>
      <c r="E27" s="194">
        <v>213</v>
      </c>
      <c r="F27" s="194">
        <v>220</v>
      </c>
      <c r="G27" s="194">
        <v>229</v>
      </c>
      <c r="H27" s="194">
        <v>270</v>
      </c>
      <c r="I27" s="194">
        <v>323</v>
      </c>
      <c r="J27" s="194">
        <v>279</v>
      </c>
      <c r="K27" s="194">
        <v>256</v>
      </c>
      <c r="L27" s="194">
        <v>219</v>
      </c>
      <c r="M27" s="194">
        <v>215</v>
      </c>
      <c r="N27" s="226"/>
      <c r="O27" s="4"/>
      <c r="P27" s="4"/>
      <c r="Q27" s="4"/>
      <c r="R27" s="4"/>
      <c r="S27" s="503" t="s">
        <v>26</v>
      </c>
      <c r="T27" s="503"/>
      <c r="U27" s="503"/>
      <c r="V27" s="503"/>
      <c r="W27" s="4"/>
      <c r="X27" s="233"/>
    </row>
    <row r="28" spans="1:26" s="9" customFormat="1" ht="6" customHeight="1">
      <c r="A28" s="6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226"/>
      <c r="X28" s="6"/>
      <c r="Y28" s="34"/>
      <c r="Z28" s="34"/>
    </row>
    <row r="29" spans="1:26" s="228" customFormat="1" ht="10.5" customHeight="1">
      <c r="A29" s="241"/>
      <c r="B29" s="214">
        <v>604</v>
      </c>
      <c r="C29" s="214">
        <v>633</v>
      </c>
      <c r="D29" s="214">
        <v>696</v>
      </c>
      <c r="E29" s="214">
        <v>679</v>
      </c>
      <c r="F29" s="214">
        <v>750</v>
      </c>
      <c r="G29" s="214">
        <v>759</v>
      </c>
      <c r="H29" s="214">
        <v>859</v>
      </c>
      <c r="I29" s="214">
        <v>890</v>
      </c>
      <c r="J29" s="214">
        <v>919</v>
      </c>
      <c r="K29" s="214">
        <v>888</v>
      </c>
      <c r="L29" s="214">
        <v>867</v>
      </c>
      <c r="M29" s="214">
        <v>927</v>
      </c>
      <c r="N29" s="242"/>
      <c r="O29" s="504" t="s">
        <v>80</v>
      </c>
      <c r="P29" s="504"/>
      <c r="Q29" s="504"/>
      <c r="R29" s="504"/>
      <c r="S29" s="504"/>
      <c r="T29" s="504"/>
      <c r="U29" s="504"/>
      <c r="V29" s="504"/>
      <c r="W29" s="2"/>
      <c r="X29" s="243"/>
      <c r="Y29" s="41"/>
      <c r="Z29" s="41"/>
    </row>
    <row r="30" spans="1:24" ht="10.5" customHeight="1">
      <c r="A30" s="223"/>
      <c r="B30" s="194">
        <v>106</v>
      </c>
      <c r="C30" s="194">
        <v>126</v>
      </c>
      <c r="D30" s="194">
        <v>141</v>
      </c>
      <c r="E30" s="194">
        <v>138</v>
      </c>
      <c r="F30" s="194">
        <v>127</v>
      </c>
      <c r="G30" s="194">
        <v>135</v>
      </c>
      <c r="H30" s="194">
        <v>135</v>
      </c>
      <c r="I30" s="194">
        <v>149</v>
      </c>
      <c r="J30" s="194">
        <v>134</v>
      </c>
      <c r="K30" s="194">
        <v>139</v>
      </c>
      <c r="L30" s="194">
        <v>139</v>
      </c>
      <c r="M30" s="194">
        <v>137</v>
      </c>
      <c r="N30" s="226"/>
      <c r="O30" s="4"/>
      <c r="P30" s="4"/>
      <c r="Q30" s="4"/>
      <c r="R30" s="4"/>
      <c r="S30" s="503" t="s">
        <v>18</v>
      </c>
      <c r="T30" s="503"/>
      <c r="U30" s="503"/>
      <c r="V30" s="503"/>
      <c r="W30" s="4"/>
      <c r="X30" s="233"/>
    </row>
    <row r="31" spans="1:24" ht="10.5" customHeight="1">
      <c r="A31" s="223"/>
      <c r="B31" s="194">
        <v>104</v>
      </c>
      <c r="C31" s="194">
        <v>148</v>
      </c>
      <c r="D31" s="194">
        <v>156</v>
      </c>
      <c r="E31" s="194">
        <v>164</v>
      </c>
      <c r="F31" s="194">
        <v>185</v>
      </c>
      <c r="G31" s="194">
        <v>191</v>
      </c>
      <c r="H31" s="194">
        <v>186</v>
      </c>
      <c r="I31" s="194">
        <v>226</v>
      </c>
      <c r="J31" s="194">
        <v>193</v>
      </c>
      <c r="K31" s="194">
        <v>166</v>
      </c>
      <c r="L31" s="194">
        <v>174</v>
      </c>
      <c r="M31" s="194">
        <v>149</v>
      </c>
      <c r="N31" s="226"/>
      <c r="O31" s="4"/>
      <c r="P31" s="4"/>
      <c r="Q31" s="4"/>
      <c r="R31" s="4"/>
      <c r="S31" s="503" t="s">
        <v>19</v>
      </c>
      <c r="T31" s="503"/>
      <c r="U31" s="503"/>
      <c r="V31" s="503"/>
      <c r="W31" s="4"/>
      <c r="X31" s="233"/>
    </row>
    <row r="32" spans="1:24" ht="10.5" customHeight="1">
      <c r="A32" s="223"/>
      <c r="B32" s="194">
        <v>157</v>
      </c>
      <c r="C32" s="194">
        <v>133</v>
      </c>
      <c r="D32" s="194">
        <v>125</v>
      </c>
      <c r="E32" s="194">
        <v>115</v>
      </c>
      <c r="F32" s="194">
        <v>126</v>
      </c>
      <c r="G32" s="194">
        <v>114</v>
      </c>
      <c r="H32" s="194">
        <v>135</v>
      </c>
      <c r="I32" s="194">
        <v>118</v>
      </c>
      <c r="J32" s="194">
        <v>133</v>
      </c>
      <c r="K32" s="194">
        <v>150</v>
      </c>
      <c r="L32" s="194">
        <v>139</v>
      </c>
      <c r="M32" s="194">
        <v>181</v>
      </c>
      <c r="N32" s="226"/>
      <c r="O32" s="4"/>
      <c r="P32" s="4"/>
      <c r="Q32" s="4"/>
      <c r="R32" s="4"/>
      <c r="S32" s="503" t="s">
        <v>23</v>
      </c>
      <c r="T32" s="503"/>
      <c r="U32" s="503"/>
      <c r="V32" s="503"/>
      <c r="W32" s="4"/>
      <c r="X32" s="233"/>
    </row>
    <row r="33" spans="1:24" ht="10.5" customHeight="1">
      <c r="A33" s="223"/>
      <c r="B33" s="194">
        <v>97</v>
      </c>
      <c r="C33" s="194">
        <v>110</v>
      </c>
      <c r="D33" s="194">
        <v>153</v>
      </c>
      <c r="E33" s="194">
        <v>139</v>
      </c>
      <c r="F33" s="194">
        <v>174</v>
      </c>
      <c r="G33" s="194">
        <v>168</v>
      </c>
      <c r="H33" s="194">
        <v>189</v>
      </c>
      <c r="I33" s="194">
        <v>142</v>
      </c>
      <c r="J33" s="194">
        <v>161</v>
      </c>
      <c r="K33" s="194">
        <v>144</v>
      </c>
      <c r="L33" s="194">
        <v>140</v>
      </c>
      <c r="M33" s="194">
        <v>174</v>
      </c>
      <c r="N33" s="226"/>
      <c r="O33" s="4"/>
      <c r="P33" s="4"/>
      <c r="Q33" s="4"/>
      <c r="R33" s="4"/>
      <c r="S33" s="503" t="s">
        <v>26</v>
      </c>
      <c r="T33" s="503"/>
      <c r="U33" s="503"/>
      <c r="V33" s="503"/>
      <c r="W33" s="4"/>
      <c r="X33" s="233"/>
    </row>
    <row r="34" spans="1:24" ht="10.5" customHeight="1">
      <c r="A34" s="223"/>
      <c r="B34" s="194">
        <v>140</v>
      </c>
      <c r="C34" s="194">
        <v>116</v>
      </c>
      <c r="D34" s="194">
        <v>121</v>
      </c>
      <c r="E34" s="194">
        <v>123</v>
      </c>
      <c r="F34" s="194">
        <v>138</v>
      </c>
      <c r="G34" s="194">
        <v>151</v>
      </c>
      <c r="H34" s="194">
        <v>214</v>
      </c>
      <c r="I34" s="194">
        <v>255</v>
      </c>
      <c r="J34" s="194">
        <v>298</v>
      </c>
      <c r="K34" s="194">
        <v>289</v>
      </c>
      <c r="L34" s="194">
        <v>275</v>
      </c>
      <c r="M34" s="194">
        <v>286</v>
      </c>
      <c r="N34" s="226"/>
      <c r="O34" s="4"/>
      <c r="P34" s="4"/>
      <c r="Q34" s="4"/>
      <c r="R34" s="4"/>
      <c r="S34" s="503" t="s">
        <v>29</v>
      </c>
      <c r="T34" s="503"/>
      <c r="U34" s="503"/>
      <c r="V34" s="503"/>
      <c r="W34" s="4"/>
      <c r="X34" s="233"/>
    </row>
    <row r="35" spans="1:24" ht="6" customHeight="1">
      <c r="A35" s="22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226"/>
      <c r="O35" s="4"/>
      <c r="P35" s="4"/>
      <c r="Q35" s="4"/>
      <c r="R35" s="4"/>
      <c r="S35" s="4"/>
      <c r="T35" s="4"/>
      <c r="U35" s="4"/>
      <c r="V35" s="4"/>
      <c r="W35" s="4"/>
      <c r="X35" s="233"/>
    </row>
    <row r="36" spans="1:26" s="227" customFormat="1" ht="10.5" customHeight="1">
      <c r="A36" s="244"/>
      <c r="B36" s="214">
        <v>914</v>
      </c>
      <c r="C36" s="214">
        <v>1003</v>
      </c>
      <c r="D36" s="214">
        <v>1122</v>
      </c>
      <c r="E36" s="214">
        <v>1189</v>
      </c>
      <c r="F36" s="214">
        <v>1400</v>
      </c>
      <c r="G36" s="214">
        <v>1397</v>
      </c>
      <c r="H36" s="214">
        <v>1498</v>
      </c>
      <c r="I36" s="214">
        <v>1515</v>
      </c>
      <c r="J36" s="214">
        <v>1407</v>
      </c>
      <c r="K36" s="214">
        <v>1438</v>
      </c>
      <c r="L36" s="214">
        <v>1233</v>
      </c>
      <c r="M36" s="214">
        <v>1168</v>
      </c>
      <c r="N36" s="242"/>
      <c r="O36" s="504" t="s">
        <v>81</v>
      </c>
      <c r="P36" s="504"/>
      <c r="Q36" s="504"/>
      <c r="R36" s="504"/>
      <c r="S36" s="504"/>
      <c r="T36" s="504"/>
      <c r="U36" s="504"/>
      <c r="V36" s="504"/>
      <c r="W36" s="2"/>
      <c r="X36" s="243"/>
      <c r="Y36" s="41"/>
      <c r="Z36" s="41"/>
    </row>
    <row r="37" spans="1:24" ht="10.5" customHeight="1">
      <c r="A37" s="223"/>
      <c r="B37" s="194">
        <v>97</v>
      </c>
      <c r="C37" s="194">
        <v>162</v>
      </c>
      <c r="D37" s="194">
        <v>130</v>
      </c>
      <c r="E37" s="194">
        <v>159</v>
      </c>
      <c r="F37" s="194">
        <v>155</v>
      </c>
      <c r="G37" s="194">
        <v>183</v>
      </c>
      <c r="H37" s="194">
        <v>164</v>
      </c>
      <c r="I37" s="194">
        <v>160</v>
      </c>
      <c r="J37" s="194">
        <v>152</v>
      </c>
      <c r="K37" s="194">
        <v>173</v>
      </c>
      <c r="L37" s="194">
        <v>164</v>
      </c>
      <c r="M37" s="194">
        <v>180</v>
      </c>
      <c r="N37" s="226"/>
      <c r="O37" s="4"/>
      <c r="P37" s="4"/>
      <c r="Q37" s="4"/>
      <c r="R37" s="4"/>
      <c r="S37" s="503" t="s">
        <v>18</v>
      </c>
      <c r="T37" s="503"/>
      <c r="U37" s="503"/>
      <c r="V37" s="503"/>
      <c r="W37" s="4"/>
      <c r="X37" s="233"/>
    </row>
    <row r="38" spans="1:24" ht="10.5" customHeight="1">
      <c r="A38" s="223"/>
      <c r="B38" s="194">
        <v>169</v>
      </c>
      <c r="C38" s="194">
        <v>163</v>
      </c>
      <c r="D38" s="194">
        <v>220</v>
      </c>
      <c r="E38" s="194">
        <v>218</v>
      </c>
      <c r="F38" s="194">
        <v>303</v>
      </c>
      <c r="G38" s="194">
        <v>297</v>
      </c>
      <c r="H38" s="194">
        <v>381</v>
      </c>
      <c r="I38" s="194">
        <v>336</v>
      </c>
      <c r="J38" s="194">
        <v>322</v>
      </c>
      <c r="K38" s="194">
        <v>287</v>
      </c>
      <c r="L38" s="194">
        <v>240</v>
      </c>
      <c r="M38" s="194">
        <v>193</v>
      </c>
      <c r="N38" s="226"/>
      <c r="O38" s="4"/>
      <c r="P38" s="4"/>
      <c r="Q38" s="4"/>
      <c r="R38" s="4"/>
      <c r="S38" s="503" t="s">
        <v>19</v>
      </c>
      <c r="T38" s="503"/>
      <c r="U38" s="503"/>
      <c r="V38" s="503"/>
      <c r="W38" s="4"/>
      <c r="X38" s="233"/>
    </row>
    <row r="39" spans="1:24" ht="10.5" customHeight="1">
      <c r="A39" s="223"/>
      <c r="B39" s="194">
        <v>115</v>
      </c>
      <c r="C39" s="194">
        <v>113</v>
      </c>
      <c r="D39" s="194">
        <v>147</v>
      </c>
      <c r="E39" s="194">
        <v>161</v>
      </c>
      <c r="F39" s="194">
        <v>165</v>
      </c>
      <c r="G39" s="194">
        <v>190</v>
      </c>
      <c r="H39" s="194">
        <v>161</v>
      </c>
      <c r="I39" s="194">
        <v>188</v>
      </c>
      <c r="J39" s="194">
        <v>152</v>
      </c>
      <c r="K39" s="194">
        <v>182</v>
      </c>
      <c r="L39" s="194">
        <v>150</v>
      </c>
      <c r="M39" s="194">
        <v>146</v>
      </c>
      <c r="N39" s="226"/>
      <c r="O39" s="4"/>
      <c r="P39" s="4"/>
      <c r="Q39" s="4"/>
      <c r="R39" s="4"/>
      <c r="S39" s="503" t="s">
        <v>23</v>
      </c>
      <c r="T39" s="503"/>
      <c r="U39" s="503"/>
      <c r="V39" s="503"/>
      <c r="W39" s="4"/>
      <c r="X39" s="233"/>
    </row>
    <row r="40" spans="1:24" ht="10.5" customHeight="1">
      <c r="A40" s="223"/>
      <c r="B40" s="194">
        <v>75</v>
      </c>
      <c r="C40" s="194">
        <v>100</v>
      </c>
      <c r="D40" s="194">
        <v>110</v>
      </c>
      <c r="E40" s="194">
        <v>115</v>
      </c>
      <c r="F40" s="194">
        <v>113</v>
      </c>
      <c r="G40" s="194">
        <v>99</v>
      </c>
      <c r="H40" s="194">
        <v>117</v>
      </c>
      <c r="I40" s="194">
        <v>120</v>
      </c>
      <c r="J40" s="194">
        <v>113</v>
      </c>
      <c r="K40" s="194">
        <v>104</v>
      </c>
      <c r="L40" s="194">
        <v>98</v>
      </c>
      <c r="M40" s="194">
        <v>96</v>
      </c>
      <c r="N40" s="226"/>
      <c r="O40" s="4"/>
      <c r="P40" s="4"/>
      <c r="Q40" s="4"/>
      <c r="R40" s="4"/>
      <c r="S40" s="503" t="s">
        <v>26</v>
      </c>
      <c r="T40" s="503"/>
      <c r="U40" s="503"/>
      <c r="V40" s="503"/>
      <c r="W40" s="4"/>
      <c r="X40" s="233"/>
    </row>
    <row r="41" spans="1:24" ht="10.5" customHeight="1">
      <c r="A41" s="223"/>
      <c r="B41" s="194">
        <v>145</v>
      </c>
      <c r="C41" s="194">
        <v>125</v>
      </c>
      <c r="D41" s="194">
        <v>129</v>
      </c>
      <c r="E41" s="194">
        <v>156</v>
      </c>
      <c r="F41" s="194">
        <v>153</v>
      </c>
      <c r="G41" s="194">
        <v>148</v>
      </c>
      <c r="H41" s="194">
        <v>163</v>
      </c>
      <c r="I41" s="194">
        <v>160</v>
      </c>
      <c r="J41" s="194">
        <v>146</v>
      </c>
      <c r="K41" s="194">
        <v>166</v>
      </c>
      <c r="L41" s="194">
        <v>140</v>
      </c>
      <c r="M41" s="194">
        <v>151</v>
      </c>
      <c r="N41" s="226"/>
      <c r="O41" s="4"/>
      <c r="P41" s="4"/>
      <c r="Q41" s="4"/>
      <c r="R41" s="4"/>
      <c r="S41" s="503" t="s">
        <v>29</v>
      </c>
      <c r="T41" s="503"/>
      <c r="U41" s="503"/>
      <c r="V41" s="503"/>
      <c r="W41" s="4"/>
      <c r="X41" s="233"/>
    </row>
    <row r="42" spans="1:24" ht="10.5" customHeight="1">
      <c r="A42" s="223"/>
      <c r="B42" s="194">
        <v>145</v>
      </c>
      <c r="C42" s="194">
        <v>185</v>
      </c>
      <c r="D42" s="194">
        <v>205</v>
      </c>
      <c r="E42" s="194">
        <v>223</v>
      </c>
      <c r="F42" s="194">
        <v>283</v>
      </c>
      <c r="G42" s="194">
        <v>263</v>
      </c>
      <c r="H42" s="194">
        <v>254</v>
      </c>
      <c r="I42" s="194">
        <v>276</v>
      </c>
      <c r="J42" s="194">
        <v>244</v>
      </c>
      <c r="K42" s="194">
        <v>256</v>
      </c>
      <c r="L42" s="194">
        <v>201</v>
      </c>
      <c r="M42" s="194">
        <v>203</v>
      </c>
      <c r="N42" s="226"/>
      <c r="O42" s="4"/>
      <c r="P42" s="4"/>
      <c r="Q42" s="4"/>
      <c r="R42" s="4"/>
      <c r="S42" s="503" t="s">
        <v>30</v>
      </c>
      <c r="T42" s="503"/>
      <c r="U42" s="503"/>
      <c r="V42" s="503"/>
      <c r="W42" s="4"/>
      <c r="X42" s="233"/>
    </row>
    <row r="43" spans="1:24" ht="10.5" customHeight="1">
      <c r="A43" s="223"/>
      <c r="B43" s="194">
        <v>168</v>
      </c>
      <c r="C43" s="194">
        <v>155</v>
      </c>
      <c r="D43" s="194">
        <v>181</v>
      </c>
      <c r="E43" s="194">
        <v>157</v>
      </c>
      <c r="F43" s="194">
        <v>228</v>
      </c>
      <c r="G43" s="194">
        <v>217</v>
      </c>
      <c r="H43" s="194">
        <v>258</v>
      </c>
      <c r="I43" s="194">
        <v>275</v>
      </c>
      <c r="J43" s="194">
        <v>278</v>
      </c>
      <c r="K43" s="194">
        <v>270</v>
      </c>
      <c r="L43" s="194">
        <v>240</v>
      </c>
      <c r="M43" s="194">
        <v>199</v>
      </c>
      <c r="N43" s="226"/>
      <c r="O43" s="4"/>
      <c r="P43" s="4"/>
      <c r="Q43" s="4"/>
      <c r="R43" s="4"/>
      <c r="S43" s="503" t="s">
        <v>60</v>
      </c>
      <c r="T43" s="503"/>
      <c r="U43" s="503"/>
      <c r="V43" s="503"/>
      <c r="W43" s="4"/>
      <c r="X43" s="233"/>
    </row>
    <row r="44" spans="1:24" ht="6" customHeight="1">
      <c r="A44" s="22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226"/>
      <c r="O44" s="4"/>
      <c r="P44" s="4"/>
      <c r="Q44" s="4"/>
      <c r="R44" s="4"/>
      <c r="S44" s="4"/>
      <c r="T44" s="4"/>
      <c r="U44" s="4"/>
      <c r="V44" s="4"/>
      <c r="W44" s="4"/>
      <c r="X44" s="233"/>
    </row>
    <row r="45" spans="1:26" s="227" customFormat="1" ht="10.5" customHeight="1">
      <c r="A45" s="244"/>
      <c r="B45" s="214">
        <v>0</v>
      </c>
      <c r="C45" s="214">
        <v>0</v>
      </c>
      <c r="D45" s="214">
        <v>0</v>
      </c>
      <c r="E45" s="214">
        <v>0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1</v>
      </c>
      <c r="N45" s="242"/>
      <c r="O45" s="504" t="s">
        <v>82</v>
      </c>
      <c r="P45" s="504"/>
      <c r="Q45" s="504"/>
      <c r="R45" s="504"/>
      <c r="S45" s="504"/>
      <c r="T45" s="504"/>
      <c r="U45" s="504"/>
      <c r="V45" s="504"/>
      <c r="W45" s="2"/>
      <c r="X45" s="243"/>
      <c r="Y45" s="41"/>
      <c r="Z45" s="41"/>
    </row>
    <row r="46" spans="1:24" ht="6" customHeight="1">
      <c r="A46" s="22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226"/>
      <c r="O46" s="4"/>
      <c r="P46" s="4"/>
      <c r="Q46" s="4"/>
      <c r="R46" s="4"/>
      <c r="S46" s="4"/>
      <c r="T46" s="4"/>
      <c r="U46" s="4"/>
      <c r="V46" s="4"/>
      <c r="W46" s="4"/>
      <c r="X46" s="233"/>
    </row>
    <row r="47" spans="1:26" s="227" customFormat="1" ht="10.5" customHeight="1">
      <c r="A47" s="244"/>
      <c r="B47" s="214">
        <v>525</v>
      </c>
      <c r="C47" s="214">
        <v>449</v>
      </c>
      <c r="D47" s="214">
        <v>517</v>
      </c>
      <c r="E47" s="214">
        <v>551</v>
      </c>
      <c r="F47" s="214">
        <v>722</v>
      </c>
      <c r="G47" s="214">
        <v>685</v>
      </c>
      <c r="H47" s="214">
        <v>954</v>
      </c>
      <c r="I47" s="214">
        <v>897</v>
      </c>
      <c r="J47" s="214">
        <v>1006</v>
      </c>
      <c r="K47" s="214">
        <v>920</v>
      </c>
      <c r="L47" s="214">
        <v>788</v>
      </c>
      <c r="M47" s="214">
        <v>671</v>
      </c>
      <c r="N47" s="242"/>
      <c r="O47" s="504" t="s">
        <v>83</v>
      </c>
      <c r="P47" s="504"/>
      <c r="Q47" s="504"/>
      <c r="R47" s="504"/>
      <c r="S47" s="504"/>
      <c r="T47" s="504"/>
      <c r="U47" s="504"/>
      <c r="V47" s="504"/>
      <c r="W47" s="2"/>
      <c r="X47" s="243"/>
      <c r="Y47" s="41"/>
      <c r="Z47" s="41"/>
    </row>
    <row r="48" spans="1:24" ht="10.5" customHeight="1">
      <c r="A48" s="223"/>
      <c r="B48" s="194">
        <v>101</v>
      </c>
      <c r="C48" s="194">
        <v>80</v>
      </c>
      <c r="D48" s="194">
        <v>136</v>
      </c>
      <c r="E48" s="194">
        <v>115</v>
      </c>
      <c r="F48" s="194">
        <v>169</v>
      </c>
      <c r="G48" s="194">
        <v>129</v>
      </c>
      <c r="H48" s="194">
        <v>186</v>
      </c>
      <c r="I48" s="194">
        <v>166</v>
      </c>
      <c r="J48" s="194">
        <v>175</v>
      </c>
      <c r="K48" s="194">
        <v>162</v>
      </c>
      <c r="L48" s="194">
        <v>143</v>
      </c>
      <c r="M48" s="194">
        <v>112</v>
      </c>
      <c r="N48" s="226"/>
      <c r="O48" s="4"/>
      <c r="P48" s="4"/>
      <c r="Q48" s="4"/>
      <c r="R48" s="4"/>
      <c r="S48" s="503" t="s">
        <v>18</v>
      </c>
      <c r="T48" s="503"/>
      <c r="U48" s="503"/>
      <c r="V48" s="503"/>
      <c r="W48" s="4"/>
      <c r="X48" s="233"/>
    </row>
    <row r="49" spans="1:24" ht="10.5" customHeight="1">
      <c r="A49" s="223"/>
      <c r="B49" s="194">
        <v>87</v>
      </c>
      <c r="C49" s="194">
        <v>61</v>
      </c>
      <c r="D49" s="194">
        <v>53</v>
      </c>
      <c r="E49" s="194">
        <v>72</v>
      </c>
      <c r="F49" s="194">
        <v>95</v>
      </c>
      <c r="G49" s="194">
        <v>89</v>
      </c>
      <c r="H49" s="194">
        <v>118</v>
      </c>
      <c r="I49" s="194">
        <v>116</v>
      </c>
      <c r="J49" s="194">
        <v>138</v>
      </c>
      <c r="K49" s="194">
        <v>132</v>
      </c>
      <c r="L49" s="194">
        <v>94</v>
      </c>
      <c r="M49" s="194">
        <v>109</v>
      </c>
      <c r="N49" s="226"/>
      <c r="O49" s="4"/>
      <c r="P49" s="4"/>
      <c r="Q49" s="4"/>
      <c r="R49" s="4"/>
      <c r="S49" s="503" t="s">
        <v>19</v>
      </c>
      <c r="T49" s="503"/>
      <c r="U49" s="503"/>
      <c r="V49" s="503"/>
      <c r="W49" s="4"/>
      <c r="X49" s="233"/>
    </row>
    <row r="50" spans="1:24" ht="10.5" customHeight="1">
      <c r="A50" s="223"/>
      <c r="B50" s="194">
        <v>91</v>
      </c>
      <c r="C50" s="194">
        <v>85</v>
      </c>
      <c r="D50" s="194">
        <v>91</v>
      </c>
      <c r="E50" s="194">
        <v>122</v>
      </c>
      <c r="F50" s="194">
        <v>119</v>
      </c>
      <c r="G50" s="194">
        <v>129</v>
      </c>
      <c r="H50" s="194">
        <v>175</v>
      </c>
      <c r="I50" s="194">
        <v>164</v>
      </c>
      <c r="J50" s="194">
        <v>192</v>
      </c>
      <c r="K50" s="194">
        <v>168</v>
      </c>
      <c r="L50" s="194">
        <v>143</v>
      </c>
      <c r="M50" s="194">
        <v>114</v>
      </c>
      <c r="N50" s="226"/>
      <c r="O50" s="4"/>
      <c r="P50" s="4"/>
      <c r="Q50" s="4"/>
      <c r="R50" s="4"/>
      <c r="S50" s="503" t="s">
        <v>23</v>
      </c>
      <c r="T50" s="503"/>
      <c r="U50" s="503"/>
      <c r="V50" s="503"/>
      <c r="W50" s="4"/>
      <c r="X50" s="233"/>
    </row>
    <row r="51" spans="1:24" ht="10.5" customHeight="1">
      <c r="A51" s="223"/>
      <c r="B51" s="194">
        <v>73</v>
      </c>
      <c r="C51" s="194">
        <v>68</v>
      </c>
      <c r="D51" s="194">
        <v>72</v>
      </c>
      <c r="E51" s="194">
        <v>75</v>
      </c>
      <c r="F51" s="194">
        <v>100</v>
      </c>
      <c r="G51" s="194">
        <v>118</v>
      </c>
      <c r="H51" s="194">
        <v>160</v>
      </c>
      <c r="I51" s="194">
        <v>148</v>
      </c>
      <c r="J51" s="194">
        <v>157</v>
      </c>
      <c r="K51" s="194">
        <v>158</v>
      </c>
      <c r="L51" s="194">
        <v>128</v>
      </c>
      <c r="M51" s="194">
        <v>95</v>
      </c>
      <c r="N51" s="226"/>
      <c r="O51" s="4"/>
      <c r="P51" s="4"/>
      <c r="Q51" s="4"/>
      <c r="R51" s="4"/>
      <c r="S51" s="503" t="s">
        <v>26</v>
      </c>
      <c r="T51" s="503"/>
      <c r="U51" s="503"/>
      <c r="V51" s="503"/>
      <c r="W51" s="4"/>
      <c r="X51" s="233"/>
    </row>
    <row r="52" spans="1:24" ht="10.5" customHeight="1">
      <c r="A52" s="223"/>
      <c r="B52" s="194">
        <v>106</v>
      </c>
      <c r="C52" s="194">
        <v>102</v>
      </c>
      <c r="D52" s="194">
        <v>106</v>
      </c>
      <c r="E52" s="194">
        <v>103</v>
      </c>
      <c r="F52" s="194">
        <v>150</v>
      </c>
      <c r="G52" s="194">
        <v>138</v>
      </c>
      <c r="H52" s="194">
        <v>191</v>
      </c>
      <c r="I52" s="194">
        <v>186</v>
      </c>
      <c r="J52" s="194">
        <v>218</v>
      </c>
      <c r="K52" s="194">
        <v>214</v>
      </c>
      <c r="L52" s="194">
        <v>195</v>
      </c>
      <c r="M52" s="194">
        <v>166</v>
      </c>
      <c r="N52" s="226"/>
      <c r="O52" s="4"/>
      <c r="P52" s="4"/>
      <c r="Q52" s="4"/>
      <c r="R52" s="4"/>
      <c r="S52" s="503" t="s">
        <v>29</v>
      </c>
      <c r="T52" s="503"/>
      <c r="U52" s="503"/>
      <c r="V52" s="503"/>
      <c r="W52" s="4"/>
      <c r="X52" s="233"/>
    </row>
    <row r="53" spans="1:24" ht="10.5" customHeight="1">
      <c r="A53" s="223"/>
      <c r="B53" s="194">
        <v>67</v>
      </c>
      <c r="C53" s="194">
        <v>53</v>
      </c>
      <c r="D53" s="194">
        <v>59</v>
      </c>
      <c r="E53" s="194">
        <v>64</v>
      </c>
      <c r="F53" s="194">
        <v>89</v>
      </c>
      <c r="G53" s="194">
        <v>82</v>
      </c>
      <c r="H53" s="194">
        <v>124</v>
      </c>
      <c r="I53" s="194">
        <v>117</v>
      </c>
      <c r="J53" s="194">
        <v>126</v>
      </c>
      <c r="K53" s="194">
        <v>86</v>
      </c>
      <c r="L53" s="194">
        <v>85</v>
      </c>
      <c r="M53" s="194">
        <v>75</v>
      </c>
      <c r="N53" s="226"/>
      <c r="O53" s="4"/>
      <c r="P53" s="4"/>
      <c r="Q53" s="4"/>
      <c r="R53" s="4"/>
      <c r="S53" s="503" t="s">
        <v>30</v>
      </c>
      <c r="T53" s="503"/>
      <c r="U53" s="503"/>
      <c r="V53" s="503"/>
      <c r="W53" s="4"/>
      <c r="X53" s="233"/>
    </row>
    <row r="54" spans="1:24" ht="6" customHeight="1">
      <c r="A54" s="223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226"/>
      <c r="O54" s="4"/>
      <c r="P54" s="4"/>
      <c r="Q54" s="4"/>
      <c r="R54" s="4"/>
      <c r="S54" s="4"/>
      <c r="T54" s="4"/>
      <c r="U54" s="4"/>
      <c r="V54" s="4"/>
      <c r="W54" s="4"/>
      <c r="X54" s="223"/>
    </row>
    <row r="55" spans="1:26" s="227" customFormat="1" ht="10.5" customHeight="1">
      <c r="A55" s="244"/>
      <c r="B55" s="214">
        <v>748</v>
      </c>
      <c r="C55" s="214">
        <v>712</v>
      </c>
      <c r="D55" s="214">
        <v>830</v>
      </c>
      <c r="E55" s="214">
        <v>741</v>
      </c>
      <c r="F55" s="214">
        <v>932</v>
      </c>
      <c r="G55" s="214">
        <v>925</v>
      </c>
      <c r="H55" s="214">
        <v>1195</v>
      </c>
      <c r="I55" s="214">
        <v>1156</v>
      </c>
      <c r="J55" s="214">
        <v>1185</v>
      </c>
      <c r="K55" s="214">
        <v>1147</v>
      </c>
      <c r="L55" s="214">
        <v>1067</v>
      </c>
      <c r="M55" s="214">
        <v>908</v>
      </c>
      <c r="N55" s="242"/>
      <c r="O55" s="504" t="s">
        <v>84</v>
      </c>
      <c r="P55" s="504"/>
      <c r="Q55" s="504"/>
      <c r="R55" s="504"/>
      <c r="S55" s="504"/>
      <c r="T55" s="504"/>
      <c r="U55" s="504"/>
      <c r="V55" s="504"/>
      <c r="W55" s="2"/>
      <c r="X55" s="243"/>
      <c r="Y55" s="41"/>
      <c r="Z55" s="41"/>
    </row>
    <row r="56" spans="1:24" ht="10.5" customHeight="1">
      <c r="A56" s="223"/>
      <c r="B56" s="194">
        <v>138</v>
      </c>
      <c r="C56" s="194">
        <v>137</v>
      </c>
      <c r="D56" s="194">
        <v>137</v>
      </c>
      <c r="E56" s="194">
        <v>113</v>
      </c>
      <c r="F56" s="194">
        <v>145</v>
      </c>
      <c r="G56" s="194">
        <v>148</v>
      </c>
      <c r="H56" s="194">
        <v>189</v>
      </c>
      <c r="I56" s="194">
        <v>176</v>
      </c>
      <c r="J56" s="194">
        <v>217</v>
      </c>
      <c r="K56" s="194">
        <v>190</v>
      </c>
      <c r="L56" s="194">
        <v>190</v>
      </c>
      <c r="M56" s="194">
        <v>169</v>
      </c>
      <c r="N56" s="226"/>
      <c r="O56" s="4"/>
      <c r="P56" s="4"/>
      <c r="Q56" s="4"/>
      <c r="R56" s="4"/>
      <c r="S56" s="503" t="s">
        <v>18</v>
      </c>
      <c r="T56" s="503"/>
      <c r="U56" s="503"/>
      <c r="V56" s="503"/>
      <c r="W56" s="4"/>
      <c r="X56" s="233"/>
    </row>
    <row r="57" spans="1:24" ht="10.5" customHeight="1">
      <c r="A57" s="223"/>
      <c r="B57" s="194">
        <v>130</v>
      </c>
      <c r="C57" s="194">
        <v>143</v>
      </c>
      <c r="D57" s="194">
        <v>140</v>
      </c>
      <c r="E57" s="194">
        <v>115</v>
      </c>
      <c r="F57" s="194">
        <v>108</v>
      </c>
      <c r="G57" s="194">
        <v>127</v>
      </c>
      <c r="H57" s="194">
        <v>187</v>
      </c>
      <c r="I57" s="194">
        <v>188</v>
      </c>
      <c r="J57" s="194">
        <v>199</v>
      </c>
      <c r="K57" s="194">
        <v>201</v>
      </c>
      <c r="L57" s="194">
        <v>176</v>
      </c>
      <c r="M57" s="194">
        <v>147</v>
      </c>
      <c r="N57" s="226"/>
      <c r="O57" s="4"/>
      <c r="P57" s="4"/>
      <c r="Q57" s="4"/>
      <c r="R57" s="4"/>
      <c r="S57" s="503" t="s">
        <v>19</v>
      </c>
      <c r="T57" s="503"/>
      <c r="U57" s="503"/>
      <c r="V57" s="503"/>
      <c r="W57" s="4"/>
      <c r="X57" s="233"/>
    </row>
    <row r="58" spans="1:26" ht="10.5" customHeight="1">
      <c r="A58" s="223"/>
      <c r="B58" s="194">
        <v>131</v>
      </c>
      <c r="C58" s="194">
        <v>106</v>
      </c>
      <c r="D58" s="194">
        <v>152</v>
      </c>
      <c r="E58" s="194">
        <v>135</v>
      </c>
      <c r="F58" s="194">
        <v>149</v>
      </c>
      <c r="G58" s="194">
        <v>178</v>
      </c>
      <c r="H58" s="194">
        <v>220</v>
      </c>
      <c r="I58" s="194">
        <v>186</v>
      </c>
      <c r="J58" s="194">
        <v>219</v>
      </c>
      <c r="K58" s="194">
        <v>207</v>
      </c>
      <c r="L58" s="194">
        <v>168</v>
      </c>
      <c r="M58" s="194">
        <v>152</v>
      </c>
      <c r="N58" s="226"/>
      <c r="O58" s="4"/>
      <c r="P58" s="4"/>
      <c r="Q58" s="4"/>
      <c r="R58" s="4"/>
      <c r="S58" s="503" t="s">
        <v>23</v>
      </c>
      <c r="T58" s="503"/>
      <c r="U58" s="503"/>
      <c r="V58" s="503"/>
      <c r="W58" s="4"/>
      <c r="X58" s="233"/>
      <c r="Y58" s="30"/>
      <c r="Z58" s="30"/>
    </row>
    <row r="59" spans="1:26" ht="10.5" customHeight="1">
      <c r="A59" s="223"/>
      <c r="B59" s="194">
        <v>171</v>
      </c>
      <c r="C59" s="194">
        <v>152</v>
      </c>
      <c r="D59" s="194">
        <v>179</v>
      </c>
      <c r="E59" s="194">
        <v>172</v>
      </c>
      <c r="F59" s="194">
        <v>259</v>
      </c>
      <c r="G59" s="194">
        <v>243</v>
      </c>
      <c r="H59" s="194">
        <v>312</v>
      </c>
      <c r="I59" s="194">
        <v>297</v>
      </c>
      <c r="J59" s="194">
        <v>259</v>
      </c>
      <c r="K59" s="194">
        <v>273</v>
      </c>
      <c r="L59" s="194">
        <v>257</v>
      </c>
      <c r="M59" s="194">
        <v>199</v>
      </c>
      <c r="N59" s="226"/>
      <c r="O59" s="4"/>
      <c r="P59" s="4"/>
      <c r="Q59" s="4"/>
      <c r="R59" s="4"/>
      <c r="S59" s="503" t="s">
        <v>26</v>
      </c>
      <c r="T59" s="503"/>
      <c r="U59" s="503"/>
      <c r="V59" s="503"/>
      <c r="W59" s="4"/>
      <c r="X59" s="233"/>
      <c r="Y59" s="30"/>
      <c r="Z59" s="30"/>
    </row>
    <row r="60" spans="1:24" ht="10.5" customHeight="1">
      <c r="A60" s="223"/>
      <c r="B60" s="194">
        <v>139</v>
      </c>
      <c r="C60" s="194">
        <v>139</v>
      </c>
      <c r="D60" s="194">
        <v>175</v>
      </c>
      <c r="E60" s="194">
        <v>165</v>
      </c>
      <c r="F60" s="194">
        <v>198</v>
      </c>
      <c r="G60" s="194">
        <v>174</v>
      </c>
      <c r="H60" s="194">
        <v>220</v>
      </c>
      <c r="I60" s="194">
        <v>228</v>
      </c>
      <c r="J60" s="194">
        <v>205</v>
      </c>
      <c r="K60" s="194">
        <v>196</v>
      </c>
      <c r="L60" s="194">
        <v>181</v>
      </c>
      <c r="M60" s="194">
        <v>160</v>
      </c>
      <c r="N60" s="226"/>
      <c r="O60" s="4"/>
      <c r="P60" s="4"/>
      <c r="Q60" s="4"/>
      <c r="R60" s="4"/>
      <c r="S60" s="503" t="s">
        <v>29</v>
      </c>
      <c r="T60" s="503"/>
      <c r="U60" s="503"/>
      <c r="V60" s="503"/>
      <c r="W60" s="4"/>
      <c r="X60" s="233"/>
    </row>
    <row r="61" spans="1:24" ht="10.5" customHeight="1">
      <c r="A61" s="223"/>
      <c r="B61" s="194">
        <v>39</v>
      </c>
      <c r="C61" s="194">
        <v>35</v>
      </c>
      <c r="D61" s="194">
        <v>47</v>
      </c>
      <c r="E61" s="194">
        <v>41</v>
      </c>
      <c r="F61" s="194">
        <v>73</v>
      </c>
      <c r="G61" s="194">
        <v>55</v>
      </c>
      <c r="H61" s="194">
        <v>67</v>
      </c>
      <c r="I61" s="194">
        <v>81</v>
      </c>
      <c r="J61" s="194">
        <v>86</v>
      </c>
      <c r="K61" s="194">
        <v>80</v>
      </c>
      <c r="L61" s="194">
        <v>95</v>
      </c>
      <c r="M61" s="194">
        <v>81</v>
      </c>
      <c r="N61" s="226"/>
      <c r="O61" s="4"/>
      <c r="P61" s="4"/>
      <c r="Q61" s="4"/>
      <c r="R61" s="4"/>
      <c r="S61" s="503" t="s">
        <v>30</v>
      </c>
      <c r="T61" s="503"/>
      <c r="U61" s="503"/>
      <c r="V61" s="503"/>
      <c r="W61" s="4"/>
      <c r="X61" s="233"/>
    </row>
    <row r="62" spans="1:24" ht="6" customHeight="1">
      <c r="A62" s="223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226"/>
      <c r="O62" s="4"/>
      <c r="P62" s="4"/>
      <c r="Q62" s="4"/>
      <c r="R62" s="4"/>
      <c r="S62" s="4"/>
      <c r="T62" s="4"/>
      <c r="U62" s="4"/>
      <c r="V62" s="4"/>
      <c r="W62" s="4"/>
      <c r="X62" s="233"/>
    </row>
    <row r="63" spans="1:26" s="227" customFormat="1" ht="10.5" customHeight="1">
      <c r="A63" s="244"/>
      <c r="B63" s="214">
        <v>502</v>
      </c>
      <c r="C63" s="214">
        <v>515</v>
      </c>
      <c r="D63" s="214">
        <v>541</v>
      </c>
      <c r="E63" s="214">
        <v>562</v>
      </c>
      <c r="F63" s="214">
        <v>731</v>
      </c>
      <c r="G63" s="214">
        <v>714</v>
      </c>
      <c r="H63" s="214">
        <v>1022</v>
      </c>
      <c r="I63" s="214">
        <v>958</v>
      </c>
      <c r="J63" s="214">
        <v>1075</v>
      </c>
      <c r="K63" s="214">
        <v>937</v>
      </c>
      <c r="L63" s="214">
        <v>774</v>
      </c>
      <c r="M63" s="214">
        <v>655</v>
      </c>
      <c r="N63" s="242"/>
      <c r="O63" s="504" t="s">
        <v>85</v>
      </c>
      <c r="P63" s="504"/>
      <c r="Q63" s="504"/>
      <c r="R63" s="504"/>
      <c r="S63" s="504"/>
      <c r="T63" s="504"/>
      <c r="U63" s="504"/>
      <c r="V63" s="504"/>
      <c r="W63" s="2"/>
      <c r="X63" s="243"/>
      <c r="Y63" s="41"/>
      <c r="Z63" s="41"/>
    </row>
    <row r="64" spans="1:24" ht="10.5" customHeight="1">
      <c r="A64" s="223"/>
      <c r="B64" s="194">
        <v>97</v>
      </c>
      <c r="C64" s="194">
        <v>111</v>
      </c>
      <c r="D64" s="194">
        <v>112</v>
      </c>
      <c r="E64" s="194">
        <v>151</v>
      </c>
      <c r="F64" s="194">
        <v>165</v>
      </c>
      <c r="G64" s="194">
        <v>171</v>
      </c>
      <c r="H64" s="194">
        <v>235</v>
      </c>
      <c r="I64" s="194">
        <v>230</v>
      </c>
      <c r="J64" s="194">
        <v>255</v>
      </c>
      <c r="K64" s="194">
        <v>210</v>
      </c>
      <c r="L64" s="194">
        <v>168</v>
      </c>
      <c r="M64" s="194">
        <v>151</v>
      </c>
      <c r="N64" s="226"/>
      <c r="O64" s="4"/>
      <c r="P64" s="4"/>
      <c r="Q64" s="4"/>
      <c r="R64" s="4"/>
      <c r="S64" s="503" t="s">
        <v>18</v>
      </c>
      <c r="T64" s="503"/>
      <c r="U64" s="503"/>
      <c r="V64" s="503"/>
      <c r="W64" s="4"/>
      <c r="X64" s="233"/>
    </row>
    <row r="65" spans="1:24" ht="10.5" customHeight="1">
      <c r="A65" s="223"/>
      <c r="B65" s="194">
        <v>106</v>
      </c>
      <c r="C65" s="194">
        <v>131</v>
      </c>
      <c r="D65" s="194">
        <v>121</v>
      </c>
      <c r="E65" s="194">
        <v>101</v>
      </c>
      <c r="F65" s="194">
        <v>146</v>
      </c>
      <c r="G65" s="194">
        <v>119</v>
      </c>
      <c r="H65" s="194">
        <v>202</v>
      </c>
      <c r="I65" s="194">
        <v>183</v>
      </c>
      <c r="J65" s="194">
        <v>203</v>
      </c>
      <c r="K65" s="194">
        <v>182</v>
      </c>
      <c r="L65" s="194">
        <v>178</v>
      </c>
      <c r="M65" s="194">
        <v>139</v>
      </c>
      <c r="N65" s="226"/>
      <c r="O65" s="4"/>
      <c r="P65" s="4"/>
      <c r="Q65" s="4"/>
      <c r="R65" s="4"/>
      <c r="S65" s="503" t="s">
        <v>19</v>
      </c>
      <c r="T65" s="503"/>
      <c r="U65" s="503"/>
      <c r="V65" s="503"/>
      <c r="W65" s="4"/>
      <c r="X65" s="233"/>
    </row>
    <row r="66" spans="1:24" ht="10.5" customHeight="1">
      <c r="A66" s="223"/>
      <c r="B66" s="194">
        <v>106</v>
      </c>
      <c r="C66" s="194">
        <v>90</v>
      </c>
      <c r="D66" s="194">
        <v>92</v>
      </c>
      <c r="E66" s="194">
        <v>98</v>
      </c>
      <c r="F66" s="194">
        <v>110</v>
      </c>
      <c r="G66" s="194">
        <v>114</v>
      </c>
      <c r="H66" s="194">
        <v>168</v>
      </c>
      <c r="I66" s="194">
        <v>154</v>
      </c>
      <c r="J66" s="194">
        <v>206</v>
      </c>
      <c r="K66" s="194">
        <v>199</v>
      </c>
      <c r="L66" s="194">
        <v>156</v>
      </c>
      <c r="M66" s="194">
        <v>128</v>
      </c>
      <c r="N66" s="226"/>
      <c r="O66" s="4"/>
      <c r="P66" s="4"/>
      <c r="Q66" s="4"/>
      <c r="R66" s="4"/>
      <c r="S66" s="503" t="s">
        <v>23</v>
      </c>
      <c r="T66" s="503"/>
      <c r="U66" s="503"/>
      <c r="V66" s="503"/>
      <c r="W66" s="4"/>
      <c r="X66" s="233"/>
    </row>
    <row r="67" spans="1:24" ht="10.5" customHeight="1">
      <c r="A67" s="223"/>
      <c r="B67" s="194">
        <v>72</v>
      </c>
      <c r="C67" s="194">
        <v>68</v>
      </c>
      <c r="D67" s="194">
        <v>77</v>
      </c>
      <c r="E67" s="194">
        <v>76</v>
      </c>
      <c r="F67" s="194">
        <v>144</v>
      </c>
      <c r="G67" s="194">
        <v>132</v>
      </c>
      <c r="H67" s="194">
        <v>183</v>
      </c>
      <c r="I67" s="194">
        <v>167</v>
      </c>
      <c r="J67" s="194">
        <v>207</v>
      </c>
      <c r="K67" s="194">
        <v>161</v>
      </c>
      <c r="L67" s="194">
        <v>118</v>
      </c>
      <c r="M67" s="194">
        <v>103</v>
      </c>
      <c r="N67" s="226"/>
      <c r="O67" s="4"/>
      <c r="P67" s="4"/>
      <c r="Q67" s="4"/>
      <c r="R67" s="4"/>
      <c r="S67" s="503" t="s">
        <v>26</v>
      </c>
      <c r="T67" s="503"/>
      <c r="U67" s="503"/>
      <c r="V67" s="503"/>
      <c r="W67" s="4"/>
      <c r="X67" s="233"/>
    </row>
    <row r="68" spans="1:24" ht="10.5" customHeight="1">
      <c r="A68" s="223"/>
      <c r="B68" s="194">
        <v>60</v>
      </c>
      <c r="C68" s="194">
        <v>48</v>
      </c>
      <c r="D68" s="194">
        <v>70</v>
      </c>
      <c r="E68" s="194">
        <v>52</v>
      </c>
      <c r="F68" s="194">
        <v>72</v>
      </c>
      <c r="G68" s="194">
        <v>81</v>
      </c>
      <c r="H68" s="194">
        <v>92</v>
      </c>
      <c r="I68" s="194">
        <v>92</v>
      </c>
      <c r="J68" s="194">
        <v>88</v>
      </c>
      <c r="K68" s="194">
        <v>83</v>
      </c>
      <c r="L68" s="194">
        <v>76</v>
      </c>
      <c r="M68" s="194">
        <v>63</v>
      </c>
      <c r="N68" s="226"/>
      <c r="O68" s="4"/>
      <c r="P68" s="4"/>
      <c r="Q68" s="4"/>
      <c r="R68" s="4"/>
      <c r="S68" s="503" t="s">
        <v>29</v>
      </c>
      <c r="T68" s="503"/>
      <c r="U68" s="503"/>
      <c r="V68" s="503"/>
      <c r="W68" s="4"/>
      <c r="X68" s="233"/>
    </row>
    <row r="69" spans="1:24" ht="10.5" customHeight="1">
      <c r="A69" s="223"/>
      <c r="B69" s="194">
        <v>61</v>
      </c>
      <c r="C69" s="194">
        <v>67</v>
      </c>
      <c r="D69" s="194">
        <v>69</v>
      </c>
      <c r="E69" s="194">
        <v>84</v>
      </c>
      <c r="F69" s="194">
        <v>94</v>
      </c>
      <c r="G69" s="194">
        <v>97</v>
      </c>
      <c r="H69" s="194">
        <v>142</v>
      </c>
      <c r="I69" s="194">
        <v>132</v>
      </c>
      <c r="J69" s="194">
        <v>116</v>
      </c>
      <c r="K69" s="194">
        <v>102</v>
      </c>
      <c r="L69" s="194">
        <v>78</v>
      </c>
      <c r="M69" s="194">
        <v>71</v>
      </c>
      <c r="N69" s="226"/>
      <c r="O69" s="4"/>
      <c r="P69" s="4"/>
      <c r="Q69" s="4"/>
      <c r="R69" s="4"/>
      <c r="S69" s="503" t="s">
        <v>30</v>
      </c>
      <c r="T69" s="503"/>
      <c r="U69" s="503"/>
      <c r="V69" s="503"/>
      <c r="W69" s="4"/>
      <c r="X69" s="233"/>
    </row>
    <row r="70" spans="1:24" ht="6" customHeight="1">
      <c r="A70" s="22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226"/>
      <c r="O70" s="4"/>
      <c r="P70" s="4"/>
      <c r="Q70" s="4"/>
      <c r="R70" s="4"/>
      <c r="S70" s="4"/>
      <c r="T70" s="4"/>
      <c r="U70" s="4"/>
      <c r="V70" s="4"/>
      <c r="W70" s="4"/>
      <c r="X70" s="233"/>
    </row>
    <row r="71" spans="1:26" s="227" customFormat="1" ht="10.5" customHeight="1">
      <c r="A71" s="244"/>
      <c r="B71" s="214">
        <v>834</v>
      </c>
      <c r="C71" s="214">
        <v>729</v>
      </c>
      <c r="D71" s="214">
        <v>875</v>
      </c>
      <c r="E71" s="214">
        <v>863</v>
      </c>
      <c r="F71" s="214">
        <v>1139</v>
      </c>
      <c r="G71" s="214">
        <v>1049</v>
      </c>
      <c r="H71" s="214">
        <v>1456</v>
      </c>
      <c r="I71" s="214">
        <v>1380</v>
      </c>
      <c r="J71" s="214">
        <v>1471</v>
      </c>
      <c r="K71" s="214">
        <v>1403</v>
      </c>
      <c r="L71" s="214">
        <v>1251</v>
      </c>
      <c r="M71" s="214">
        <v>1169</v>
      </c>
      <c r="N71" s="242"/>
      <c r="O71" s="504" t="s">
        <v>86</v>
      </c>
      <c r="P71" s="504"/>
      <c r="Q71" s="504"/>
      <c r="R71" s="504"/>
      <c r="S71" s="504"/>
      <c r="T71" s="504"/>
      <c r="U71" s="504"/>
      <c r="V71" s="504"/>
      <c r="W71" s="2"/>
      <c r="X71" s="243"/>
      <c r="Y71" s="41"/>
      <c r="Z71" s="41"/>
    </row>
    <row r="72" spans="1:24" ht="10.5" customHeight="1">
      <c r="A72" s="223"/>
      <c r="B72" s="194">
        <v>101</v>
      </c>
      <c r="C72" s="194">
        <v>68</v>
      </c>
      <c r="D72" s="194">
        <v>68</v>
      </c>
      <c r="E72" s="194">
        <v>84</v>
      </c>
      <c r="F72" s="194">
        <v>108</v>
      </c>
      <c r="G72" s="194">
        <v>109</v>
      </c>
      <c r="H72" s="194">
        <v>108</v>
      </c>
      <c r="I72" s="194">
        <v>122</v>
      </c>
      <c r="J72" s="194">
        <v>118</v>
      </c>
      <c r="K72" s="194">
        <v>124</v>
      </c>
      <c r="L72" s="194">
        <v>123</v>
      </c>
      <c r="M72" s="194">
        <v>95</v>
      </c>
      <c r="N72" s="226"/>
      <c r="O72" s="4"/>
      <c r="P72" s="4"/>
      <c r="Q72" s="4"/>
      <c r="R72" s="4"/>
      <c r="S72" s="503" t="s">
        <v>18</v>
      </c>
      <c r="T72" s="503"/>
      <c r="U72" s="503"/>
      <c r="V72" s="503"/>
      <c r="W72" s="4"/>
      <c r="X72" s="233"/>
    </row>
    <row r="73" spans="1:24" ht="10.5" customHeight="1">
      <c r="A73" s="223"/>
      <c r="B73" s="194">
        <v>128</v>
      </c>
      <c r="C73" s="194">
        <v>90</v>
      </c>
      <c r="D73" s="194">
        <v>154</v>
      </c>
      <c r="E73" s="194">
        <v>136</v>
      </c>
      <c r="F73" s="194">
        <v>177</v>
      </c>
      <c r="G73" s="194">
        <v>159</v>
      </c>
      <c r="H73" s="194">
        <v>183</v>
      </c>
      <c r="I73" s="194">
        <v>158</v>
      </c>
      <c r="J73" s="194">
        <v>165</v>
      </c>
      <c r="K73" s="194">
        <v>160</v>
      </c>
      <c r="L73" s="194">
        <v>149</v>
      </c>
      <c r="M73" s="194">
        <v>139</v>
      </c>
      <c r="N73" s="226"/>
      <c r="O73" s="4"/>
      <c r="P73" s="4"/>
      <c r="Q73" s="4"/>
      <c r="R73" s="4"/>
      <c r="S73" s="503" t="s">
        <v>19</v>
      </c>
      <c r="T73" s="503"/>
      <c r="U73" s="503"/>
      <c r="V73" s="503"/>
      <c r="W73" s="4"/>
      <c r="X73" s="233"/>
    </row>
    <row r="74" spans="1:24" ht="10.5" customHeight="1">
      <c r="A74" s="223"/>
      <c r="B74" s="194">
        <v>65</v>
      </c>
      <c r="C74" s="194">
        <v>78</v>
      </c>
      <c r="D74" s="194">
        <v>79</v>
      </c>
      <c r="E74" s="194">
        <v>78</v>
      </c>
      <c r="F74" s="194">
        <v>99</v>
      </c>
      <c r="G74" s="194">
        <v>98</v>
      </c>
      <c r="H74" s="194">
        <v>128</v>
      </c>
      <c r="I74" s="194">
        <v>133</v>
      </c>
      <c r="J74" s="194">
        <v>164</v>
      </c>
      <c r="K74" s="194">
        <v>148</v>
      </c>
      <c r="L74" s="194">
        <v>113</v>
      </c>
      <c r="M74" s="194">
        <v>102</v>
      </c>
      <c r="N74" s="226"/>
      <c r="O74" s="4"/>
      <c r="P74" s="4"/>
      <c r="Q74" s="4"/>
      <c r="R74" s="4"/>
      <c r="S74" s="503" t="s">
        <v>23</v>
      </c>
      <c r="T74" s="503"/>
      <c r="U74" s="503"/>
      <c r="V74" s="503"/>
      <c r="W74" s="4"/>
      <c r="X74" s="233"/>
    </row>
    <row r="75" spans="1:24" ht="10.5" customHeight="1">
      <c r="A75" s="223"/>
      <c r="B75" s="194">
        <v>97</v>
      </c>
      <c r="C75" s="194">
        <v>97</v>
      </c>
      <c r="D75" s="194">
        <v>110</v>
      </c>
      <c r="E75" s="194">
        <v>103</v>
      </c>
      <c r="F75" s="194">
        <v>131</v>
      </c>
      <c r="G75" s="194">
        <v>135</v>
      </c>
      <c r="H75" s="194">
        <v>222</v>
      </c>
      <c r="I75" s="194">
        <v>188</v>
      </c>
      <c r="J75" s="194">
        <v>193</v>
      </c>
      <c r="K75" s="194">
        <v>188</v>
      </c>
      <c r="L75" s="194">
        <v>156</v>
      </c>
      <c r="M75" s="194">
        <v>143</v>
      </c>
      <c r="N75" s="226"/>
      <c r="O75" s="4"/>
      <c r="P75" s="4"/>
      <c r="Q75" s="4"/>
      <c r="R75" s="4"/>
      <c r="S75" s="503" t="s">
        <v>26</v>
      </c>
      <c r="T75" s="503"/>
      <c r="U75" s="503"/>
      <c r="V75" s="503"/>
      <c r="W75" s="4"/>
      <c r="X75" s="233"/>
    </row>
    <row r="76" spans="1:24" ht="10.5" customHeight="1">
      <c r="A76" s="223"/>
      <c r="B76" s="194">
        <v>104</v>
      </c>
      <c r="C76" s="194">
        <v>90</v>
      </c>
      <c r="D76" s="194">
        <v>89</v>
      </c>
      <c r="E76" s="194">
        <v>95</v>
      </c>
      <c r="F76" s="194">
        <v>141</v>
      </c>
      <c r="G76" s="194">
        <v>111</v>
      </c>
      <c r="H76" s="194">
        <v>194</v>
      </c>
      <c r="I76" s="194">
        <v>208</v>
      </c>
      <c r="J76" s="194">
        <v>206</v>
      </c>
      <c r="K76" s="194">
        <v>175</v>
      </c>
      <c r="L76" s="194">
        <v>161</v>
      </c>
      <c r="M76" s="194">
        <v>159</v>
      </c>
      <c r="N76" s="226"/>
      <c r="O76" s="4"/>
      <c r="P76" s="4"/>
      <c r="Q76" s="4"/>
      <c r="R76" s="4"/>
      <c r="S76" s="503" t="s">
        <v>29</v>
      </c>
      <c r="T76" s="503"/>
      <c r="U76" s="503"/>
      <c r="V76" s="503"/>
      <c r="W76" s="4"/>
      <c r="X76" s="233"/>
    </row>
    <row r="77" spans="1:24" ht="10.5" customHeight="1">
      <c r="A77" s="223"/>
      <c r="B77" s="194">
        <v>113</v>
      </c>
      <c r="C77" s="194">
        <v>89</v>
      </c>
      <c r="D77" s="194">
        <v>124</v>
      </c>
      <c r="E77" s="194">
        <v>133</v>
      </c>
      <c r="F77" s="194">
        <v>156</v>
      </c>
      <c r="G77" s="194">
        <v>155</v>
      </c>
      <c r="H77" s="194">
        <v>190</v>
      </c>
      <c r="I77" s="194">
        <v>167</v>
      </c>
      <c r="J77" s="194">
        <v>186</v>
      </c>
      <c r="K77" s="194">
        <v>181</v>
      </c>
      <c r="L77" s="194">
        <v>171</v>
      </c>
      <c r="M77" s="194">
        <v>181</v>
      </c>
      <c r="N77" s="226"/>
      <c r="O77" s="4"/>
      <c r="P77" s="4"/>
      <c r="Q77" s="4"/>
      <c r="R77" s="4"/>
      <c r="S77" s="503" t="s">
        <v>30</v>
      </c>
      <c r="T77" s="503"/>
      <c r="U77" s="503"/>
      <c r="V77" s="503"/>
      <c r="W77" s="4"/>
      <c r="X77" s="233"/>
    </row>
    <row r="78" spans="1:24" ht="10.5" customHeight="1">
      <c r="A78" s="223"/>
      <c r="B78" s="194">
        <v>122</v>
      </c>
      <c r="C78" s="194">
        <v>116</v>
      </c>
      <c r="D78" s="194">
        <v>128</v>
      </c>
      <c r="E78" s="194">
        <v>124</v>
      </c>
      <c r="F78" s="194">
        <v>170</v>
      </c>
      <c r="G78" s="194">
        <v>148</v>
      </c>
      <c r="H78" s="194">
        <v>212</v>
      </c>
      <c r="I78" s="194">
        <v>203</v>
      </c>
      <c r="J78" s="194">
        <v>225</v>
      </c>
      <c r="K78" s="194">
        <v>227</v>
      </c>
      <c r="L78" s="194">
        <v>178</v>
      </c>
      <c r="M78" s="194">
        <v>163</v>
      </c>
      <c r="N78" s="226"/>
      <c r="O78" s="4"/>
      <c r="P78" s="4"/>
      <c r="Q78" s="4"/>
      <c r="R78" s="4"/>
      <c r="S78" s="503" t="s">
        <v>60</v>
      </c>
      <c r="T78" s="503"/>
      <c r="U78" s="503"/>
      <c r="V78" s="503"/>
      <c r="W78" s="4"/>
      <c r="X78" s="233"/>
    </row>
    <row r="79" spans="1:24" ht="10.5" customHeight="1">
      <c r="A79" s="223"/>
      <c r="B79" s="194">
        <v>104</v>
      </c>
      <c r="C79" s="194">
        <v>101</v>
      </c>
      <c r="D79" s="194">
        <v>123</v>
      </c>
      <c r="E79" s="194">
        <v>110</v>
      </c>
      <c r="F79" s="194">
        <v>157</v>
      </c>
      <c r="G79" s="194">
        <v>133</v>
      </c>
      <c r="H79" s="194">
        <v>215</v>
      </c>
      <c r="I79" s="194">
        <v>201</v>
      </c>
      <c r="J79" s="194">
        <v>207</v>
      </c>
      <c r="K79" s="194">
        <v>193</v>
      </c>
      <c r="L79" s="194">
        <v>189</v>
      </c>
      <c r="M79" s="194">
        <v>180</v>
      </c>
      <c r="N79" s="226"/>
      <c r="O79" s="4"/>
      <c r="P79" s="4"/>
      <c r="Q79" s="4"/>
      <c r="R79" s="4"/>
      <c r="S79" s="503" t="s">
        <v>61</v>
      </c>
      <c r="T79" s="503"/>
      <c r="U79" s="503"/>
      <c r="V79" s="503"/>
      <c r="W79" s="4"/>
      <c r="X79" s="233"/>
    </row>
    <row r="80" spans="1:24" ht="10.5" customHeight="1">
      <c r="A80" s="223"/>
      <c r="B80" s="194">
        <v>0</v>
      </c>
      <c r="C80" s="194">
        <v>0</v>
      </c>
      <c r="D80" s="194">
        <v>0</v>
      </c>
      <c r="E80" s="194">
        <v>0</v>
      </c>
      <c r="F80" s="194">
        <v>0</v>
      </c>
      <c r="G80" s="194">
        <v>1</v>
      </c>
      <c r="H80" s="194">
        <v>4</v>
      </c>
      <c r="I80" s="194">
        <v>0</v>
      </c>
      <c r="J80" s="194">
        <v>7</v>
      </c>
      <c r="K80" s="194">
        <v>7</v>
      </c>
      <c r="L80" s="194">
        <v>11</v>
      </c>
      <c r="M80" s="194">
        <v>7</v>
      </c>
      <c r="N80" s="226"/>
      <c r="O80" s="4"/>
      <c r="P80" s="4"/>
      <c r="Q80" s="4"/>
      <c r="R80" s="4"/>
      <c r="S80" s="503" t="s">
        <v>87</v>
      </c>
      <c r="T80" s="503"/>
      <c r="U80" s="503"/>
      <c r="V80" s="503"/>
      <c r="W80" s="4"/>
      <c r="X80" s="233"/>
    </row>
    <row r="81" spans="1:24" ht="10.5" customHeight="1">
      <c r="A81" s="223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46"/>
      <c r="O81" s="7"/>
      <c r="P81" s="7"/>
      <c r="Q81" s="7"/>
      <c r="R81" s="247"/>
      <c r="S81" s="230"/>
      <c r="T81" s="230"/>
      <c r="U81" s="230"/>
      <c r="V81" s="230"/>
      <c r="W81" s="230"/>
      <c r="X81" s="223"/>
    </row>
    <row r="82" spans="1:24" ht="10.5" customHeight="1">
      <c r="A82" s="2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4"/>
      <c r="P82" s="4"/>
      <c r="Q82" s="4"/>
      <c r="R82" s="224"/>
      <c r="S82" s="9"/>
      <c r="T82" s="9"/>
      <c r="U82" s="9"/>
      <c r="V82" s="9"/>
      <c r="W82" s="9"/>
      <c r="X82" s="223"/>
    </row>
    <row r="83" spans="1:24" ht="10.5" customHeight="1">
      <c r="A83" s="2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4"/>
      <c r="P83" s="4"/>
      <c r="Q83" s="4"/>
      <c r="R83" s="224"/>
      <c r="S83" s="9"/>
      <c r="T83" s="9"/>
      <c r="U83" s="9"/>
      <c r="V83" s="9"/>
      <c r="W83" s="9"/>
      <c r="X83" s="223"/>
    </row>
    <row r="84" spans="1:24" ht="10.5" customHeight="1">
      <c r="A84" s="22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4"/>
      <c r="P84" s="4"/>
      <c r="Q84" s="4"/>
      <c r="R84" s="224"/>
      <c r="S84" s="9"/>
      <c r="T84" s="9"/>
      <c r="U84" s="9"/>
      <c r="V84" s="9"/>
      <c r="W84" s="9"/>
      <c r="X84" s="223"/>
    </row>
  </sheetData>
  <sheetProtection/>
  <mergeCells count="71">
    <mergeCell ref="S73:V73"/>
    <mergeCell ref="S80:V80"/>
    <mergeCell ref="S78:V78"/>
    <mergeCell ref="S77:V77"/>
    <mergeCell ref="S79:V79"/>
    <mergeCell ref="S57:V57"/>
    <mergeCell ref="S76:V76"/>
    <mergeCell ref="S75:V75"/>
    <mergeCell ref="S69:V69"/>
    <mergeCell ref="S68:V68"/>
    <mergeCell ref="S72:V72"/>
    <mergeCell ref="O71:V71"/>
    <mergeCell ref="S59:V59"/>
    <mergeCell ref="S64:V64"/>
    <mergeCell ref="S74:V74"/>
    <mergeCell ref="O63:V63"/>
    <mergeCell ref="S58:V58"/>
    <mergeCell ref="S49:V49"/>
    <mergeCell ref="S67:V67"/>
    <mergeCell ref="S66:V66"/>
    <mergeCell ref="S51:V51"/>
    <mergeCell ref="S52:V52"/>
    <mergeCell ref="S56:V56"/>
    <mergeCell ref="O55:V55"/>
    <mergeCell ref="S65:V65"/>
    <mergeCell ref="S61:V61"/>
    <mergeCell ref="S60:V60"/>
    <mergeCell ref="S48:V48"/>
    <mergeCell ref="S37:V37"/>
    <mergeCell ref="S50:V50"/>
    <mergeCell ref="O47:V47"/>
    <mergeCell ref="S41:V41"/>
    <mergeCell ref="S40:V40"/>
    <mergeCell ref="O45:V45"/>
    <mergeCell ref="S53:V53"/>
    <mergeCell ref="S25:V25"/>
    <mergeCell ref="S26:V26"/>
    <mergeCell ref="O23:V23"/>
    <mergeCell ref="S34:V34"/>
    <mergeCell ref="O29:V29"/>
    <mergeCell ref="S21:V21"/>
    <mergeCell ref="S12:V12"/>
    <mergeCell ref="S11:V11"/>
    <mergeCell ref="S14:V14"/>
    <mergeCell ref="S13:V13"/>
    <mergeCell ref="B4:W4"/>
    <mergeCell ref="S10:V10"/>
    <mergeCell ref="O9:V9"/>
    <mergeCell ref="B3:W3"/>
    <mergeCell ref="F6:G6"/>
    <mergeCell ref="B6:C6"/>
    <mergeCell ref="D6:E6"/>
    <mergeCell ref="H6:I6"/>
    <mergeCell ref="J6:K6"/>
    <mergeCell ref="L6:M6"/>
    <mergeCell ref="N6:W7"/>
    <mergeCell ref="S32:V32"/>
    <mergeCell ref="S30:V30"/>
    <mergeCell ref="S31:V31"/>
    <mergeCell ref="S15:V15"/>
    <mergeCell ref="S27:V27"/>
    <mergeCell ref="O17:V17"/>
    <mergeCell ref="O19:V19"/>
    <mergeCell ref="S24:V24"/>
    <mergeCell ref="S20:V20"/>
    <mergeCell ref="S43:V43"/>
    <mergeCell ref="S39:V39"/>
    <mergeCell ref="S38:V38"/>
    <mergeCell ref="S33:V33"/>
    <mergeCell ref="S42:V42"/>
    <mergeCell ref="O36:V3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1" width="1.625" style="219" customWidth="1"/>
    <col min="12" max="21" width="8.25390625" style="219" customWidth="1"/>
    <col min="22" max="22" width="1.625" style="219" customWidth="1"/>
    <col min="23" max="16384" width="9.00390625" style="219" customWidth="1"/>
  </cols>
  <sheetData>
    <row r="1" ht="10.5" customHeight="1">
      <c r="A1" s="102" t="s">
        <v>381</v>
      </c>
    </row>
    <row r="3" spans="2:21" s="222" customFormat="1" ht="18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</row>
    <row r="4" spans="2:21" s="223" customFormat="1" ht="12.75" customHeight="1">
      <c r="B4" s="502" t="s">
        <v>445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27" t="s">
        <v>4</v>
      </c>
      <c r="C6" s="527"/>
      <c r="D6" s="527"/>
      <c r="E6" s="527"/>
      <c r="F6" s="527"/>
      <c r="G6" s="527"/>
      <c r="H6" s="527"/>
      <c r="I6" s="527"/>
      <c r="J6" s="527"/>
      <c r="K6" s="412"/>
      <c r="L6" s="530" t="s">
        <v>40</v>
      </c>
      <c r="M6" s="529"/>
      <c r="N6" s="529" t="s">
        <v>41</v>
      </c>
      <c r="O6" s="529"/>
      <c r="P6" s="529" t="s">
        <v>42</v>
      </c>
      <c r="Q6" s="529"/>
      <c r="R6" s="529" t="s">
        <v>43</v>
      </c>
      <c r="S6" s="529"/>
      <c r="T6" s="529" t="s">
        <v>44</v>
      </c>
      <c r="U6" s="529"/>
      <c r="V6" s="224"/>
    </row>
    <row r="7" spans="2:22" ht="15.75" customHeight="1">
      <c r="B7" s="528"/>
      <c r="C7" s="528"/>
      <c r="D7" s="528"/>
      <c r="E7" s="528"/>
      <c r="F7" s="528"/>
      <c r="G7" s="528"/>
      <c r="H7" s="528"/>
      <c r="I7" s="528"/>
      <c r="J7" s="528"/>
      <c r="K7" s="413"/>
      <c r="L7" s="238" t="s">
        <v>89</v>
      </c>
      <c r="M7" s="239" t="s">
        <v>90</v>
      </c>
      <c r="N7" s="239" t="s">
        <v>89</v>
      </c>
      <c r="O7" s="239" t="s">
        <v>90</v>
      </c>
      <c r="P7" s="239" t="s">
        <v>89</v>
      </c>
      <c r="Q7" s="239" t="s">
        <v>90</v>
      </c>
      <c r="R7" s="239" t="s">
        <v>89</v>
      </c>
      <c r="S7" s="239" t="s">
        <v>90</v>
      </c>
      <c r="T7" s="239" t="s">
        <v>89</v>
      </c>
      <c r="U7" s="239" t="s">
        <v>90</v>
      </c>
      <c r="V7" s="224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25"/>
      <c r="L8" s="9"/>
    </row>
    <row r="9" spans="2:22" s="227" customFormat="1" ht="10.5" customHeight="1">
      <c r="B9" s="228"/>
      <c r="C9" s="504" t="s">
        <v>76</v>
      </c>
      <c r="D9" s="504"/>
      <c r="E9" s="504"/>
      <c r="F9" s="504"/>
      <c r="G9" s="504"/>
      <c r="H9" s="504"/>
      <c r="I9" s="504"/>
      <c r="J9" s="504"/>
      <c r="K9" s="3"/>
      <c r="L9" s="214">
        <v>494</v>
      </c>
      <c r="M9" s="214">
        <v>450</v>
      </c>
      <c r="N9" s="214">
        <v>497</v>
      </c>
      <c r="O9" s="214">
        <v>451</v>
      </c>
      <c r="P9" s="214">
        <v>483</v>
      </c>
      <c r="Q9" s="214">
        <v>516</v>
      </c>
      <c r="R9" s="214">
        <v>407</v>
      </c>
      <c r="S9" s="214">
        <v>443</v>
      </c>
      <c r="T9" s="214">
        <v>301</v>
      </c>
      <c r="U9" s="214">
        <v>391</v>
      </c>
      <c r="V9" s="243"/>
    </row>
    <row r="10" spans="2:22" ht="10.5" customHeight="1">
      <c r="B10" s="9"/>
      <c r="C10" s="4"/>
      <c r="D10" s="4"/>
      <c r="E10" s="4"/>
      <c r="F10" s="4"/>
      <c r="G10" s="503" t="s">
        <v>18</v>
      </c>
      <c r="H10" s="503"/>
      <c r="I10" s="503"/>
      <c r="J10" s="503"/>
      <c r="K10" s="5"/>
      <c r="L10" s="194">
        <v>69</v>
      </c>
      <c r="M10" s="194">
        <v>73</v>
      </c>
      <c r="N10" s="194">
        <v>84</v>
      </c>
      <c r="O10" s="194">
        <v>70</v>
      </c>
      <c r="P10" s="194">
        <v>71</v>
      </c>
      <c r="Q10" s="194">
        <v>71</v>
      </c>
      <c r="R10" s="194">
        <v>47</v>
      </c>
      <c r="S10" s="194">
        <v>59</v>
      </c>
      <c r="T10" s="194">
        <v>45</v>
      </c>
      <c r="U10" s="194">
        <v>57</v>
      </c>
      <c r="V10" s="235"/>
    </row>
    <row r="11" spans="2:22" ht="10.5" customHeight="1">
      <c r="B11" s="9"/>
      <c r="C11" s="4"/>
      <c r="D11" s="4"/>
      <c r="E11" s="4"/>
      <c r="F11" s="4"/>
      <c r="G11" s="503" t="s">
        <v>19</v>
      </c>
      <c r="H11" s="503"/>
      <c r="I11" s="503"/>
      <c r="J11" s="503"/>
      <c r="K11" s="5"/>
      <c r="L11" s="194">
        <v>88</v>
      </c>
      <c r="M11" s="194">
        <v>98</v>
      </c>
      <c r="N11" s="194">
        <v>100</v>
      </c>
      <c r="O11" s="194">
        <v>88</v>
      </c>
      <c r="P11" s="194">
        <v>95</v>
      </c>
      <c r="Q11" s="194">
        <v>98</v>
      </c>
      <c r="R11" s="194">
        <v>89</v>
      </c>
      <c r="S11" s="194">
        <v>93</v>
      </c>
      <c r="T11" s="194">
        <v>63</v>
      </c>
      <c r="U11" s="194">
        <v>63</v>
      </c>
      <c r="V11" s="235"/>
    </row>
    <row r="12" spans="2:22" ht="10.5" customHeight="1">
      <c r="B12" s="9"/>
      <c r="C12" s="4"/>
      <c r="D12" s="4"/>
      <c r="E12" s="4"/>
      <c r="F12" s="4"/>
      <c r="G12" s="503" t="s">
        <v>23</v>
      </c>
      <c r="H12" s="503"/>
      <c r="I12" s="503"/>
      <c r="J12" s="503"/>
      <c r="K12" s="5"/>
      <c r="L12" s="194">
        <v>50</v>
      </c>
      <c r="M12" s="194">
        <v>49</v>
      </c>
      <c r="N12" s="194">
        <v>59</v>
      </c>
      <c r="O12" s="194">
        <v>61</v>
      </c>
      <c r="P12" s="194">
        <v>70</v>
      </c>
      <c r="Q12" s="194">
        <v>70</v>
      </c>
      <c r="R12" s="194">
        <v>50</v>
      </c>
      <c r="S12" s="194">
        <v>60</v>
      </c>
      <c r="T12" s="194">
        <v>42</v>
      </c>
      <c r="U12" s="194">
        <v>63</v>
      </c>
      <c r="V12" s="235"/>
    </row>
    <row r="13" spans="2:22" ht="10.5" customHeight="1">
      <c r="B13" s="9"/>
      <c r="C13" s="4"/>
      <c r="D13" s="4"/>
      <c r="E13" s="4"/>
      <c r="F13" s="4"/>
      <c r="G13" s="503" t="s">
        <v>26</v>
      </c>
      <c r="H13" s="503"/>
      <c r="I13" s="503"/>
      <c r="J13" s="503"/>
      <c r="K13" s="5"/>
      <c r="L13" s="194">
        <v>117</v>
      </c>
      <c r="M13" s="194">
        <v>81</v>
      </c>
      <c r="N13" s="194">
        <v>87</v>
      </c>
      <c r="O13" s="194">
        <v>71</v>
      </c>
      <c r="P13" s="194">
        <v>82</v>
      </c>
      <c r="Q13" s="194">
        <v>102</v>
      </c>
      <c r="R13" s="194">
        <v>89</v>
      </c>
      <c r="S13" s="194">
        <v>71</v>
      </c>
      <c r="T13" s="194">
        <v>44</v>
      </c>
      <c r="U13" s="194">
        <v>68</v>
      </c>
      <c r="V13" s="235"/>
    </row>
    <row r="14" spans="2:22" ht="10.5" customHeight="1">
      <c r="B14" s="9"/>
      <c r="C14" s="4"/>
      <c r="D14" s="4"/>
      <c r="E14" s="4"/>
      <c r="F14" s="4"/>
      <c r="G14" s="503" t="s">
        <v>29</v>
      </c>
      <c r="H14" s="503"/>
      <c r="I14" s="503"/>
      <c r="J14" s="503"/>
      <c r="K14" s="5"/>
      <c r="L14" s="194">
        <v>63</v>
      </c>
      <c r="M14" s="194">
        <v>56</v>
      </c>
      <c r="N14" s="194">
        <v>81</v>
      </c>
      <c r="O14" s="194">
        <v>72</v>
      </c>
      <c r="P14" s="194">
        <v>63</v>
      </c>
      <c r="Q14" s="194">
        <v>64</v>
      </c>
      <c r="R14" s="194">
        <v>45</v>
      </c>
      <c r="S14" s="194">
        <v>62</v>
      </c>
      <c r="T14" s="194">
        <v>41</v>
      </c>
      <c r="U14" s="194">
        <v>46</v>
      </c>
      <c r="V14" s="235"/>
    </row>
    <row r="15" spans="2:22" ht="10.5" customHeight="1">
      <c r="B15" s="9"/>
      <c r="C15" s="4"/>
      <c r="D15" s="4"/>
      <c r="E15" s="4"/>
      <c r="F15" s="4"/>
      <c r="G15" s="503" t="s">
        <v>30</v>
      </c>
      <c r="H15" s="503"/>
      <c r="I15" s="503"/>
      <c r="J15" s="503"/>
      <c r="K15" s="5"/>
      <c r="L15" s="194">
        <v>107</v>
      </c>
      <c r="M15" s="194">
        <v>93</v>
      </c>
      <c r="N15" s="194">
        <v>86</v>
      </c>
      <c r="O15" s="194">
        <v>89</v>
      </c>
      <c r="P15" s="194">
        <v>102</v>
      </c>
      <c r="Q15" s="194">
        <v>111</v>
      </c>
      <c r="R15" s="194">
        <v>87</v>
      </c>
      <c r="S15" s="194">
        <v>98</v>
      </c>
      <c r="T15" s="194">
        <v>66</v>
      </c>
      <c r="U15" s="194">
        <v>94</v>
      </c>
      <c r="V15" s="235"/>
    </row>
    <row r="16" spans="2:22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235"/>
    </row>
    <row r="17" spans="2:22" s="227" customFormat="1" ht="10.5" customHeight="1">
      <c r="B17" s="228"/>
      <c r="C17" s="504" t="s">
        <v>77</v>
      </c>
      <c r="D17" s="504"/>
      <c r="E17" s="504"/>
      <c r="F17" s="504"/>
      <c r="G17" s="504"/>
      <c r="H17" s="504"/>
      <c r="I17" s="504"/>
      <c r="J17" s="504"/>
      <c r="K17" s="3"/>
      <c r="L17" s="214">
        <v>153</v>
      </c>
      <c r="M17" s="214">
        <v>147</v>
      </c>
      <c r="N17" s="214">
        <v>139</v>
      </c>
      <c r="O17" s="214">
        <v>139</v>
      </c>
      <c r="P17" s="214">
        <v>134</v>
      </c>
      <c r="Q17" s="214">
        <v>161</v>
      </c>
      <c r="R17" s="214">
        <v>108</v>
      </c>
      <c r="S17" s="214">
        <v>108</v>
      </c>
      <c r="T17" s="214">
        <v>69</v>
      </c>
      <c r="U17" s="214">
        <v>107</v>
      </c>
      <c r="V17" s="248"/>
    </row>
    <row r="18" spans="2:22" ht="6" customHeight="1">
      <c r="B18" s="9"/>
      <c r="C18" s="4"/>
      <c r="D18" s="4"/>
      <c r="E18" s="4"/>
      <c r="F18" s="4"/>
      <c r="G18" s="4"/>
      <c r="H18" s="4"/>
      <c r="I18" s="4"/>
      <c r="J18" s="4"/>
      <c r="K18" s="5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223"/>
    </row>
    <row r="19" spans="2:22" s="227" customFormat="1" ht="10.5" customHeight="1">
      <c r="B19" s="228"/>
      <c r="C19" s="504" t="s">
        <v>78</v>
      </c>
      <c r="D19" s="504"/>
      <c r="E19" s="504"/>
      <c r="F19" s="504"/>
      <c r="G19" s="504"/>
      <c r="H19" s="504"/>
      <c r="I19" s="504"/>
      <c r="J19" s="504"/>
      <c r="K19" s="3"/>
      <c r="L19" s="214">
        <v>158</v>
      </c>
      <c r="M19" s="214">
        <v>136</v>
      </c>
      <c r="N19" s="214">
        <v>147</v>
      </c>
      <c r="O19" s="214">
        <v>131</v>
      </c>
      <c r="P19" s="214">
        <v>131</v>
      </c>
      <c r="Q19" s="214">
        <v>129</v>
      </c>
      <c r="R19" s="214">
        <v>127</v>
      </c>
      <c r="S19" s="214">
        <v>130</v>
      </c>
      <c r="T19" s="214">
        <v>97</v>
      </c>
      <c r="U19" s="214">
        <v>120</v>
      </c>
      <c r="V19" s="243"/>
    </row>
    <row r="20" spans="2:22" ht="10.5" customHeight="1">
      <c r="B20" s="9"/>
      <c r="C20" s="4"/>
      <c r="D20" s="4"/>
      <c r="E20" s="4"/>
      <c r="F20" s="4"/>
      <c r="G20" s="503" t="s">
        <v>18</v>
      </c>
      <c r="H20" s="503"/>
      <c r="I20" s="503"/>
      <c r="J20" s="503"/>
      <c r="K20" s="5"/>
      <c r="L20" s="194">
        <v>113</v>
      </c>
      <c r="M20" s="194">
        <v>91</v>
      </c>
      <c r="N20" s="194">
        <v>109</v>
      </c>
      <c r="O20" s="194">
        <v>98</v>
      </c>
      <c r="P20" s="194">
        <v>90</v>
      </c>
      <c r="Q20" s="194">
        <v>85</v>
      </c>
      <c r="R20" s="194">
        <v>94</v>
      </c>
      <c r="S20" s="194">
        <v>88</v>
      </c>
      <c r="T20" s="194">
        <v>67</v>
      </c>
      <c r="U20" s="194">
        <v>82</v>
      </c>
      <c r="V20" s="235"/>
    </row>
    <row r="21" spans="2:22" ht="10.5" customHeight="1">
      <c r="B21" s="9"/>
      <c r="C21" s="4"/>
      <c r="D21" s="4"/>
      <c r="E21" s="4"/>
      <c r="F21" s="4"/>
      <c r="G21" s="503" t="s">
        <v>19</v>
      </c>
      <c r="H21" s="503"/>
      <c r="I21" s="503"/>
      <c r="J21" s="503"/>
      <c r="K21" s="5"/>
      <c r="L21" s="194">
        <v>45</v>
      </c>
      <c r="M21" s="194">
        <v>45</v>
      </c>
      <c r="N21" s="194">
        <v>38</v>
      </c>
      <c r="O21" s="194">
        <v>33</v>
      </c>
      <c r="P21" s="194">
        <v>41</v>
      </c>
      <c r="Q21" s="194">
        <v>44</v>
      </c>
      <c r="R21" s="194">
        <v>33</v>
      </c>
      <c r="S21" s="194">
        <v>42</v>
      </c>
      <c r="T21" s="194">
        <v>30</v>
      </c>
      <c r="U21" s="194">
        <v>38</v>
      </c>
      <c r="V21" s="235"/>
    </row>
    <row r="22" spans="2:22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233"/>
    </row>
    <row r="23" spans="2:22" s="227" customFormat="1" ht="10.5" customHeight="1">
      <c r="B23" s="228"/>
      <c r="C23" s="504" t="s">
        <v>79</v>
      </c>
      <c r="D23" s="504"/>
      <c r="E23" s="504"/>
      <c r="F23" s="504"/>
      <c r="G23" s="504"/>
      <c r="H23" s="504"/>
      <c r="I23" s="504"/>
      <c r="J23" s="504"/>
      <c r="K23" s="3"/>
      <c r="L23" s="214">
        <v>476</v>
      </c>
      <c r="M23" s="214">
        <v>509</v>
      </c>
      <c r="N23" s="214">
        <v>441</v>
      </c>
      <c r="O23" s="214">
        <v>455</v>
      </c>
      <c r="P23" s="214">
        <v>514</v>
      </c>
      <c r="Q23" s="214">
        <v>556</v>
      </c>
      <c r="R23" s="214">
        <v>401</v>
      </c>
      <c r="S23" s="214">
        <v>468</v>
      </c>
      <c r="T23" s="214">
        <v>347</v>
      </c>
      <c r="U23" s="214">
        <v>398</v>
      </c>
      <c r="V23" s="243"/>
    </row>
    <row r="24" spans="2:22" ht="10.5" customHeight="1">
      <c r="B24" s="9"/>
      <c r="C24" s="4"/>
      <c r="D24" s="4"/>
      <c r="E24" s="4"/>
      <c r="F24" s="4"/>
      <c r="G24" s="503" t="s">
        <v>18</v>
      </c>
      <c r="H24" s="503"/>
      <c r="I24" s="503"/>
      <c r="J24" s="503"/>
      <c r="K24" s="5"/>
      <c r="L24" s="194">
        <v>64</v>
      </c>
      <c r="M24" s="194">
        <v>75</v>
      </c>
      <c r="N24" s="194">
        <v>60</v>
      </c>
      <c r="O24" s="194">
        <v>57</v>
      </c>
      <c r="P24" s="194">
        <v>49</v>
      </c>
      <c r="Q24" s="194">
        <v>62</v>
      </c>
      <c r="R24" s="194">
        <v>41</v>
      </c>
      <c r="S24" s="194">
        <v>60</v>
      </c>
      <c r="T24" s="194">
        <v>37</v>
      </c>
      <c r="U24" s="194">
        <v>36</v>
      </c>
      <c r="V24" s="233"/>
    </row>
    <row r="25" spans="2:22" ht="10.5" customHeight="1">
      <c r="B25" s="9"/>
      <c r="C25" s="4"/>
      <c r="D25" s="4"/>
      <c r="E25" s="4"/>
      <c r="F25" s="4"/>
      <c r="G25" s="503" t="s">
        <v>19</v>
      </c>
      <c r="H25" s="503"/>
      <c r="I25" s="503"/>
      <c r="J25" s="503"/>
      <c r="K25" s="5"/>
      <c r="L25" s="194">
        <v>135</v>
      </c>
      <c r="M25" s="194">
        <v>133</v>
      </c>
      <c r="N25" s="194">
        <v>116</v>
      </c>
      <c r="O25" s="194">
        <v>109</v>
      </c>
      <c r="P25" s="194">
        <v>134</v>
      </c>
      <c r="Q25" s="194">
        <v>147</v>
      </c>
      <c r="R25" s="194">
        <v>105</v>
      </c>
      <c r="S25" s="194">
        <v>150</v>
      </c>
      <c r="T25" s="194">
        <v>109</v>
      </c>
      <c r="U25" s="194">
        <v>100</v>
      </c>
      <c r="V25" s="233"/>
    </row>
    <row r="26" spans="2:22" ht="10.5" customHeight="1">
      <c r="B26" s="9"/>
      <c r="C26" s="4"/>
      <c r="D26" s="4"/>
      <c r="E26" s="4"/>
      <c r="F26" s="4"/>
      <c r="G26" s="503" t="s">
        <v>23</v>
      </c>
      <c r="H26" s="503"/>
      <c r="I26" s="503"/>
      <c r="J26" s="503"/>
      <c r="K26" s="5"/>
      <c r="L26" s="194">
        <v>91</v>
      </c>
      <c r="M26" s="194">
        <v>93</v>
      </c>
      <c r="N26" s="194">
        <v>89</v>
      </c>
      <c r="O26" s="194">
        <v>81</v>
      </c>
      <c r="P26" s="194">
        <v>90</v>
      </c>
      <c r="Q26" s="194">
        <v>102</v>
      </c>
      <c r="R26" s="194">
        <v>86</v>
      </c>
      <c r="S26" s="194">
        <v>67</v>
      </c>
      <c r="T26" s="194">
        <v>58</v>
      </c>
      <c r="U26" s="194">
        <v>81</v>
      </c>
      <c r="V26" s="233"/>
    </row>
    <row r="27" spans="2:22" ht="10.5" customHeight="1">
      <c r="B27" s="9"/>
      <c r="C27" s="4"/>
      <c r="D27" s="4"/>
      <c r="E27" s="4"/>
      <c r="F27" s="4"/>
      <c r="G27" s="503" t="s">
        <v>26</v>
      </c>
      <c r="H27" s="503"/>
      <c r="I27" s="503"/>
      <c r="J27" s="503"/>
      <c r="K27" s="5"/>
      <c r="L27" s="194">
        <v>186</v>
      </c>
      <c r="M27" s="194">
        <v>208</v>
      </c>
      <c r="N27" s="194">
        <v>176</v>
      </c>
      <c r="O27" s="194">
        <v>208</v>
      </c>
      <c r="P27" s="194">
        <v>241</v>
      </c>
      <c r="Q27" s="194">
        <v>245</v>
      </c>
      <c r="R27" s="194">
        <v>169</v>
      </c>
      <c r="S27" s="194">
        <v>191</v>
      </c>
      <c r="T27" s="194">
        <v>143</v>
      </c>
      <c r="U27" s="194">
        <v>181</v>
      </c>
      <c r="V27" s="233"/>
    </row>
    <row r="28" spans="2:22" ht="6" customHeight="1">
      <c r="B28" s="9"/>
      <c r="C28" s="9"/>
      <c r="D28" s="9"/>
      <c r="E28" s="9"/>
      <c r="F28" s="9"/>
      <c r="G28" s="9"/>
      <c r="H28" s="9"/>
      <c r="I28" s="9"/>
      <c r="J28" s="9"/>
      <c r="K28" s="225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223"/>
    </row>
    <row r="29" spans="2:22" s="227" customFormat="1" ht="10.5" customHeight="1">
      <c r="B29" s="228"/>
      <c r="C29" s="504" t="s">
        <v>80</v>
      </c>
      <c r="D29" s="504"/>
      <c r="E29" s="504"/>
      <c r="F29" s="504"/>
      <c r="G29" s="504"/>
      <c r="H29" s="504"/>
      <c r="I29" s="504"/>
      <c r="J29" s="504"/>
      <c r="K29" s="3"/>
      <c r="L29" s="214">
        <v>707</v>
      </c>
      <c r="M29" s="214">
        <v>651</v>
      </c>
      <c r="N29" s="214">
        <v>638</v>
      </c>
      <c r="O29" s="214">
        <v>544</v>
      </c>
      <c r="P29" s="214">
        <v>592</v>
      </c>
      <c r="Q29" s="214">
        <v>606</v>
      </c>
      <c r="R29" s="214">
        <v>443</v>
      </c>
      <c r="S29" s="214">
        <v>535</v>
      </c>
      <c r="T29" s="214">
        <v>372</v>
      </c>
      <c r="U29" s="214">
        <v>471</v>
      </c>
      <c r="V29" s="243"/>
    </row>
    <row r="30" spans="2:22" ht="10.5" customHeight="1">
      <c r="B30" s="9"/>
      <c r="C30" s="4"/>
      <c r="D30" s="4"/>
      <c r="E30" s="4"/>
      <c r="F30" s="4"/>
      <c r="G30" s="503" t="s">
        <v>18</v>
      </c>
      <c r="H30" s="503"/>
      <c r="I30" s="503"/>
      <c r="J30" s="503"/>
      <c r="K30" s="5"/>
      <c r="L30" s="194">
        <v>128</v>
      </c>
      <c r="M30" s="194">
        <v>107</v>
      </c>
      <c r="N30" s="194">
        <v>92</v>
      </c>
      <c r="O30" s="194">
        <v>72</v>
      </c>
      <c r="P30" s="194">
        <v>96</v>
      </c>
      <c r="Q30" s="194">
        <v>83</v>
      </c>
      <c r="R30" s="194">
        <v>60</v>
      </c>
      <c r="S30" s="194">
        <v>75</v>
      </c>
      <c r="T30" s="194">
        <v>52</v>
      </c>
      <c r="U30" s="194">
        <v>62</v>
      </c>
      <c r="V30" s="233"/>
    </row>
    <row r="31" spans="2:22" ht="10.5" customHeight="1">
      <c r="B31" s="9"/>
      <c r="C31" s="4"/>
      <c r="D31" s="4"/>
      <c r="E31" s="4"/>
      <c r="F31" s="4"/>
      <c r="G31" s="503" t="s">
        <v>19</v>
      </c>
      <c r="H31" s="503"/>
      <c r="I31" s="503"/>
      <c r="J31" s="503"/>
      <c r="K31" s="5"/>
      <c r="L31" s="194">
        <v>108</v>
      </c>
      <c r="M31" s="194">
        <v>110</v>
      </c>
      <c r="N31" s="194">
        <v>109</v>
      </c>
      <c r="O31" s="194">
        <v>100</v>
      </c>
      <c r="P31" s="194">
        <v>122</v>
      </c>
      <c r="Q31" s="194">
        <v>115</v>
      </c>
      <c r="R31" s="194">
        <v>83</v>
      </c>
      <c r="S31" s="194">
        <v>116</v>
      </c>
      <c r="T31" s="194">
        <v>75</v>
      </c>
      <c r="U31" s="194">
        <v>109</v>
      </c>
      <c r="V31" s="233"/>
    </row>
    <row r="32" spans="2:22" ht="10.5" customHeight="1">
      <c r="B32" s="9"/>
      <c r="C32" s="4"/>
      <c r="D32" s="4"/>
      <c r="E32" s="4"/>
      <c r="F32" s="4"/>
      <c r="G32" s="503" t="s">
        <v>23</v>
      </c>
      <c r="H32" s="503"/>
      <c r="I32" s="503"/>
      <c r="J32" s="503"/>
      <c r="K32" s="5"/>
      <c r="L32" s="194">
        <v>132</v>
      </c>
      <c r="M32" s="194">
        <v>131</v>
      </c>
      <c r="N32" s="194">
        <v>141</v>
      </c>
      <c r="O32" s="194">
        <v>111</v>
      </c>
      <c r="P32" s="194">
        <v>137</v>
      </c>
      <c r="Q32" s="194">
        <v>141</v>
      </c>
      <c r="R32" s="194">
        <v>104</v>
      </c>
      <c r="S32" s="194">
        <v>120</v>
      </c>
      <c r="T32" s="194">
        <v>88</v>
      </c>
      <c r="U32" s="194">
        <v>97</v>
      </c>
      <c r="V32" s="233"/>
    </row>
    <row r="33" spans="2:22" ht="10.5" customHeight="1">
      <c r="B33" s="9"/>
      <c r="C33" s="4"/>
      <c r="D33" s="4"/>
      <c r="E33" s="4"/>
      <c r="F33" s="4"/>
      <c r="G33" s="503" t="s">
        <v>26</v>
      </c>
      <c r="H33" s="503"/>
      <c r="I33" s="503"/>
      <c r="J33" s="503"/>
      <c r="K33" s="5"/>
      <c r="L33" s="194">
        <v>121</v>
      </c>
      <c r="M33" s="194">
        <v>114</v>
      </c>
      <c r="N33" s="194">
        <v>136</v>
      </c>
      <c r="O33" s="194">
        <v>133</v>
      </c>
      <c r="P33" s="194">
        <v>129</v>
      </c>
      <c r="Q33" s="194">
        <v>142</v>
      </c>
      <c r="R33" s="194">
        <v>94</v>
      </c>
      <c r="S33" s="194">
        <v>123</v>
      </c>
      <c r="T33" s="194">
        <v>85</v>
      </c>
      <c r="U33" s="194">
        <v>112</v>
      </c>
      <c r="V33" s="233"/>
    </row>
    <row r="34" spans="2:22" ht="10.5" customHeight="1">
      <c r="B34" s="9"/>
      <c r="C34" s="4"/>
      <c r="D34" s="4"/>
      <c r="E34" s="4"/>
      <c r="F34" s="4"/>
      <c r="G34" s="503" t="s">
        <v>29</v>
      </c>
      <c r="H34" s="503"/>
      <c r="I34" s="503"/>
      <c r="J34" s="503"/>
      <c r="K34" s="5"/>
      <c r="L34" s="194">
        <v>218</v>
      </c>
      <c r="M34" s="194">
        <v>189</v>
      </c>
      <c r="N34" s="194">
        <v>160</v>
      </c>
      <c r="O34" s="194">
        <v>128</v>
      </c>
      <c r="P34" s="194">
        <v>108</v>
      </c>
      <c r="Q34" s="194">
        <v>125</v>
      </c>
      <c r="R34" s="194">
        <v>102</v>
      </c>
      <c r="S34" s="194">
        <v>101</v>
      </c>
      <c r="T34" s="194">
        <v>72</v>
      </c>
      <c r="U34" s="194">
        <v>91</v>
      </c>
      <c r="V34" s="233"/>
    </row>
    <row r="35" spans="2:22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233"/>
    </row>
    <row r="36" spans="2:22" s="227" customFormat="1" ht="10.5" customHeight="1">
      <c r="B36" s="228"/>
      <c r="C36" s="504" t="s">
        <v>81</v>
      </c>
      <c r="D36" s="504"/>
      <c r="E36" s="504"/>
      <c r="F36" s="504"/>
      <c r="G36" s="504"/>
      <c r="H36" s="504"/>
      <c r="I36" s="504"/>
      <c r="J36" s="504"/>
      <c r="K36" s="3"/>
      <c r="L36" s="214">
        <v>1063</v>
      </c>
      <c r="M36" s="214">
        <v>983</v>
      </c>
      <c r="N36" s="214">
        <v>860</v>
      </c>
      <c r="O36" s="214">
        <v>907</v>
      </c>
      <c r="P36" s="214">
        <v>992</v>
      </c>
      <c r="Q36" s="214">
        <v>1006</v>
      </c>
      <c r="R36" s="214">
        <v>821</v>
      </c>
      <c r="S36" s="214">
        <v>966</v>
      </c>
      <c r="T36" s="214">
        <v>728</v>
      </c>
      <c r="U36" s="214">
        <v>1012</v>
      </c>
      <c r="V36" s="243"/>
    </row>
    <row r="37" spans="2:22" ht="10.5" customHeight="1">
      <c r="B37" s="9"/>
      <c r="C37" s="4"/>
      <c r="D37" s="4"/>
      <c r="E37" s="4"/>
      <c r="F37" s="4"/>
      <c r="G37" s="503" t="s">
        <v>18</v>
      </c>
      <c r="H37" s="503"/>
      <c r="I37" s="503"/>
      <c r="J37" s="503"/>
      <c r="K37" s="5"/>
      <c r="L37" s="194">
        <v>160</v>
      </c>
      <c r="M37" s="194">
        <v>118</v>
      </c>
      <c r="N37" s="194">
        <v>108</v>
      </c>
      <c r="O37" s="194">
        <v>105</v>
      </c>
      <c r="P37" s="194">
        <v>98</v>
      </c>
      <c r="Q37" s="194">
        <v>98</v>
      </c>
      <c r="R37" s="194">
        <v>81</v>
      </c>
      <c r="S37" s="194">
        <v>85</v>
      </c>
      <c r="T37" s="194">
        <v>52</v>
      </c>
      <c r="U37" s="194">
        <v>77</v>
      </c>
      <c r="V37" s="233"/>
    </row>
    <row r="38" spans="2:22" ht="10.5" customHeight="1">
      <c r="B38" s="9"/>
      <c r="C38" s="4"/>
      <c r="D38" s="4"/>
      <c r="E38" s="4"/>
      <c r="F38" s="4"/>
      <c r="G38" s="503" t="s">
        <v>19</v>
      </c>
      <c r="H38" s="503"/>
      <c r="I38" s="503"/>
      <c r="J38" s="503"/>
      <c r="K38" s="5"/>
      <c r="L38" s="194">
        <v>161</v>
      </c>
      <c r="M38" s="194">
        <v>181</v>
      </c>
      <c r="N38" s="194">
        <v>159</v>
      </c>
      <c r="O38" s="194">
        <v>146</v>
      </c>
      <c r="P38" s="194">
        <v>192</v>
      </c>
      <c r="Q38" s="194">
        <v>185</v>
      </c>
      <c r="R38" s="194">
        <v>130</v>
      </c>
      <c r="S38" s="194">
        <v>169</v>
      </c>
      <c r="T38" s="194">
        <v>124</v>
      </c>
      <c r="U38" s="194">
        <v>177</v>
      </c>
      <c r="V38" s="233"/>
    </row>
    <row r="39" spans="2:22" ht="10.5" customHeight="1">
      <c r="B39" s="9"/>
      <c r="C39" s="4"/>
      <c r="D39" s="4"/>
      <c r="E39" s="4"/>
      <c r="F39" s="4"/>
      <c r="G39" s="503" t="s">
        <v>23</v>
      </c>
      <c r="H39" s="503"/>
      <c r="I39" s="503"/>
      <c r="J39" s="503"/>
      <c r="K39" s="5"/>
      <c r="L39" s="194">
        <v>140</v>
      </c>
      <c r="M39" s="194">
        <v>141</v>
      </c>
      <c r="N39" s="194">
        <v>129</v>
      </c>
      <c r="O39" s="194">
        <v>135</v>
      </c>
      <c r="P39" s="194">
        <v>151</v>
      </c>
      <c r="Q39" s="194">
        <v>167</v>
      </c>
      <c r="R39" s="194">
        <v>171</v>
      </c>
      <c r="S39" s="194">
        <v>192</v>
      </c>
      <c r="T39" s="194">
        <v>138</v>
      </c>
      <c r="U39" s="194">
        <v>194</v>
      </c>
      <c r="V39" s="233"/>
    </row>
    <row r="40" spans="2:22" ht="10.5" customHeight="1">
      <c r="B40" s="9"/>
      <c r="C40" s="4"/>
      <c r="D40" s="4"/>
      <c r="E40" s="4"/>
      <c r="F40" s="4"/>
      <c r="G40" s="503" t="s">
        <v>26</v>
      </c>
      <c r="H40" s="503"/>
      <c r="I40" s="503"/>
      <c r="J40" s="503"/>
      <c r="K40" s="5"/>
      <c r="L40" s="194">
        <v>91</v>
      </c>
      <c r="M40" s="194">
        <v>67</v>
      </c>
      <c r="N40" s="194">
        <v>59</v>
      </c>
      <c r="O40" s="194">
        <v>70</v>
      </c>
      <c r="P40" s="194">
        <v>65</v>
      </c>
      <c r="Q40" s="194">
        <v>70</v>
      </c>
      <c r="R40" s="194">
        <v>72</v>
      </c>
      <c r="S40" s="194">
        <v>87</v>
      </c>
      <c r="T40" s="194">
        <v>56</v>
      </c>
      <c r="U40" s="194">
        <v>62</v>
      </c>
      <c r="V40" s="233"/>
    </row>
    <row r="41" spans="2:22" ht="10.5" customHeight="1">
      <c r="B41" s="9"/>
      <c r="C41" s="4"/>
      <c r="D41" s="4"/>
      <c r="E41" s="4"/>
      <c r="F41" s="4"/>
      <c r="G41" s="503" t="s">
        <v>29</v>
      </c>
      <c r="H41" s="503"/>
      <c r="I41" s="503"/>
      <c r="J41" s="503"/>
      <c r="K41" s="5"/>
      <c r="L41" s="194">
        <v>113</v>
      </c>
      <c r="M41" s="194">
        <v>112</v>
      </c>
      <c r="N41" s="194">
        <v>101</v>
      </c>
      <c r="O41" s="194">
        <v>125</v>
      </c>
      <c r="P41" s="194">
        <v>107</v>
      </c>
      <c r="Q41" s="194">
        <v>111</v>
      </c>
      <c r="R41" s="194">
        <v>85</v>
      </c>
      <c r="S41" s="194">
        <v>89</v>
      </c>
      <c r="T41" s="194">
        <v>79</v>
      </c>
      <c r="U41" s="194">
        <v>113</v>
      </c>
      <c r="V41" s="233"/>
    </row>
    <row r="42" spans="2:22" ht="10.5" customHeight="1">
      <c r="B42" s="9"/>
      <c r="C42" s="4"/>
      <c r="D42" s="4"/>
      <c r="E42" s="4"/>
      <c r="F42" s="4"/>
      <c r="G42" s="503" t="s">
        <v>30</v>
      </c>
      <c r="H42" s="503"/>
      <c r="I42" s="503"/>
      <c r="J42" s="503"/>
      <c r="K42" s="5"/>
      <c r="L42" s="194">
        <v>199</v>
      </c>
      <c r="M42" s="194">
        <v>180</v>
      </c>
      <c r="N42" s="194">
        <v>147</v>
      </c>
      <c r="O42" s="194">
        <v>151</v>
      </c>
      <c r="P42" s="194">
        <v>175</v>
      </c>
      <c r="Q42" s="194">
        <v>173</v>
      </c>
      <c r="R42" s="194">
        <v>132</v>
      </c>
      <c r="S42" s="194">
        <v>147</v>
      </c>
      <c r="T42" s="194">
        <v>121</v>
      </c>
      <c r="U42" s="194">
        <v>189</v>
      </c>
      <c r="V42" s="233"/>
    </row>
    <row r="43" spans="2:22" ht="10.5" customHeight="1">
      <c r="B43" s="9"/>
      <c r="C43" s="4"/>
      <c r="D43" s="4"/>
      <c r="E43" s="4"/>
      <c r="F43" s="4"/>
      <c r="G43" s="503" t="s">
        <v>60</v>
      </c>
      <c r="H43" s="503"/>
      <c r="I43" s="503"/>
      <c r="J43" s="503"/>
      <c r="K43" s="5"/>
      <c r="L43" s="194">
        <v>199</v>
      </c>
      <c r="M43" s="194">
        <v>184</v>
      </c>
      <c r="N43" s="194">
        <v>157</v>
      </c>
      <c r="O43" s="194">
        <v>175</v>
      </c>
      <c r="P43" s="194">
        <v>204</v>
      </c>
      <c r="Q43" s="194">
        <v>202</v>
      </c>
      <c r="R43" s="194">
        <v>150</v>
      </c>
      <c r="S43" s="194">
        <v>197</v>
      </c>
      <c r="T43" s="194">
        <v>158</v>
      </c>
      <c r="U43" s="194">
        <v>200</v>
      </c>
      <c r="V43" s="233"/>
    </row>
    <row r="44" spans="2:22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233"/>
    </row>
    <row r="45" spans="2:22" s="227" customFormat="1" ht="10.5" customHeight="1">
      <c r="B45" s="228"/>
      <c r="C45" s="504" t="s">
        <v>82</v>
      </c>
      <c r="D45" s="504"/>
      <c r="E45" s="504"/>
      <c r="F45" s="504"/>
      <c r="G45" s="504"/>
      <c r="H45" s="504"/>
      <c r="I45" s="504"/>
      <c r="J45" s="504"/>
      <c r="K45" s="3"/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14">
        <v>1</v>
      </c>
      <c r="S45" s="214">
        <v>2</v>
      </c>
      <c r="T45" s="214">
        <v>3</v>
      </c>
      <c r="U45" s="214">
        <v>4</v>
      </c>
      <c r="V45" s="243"/>
    </row>
    <row r="46" spans="2:22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233"/>
    </row>
    <row r="47" spans="2:22" s="227" customFormat="1" ht="10.5" customHeight="1">
      <c r="B47" s="228"/>
      <c r="C47" s="504" t="s">
        <v>83</v>
      </c>
      <c r="D47" s="504"/>
      <c r="E47" s="504"/>
      <c r="F47" s="504"/>
      <c r="G47" s="504"/>
      <c r="H47" s="504"/>
      <c r="I47" s="504"/>
      <c r="J47" s="504"/>
      <c r="K47" s="3"/>
      <c r="L47" s="214">
        <v>561</v>
      </c>
      <c r="M47" s="214">
        <v>522</v>
      </c>
      <c r="N47" s="214">
        <v>619</v>
      </c>
      <c r="O47" s="214">
        <v>570</v>
      </c>
      <c r="P47" s="214">
        <v>637</v>
      </c>
      <c r="Q47" s="214">
        <v>691</v>
      </c>
      <c r="R47" s="214">
        <v>679</v>
      </c>
      <c r="S47" s="214">
        <v>793</v>
      </c>
      <c r="T47" s="214">
        <v>585</v>
      </c>
      <c r="U47" s="214">
        <v>679</v>
      </c>
      <c r="V47" s="243"/>
    </row>
    <row r="48" spans="2:22" ht="10.5" customHeight="1">
      <c r="B48" s="9"/>
      <c r="C48" s="4"/>
      <c r="D48" s="4"/>
      <c r="E48" s="4"/>
      <c r="F48" s="4"/>
      <c r="G48" s="503" t="s">
        <v>18</v>
      </c>
      <c r="H48" s="503"/>
      <c r="I48" s="503"/>
      <c r="J48" s="503"/>
      <c r="K48" s="5"/>
      <c r="L48" s="194">
        <v>118</v>
      </c>
      <c r="M48" s="194">
        <v>94</v>
      </c>
      <c r="N48" s="194">
        <v>97</v>
      </c>
      <c r="O48" s="194">
        <v>101</v>
      </c>
      <c r="P48" s="194">
        <v>117</v>
      </c>
      <c r="Q48" s="194">
        <v>103</v>
      </c>
      <c r="R48" s="194">
        <v>100</v>
      </c>
      <c r="S48" s="194">
        <v>127</v>
      </c>
      <c r="T48" s="194">
        <v>77</v>
      </c>
      <c r="U48" s="194">
        <v>99</v>
      </c>
      <c r="V48" s="233"/>
    </row>
    <row r="49" spans="2:22" ht="10.5" customHeight="1">
      <c r="B49" s="9"/>
      <c r="C49" s="4"/>
      <c r="D49" s="4"/>
      <c r="E49" s="4"/>
      <c r="F49" s="4"/>
      <c r="G49" s="503" t="s">
        <v>19</v>
      </c>
      <c r="H49" s="503"/>
      <c r="I49" s="503"/>
      <c r="J49" s="503"/>
      <c r="K49" s="5"/>
      <c r="L49" s="194">
        <v>95</v>
      </c>
      <c r="M49" s="194">
        <v>85</v>
      </c>
      <c r="N49" s="194">
        <v>79</v>
      </c>
      <c r="O49" s="194">
        <v>70</v>
      </c>
      <c r="P49" s="194">
        <v>86</v>
      </c>
      <c r="Q49" s="194">
        <v>106</v>
      </c>
      <c r="R49" s="194">
        <v>99</v>
      </c>
      <c r="S49" s="194">
        <v>106</v>
      </c>
      <c r="T49" s="194">
        <v>77</v>
      </c>
      <c r="U49" s="194">
        <v>86</v>
      </c>
      <c r="V49" s="233"/>
    </row>
    <row r="50" spans="2:22" ht="10.5" customHeight="1">
      <c r="B50" s="9"/>
      <c r="C50" s="4"/>
      <c r="D50" s="4"/>
      <c r="E50" s="4"/>
      <c r="F50" s="4"/>
      <c r="G50" s="503" t="s">
        <v>23</v>
      </c>
      <c r="H50" s="503"/>
      <c r="I50" s="503"/>
      <c r="J50" s="503"/>
      <c r="K50" s="5"/>
      <c r="L50" s="194">
        <v>89</v>
      </c>
      <c r="M50" s="194">
        <v>95</v>
      </c>
      <c r="N50" s="194">
        <v>114</v>
      </c>
      <c r="O50" s="194">
        <v>92</v>
      </c>
      <c r="P50" s="194">
        <v>107</v>
      </c>
      <c r="Q50" s="194">
        <v>103</v>
      </c>
      <c r="R50" s="194">
        <v>111</v>
      </c>
      <c r="S50" s="194">
        <v>123</v>
      </c>
      <c r="T50" s="194">
        <v>84</v>
      </c>
      <c r="U50" s="194">
        <v>136</v>
      </c>
      <c r="V50" s="235"/>
    </row>
    <row r="51" spans="2:22" ht="10.5" customHeight="1">
      <c r="B51" s="9"/>
      <c r="C51" s="4"/>
      <c r="D51" s="4"/>
      <c r="E51" s="4"/>
      <c r="F51" s="4"/>
      <c r="G51" s="503" t="s">
        <v>26</v>
      </c>
      <c r="H51" s="503"/>
      <c r="I51" s="503"/>
      <c r="J51" s="503"/>
      <c r="K51" s="5"/>
      <c r="L51" s="194">
        <v>84</v>
      </c>
      <c r="M51" s="194">
        <v>77</v>
      </c>
      <c r="N51" s="194">
        <v>85</v>
      </c>
      <c r="O51" s="194">
        <v>90</v>
      </c>
      <c r="P51" s="194">
        <v>86</v>
      </c>
      <c r="Q51" s="194">
        <v>105</v>
      </c>
      <c r="R51" s="194">
        <v>110</v>
      </c>
      <c r="S51" s="194">
        <v>134</v>
      </c>
      <c r="T51" s="194">
        <v>106</v>
      </c>
      <c r="U51" s="194">
        <v>96</v>
      </c>
      <c r="V51" s="235"/>
    </row>
    <row r="52" spans="2:22" ht="10.5" customHeight="1">
      <c r="B52" s="9"/>
      <c r="C52" s="4"/>
      <c r="D52" s="4"/>
      <c r="E52" s="4"/>
      <c r="F52" s="4"/>
      <c r="G52" s="503" t="s">
        <v>29</v>
      </c>
      <c r="H52" s="503"/>
      <c r="I52" s="503"/>
      <c r="J52" s="503"/>
      <c r="K52" s="5"/>
      <c r="L52" s="194">
        <v>133</v>
      </c>
      <c r="M52" s="194">
        <v>119</v>
      </c>
      <c r="N52" s="194">
        <v>168</v>
      </c>
      <c r="O52" s="194">
        <v>143</v>
      </c>
      <c r="P52" s="194">
        <v>149</v>
      </c>
      <c r="Q52" s="194">
        <v>165</v>
      </c>
      <c r="R52" s="194">
        <v>168</v>
      </c>
      <c r="S52" s="194">
        <v>191</v>
      </c>
      <c r="T52" s="194">
        <v>149</v>
      </c>
      <c r="U52" s="194">
        <v>157</v>
      </c>
      <c r="V52" s="235"/>
    </row>
    <row r="53" spans="2:22" ht="10.5" customHeight="1">
      <c r="B53" s="9"/>
      <c r="C53" s="4"/>
      <c r="D53" s="4"/>
      <c r="E53" s="4"/>
      <c r="F53" s="4"/>
      <c r="G53" s="503" t="s">
        <v>30</v>
      </c>
      <c r="H53" s="503"/>
      <c r="I53" s="503"/>
      <c r="J53" s="503"/>
      <c r="K53" s="5"/>
      <c r="L53" s="194">
        <v>42</v>
      </c>
      <c r="M53" s="194">
        <v>52</v>
      </c>
      <c r="N53" s="194">
        <v>76</v>
      </c>
      <c r="O53" s="194">
        <v>74</v>
      </c>
      <c r="P53" s="194">
        <v>92</v>
      </c>
      <c r="Q53" s="194">
        <v>109</v>
      </c>
      <c r="R53" s="194">
        <v>91</v>
      </c>
      <c r="S53" s="194">
        <v>112</v>
      </c>
      <c r="T53" s="194">
        <v>92</v>
      </c>
      <c r="U53" s="194">
        <v>105</v>
      </c>
      <c r="V53" s="235"/>
    </row>
    <row r="54" spans="2:22" ht="6" customHeight="1">
      <c r="B54" s="9"/>
      <c r="C54" s="4"/>
      <c r="D54" s="4"/>
      <c r="E54" s="4"/>
      <c r="F54" s="4"/>
      <c r="G54" s="4"/>
      <c r="H54" s="4"/>
      <c r="I54" s="4"/>
      <c r="J54" s="4"/>
      <c r="K54" s="5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223"/>
    </row>
    <row r="55" spans="2:22" s="227" customFormat="1" ht="10.5" customHeight="1">
      <c r="B55" s="228"/>
      <c r="C55" s="504" t="s">
        <v>84</v>
      </c>
      <c r="D55" s="504"/>
      <c r="E55" s="504"/>
      <c r="F55" s="504"/>
      <c r="G55" s="504"/>
      <c r="H55" s="504"/>
      <c r="I55" s="504"/>
      <c r="J55" s="504"/>
      <c r="K55" s="3"/>
      <c r="L55" s="214">
        <v>801</v>
      </c>
      <c r="M55" s="214">
        <v>717</v>
      </c>
      <c r="N55" s="214">
        <v>692</v>
      </c>
      <c r="O55" s="214">
        <v>711</v>
      </c>
      <c r="P55" s="214">
        <v>756</v>
      </c>
      <c r="Q55" s="214">
        <v>770</v>
      </c>
      <c r="R55" s="214">
        <v>597</v>
      </c>
      <c r="S55" s="214">
        <v>775</v>
      </c>
      <c r="T55" s="214">
        <v>608</v>
      </c>
      <c r="U55" s="214">
        <v>735</v>
      </c>
      <c r="V55" s="243"/>
    </row>
    <row r="56" spans="2:22" ht="10.5" customHeight="1">
      <c r="B56" s="9"/>
      <c r="C56" s="4"/>
      <c r="D56" s="4"/>
      <c r="E56" s="4"/>
      <c r="F56" s="4"/>
      <c r="G56" s="503" t="s">
        <v>18</v>
      </c>
      <c r="H56" s="503"/>
      <c r="I56" s="503"/>
      <c r="J56" s="503"/>
      <c r="K56" s="5"/>
      <c r="L56" s="194">
        <v>141</v>
      </c>
      <c r="M56" s="194">
        <v>135</v>
      </c>
      <c r="N56" s="194">
        <v>139</v>
      </c>
      <c r="O56" s="194">
        <v>136</v>
      </c>
      <c r="P56" s="194">
        <v>136</v>
      </c>
      <c r="Q56" s="194">
        <v>163</v>
      </c>
      <c r="R56" s="194">
        <v>126</v>
      </c>
      <c r="S56" s="194">
        <v>171</v>
      </c>
      <c r="T56" s="194">
        <v>150</v>
      </c>
      <c r="U56" s="194">
        <v>156</v>
      </c>
      <c r="V56" s="235"/>
    </row>
    <row r="57" spans="2:22" ht="10.5" customHeight="1">
      <c r="B57" s="9"/>
      <c r="C57" s="4"/>
      <c r="D57" s="4"/>
      <c r="E57" s="4"/>
      <c r="F57" s="4"/>
      <c r="G57" s="503" t="s">
        <v>19</v>
      </c>
      <c r="H57" s="503"/>
      <c r="I57" s="503"/>
      <c r="J57" s="503"/>
      <c r="K57" s="5"/>
      <c r="L57" s="194">
        <v>153</v>
      </c>
      <c r="M57" s="194">
        <v>130</v>
      </c>
      <c r="N57" s="194">
        <v>127</v>
      </c>
      <c r="O57" s="194">
        <v>134</v>
      </c>
      <c r="P57" s="194">
        <v>134</v>
      </c>
      <c r="Q57" s="194">
        <v>144</v>
      </c>
      <c r="R57" s="194">
        <v>119</v>
      </c>
      <c r="S57" s="194">
        <v>131</v>
      </c>
      <c r="T57" s="194">
        <v>103</v>
      </c>
      <c r="U57" s="194">
        <v>121</v>
      </c>
      <c r="V57" s="235"/>
    </row>
    <row r="58" spans="2:24" ht="10.5" customHeight="1">
      <c r="B58" s="9"/>
      <c r="C58" s="4"/>
      <c r="D58" s="4"/>
      <c r="E58" s="4"/>
      <c r="F58" s="4"/>
      <c r="G58" s="503" t="s">
        <v>23</v>
      </c>
      <c r="H58" s="503"/>
      <c r="I58" s="503"/>
      <c r="J58" s="503"/>
      <c r="K58" s="5"/>
      <c r="L58" s="194">
        <v>147</v>
      </c>
      <c r="M58" s="194">
        <v>117</v>
      </c>
      <c r="N58" s="194">
        <v>102</v>
      </c>
      <c r="O58" s="194">
        <v>113</v>
      </c>
      <c r="P58" s="194">
        <v>143</v>
      </c>
      <c r="Q58" s="194">
        <v>134</v>
      </c>
      <c r="R58" s="194">
        <v>95</v>
      </c>
      <c r="S58" s="194">
        <v>135</v>
      </c>
      <c r="T58" s="194">
        <v>80</v>
      </c>
      <c r="U58" s="194">
        <v>119</v>
      </c>
      <c r="V58" s="235"/>
      <c r="W58" s="9"/>
      <c r="X58" s="9"/>
    </row>
    <row r="59" spans="2:24" ht="10.5" customHeight="1">
      <c r="B59" s="9"/>
      <c r="C59" s="4"/>
      <c r="D59" s="4"/>
      <c r="E59" s="4"/>
      <c r="F59" s="4"/>
      <c r="G59" s="503" t="s">
        <v>26</v>
      </c>
      <c r="H59" s="503"/>
      <c r="I59" s="503"/>
      <c r="J59" s="503"/>
      <c r="K59" s="5"/>
      <c r="L59" s="194">
        <v>164</v>
      </c>
      <c r="M59" s="194">
        <v>152</v>
      </c>
      <c r="N59" s="194">
        <v>155</v>
      </c>
      <c r="O59" s="194">
        <v>164</v>
      </c>
      <c r="P59" s="194">
        <v>167</v>
      </c>
      <c r="Q59" s="194">
        <v>165</v>
      </c>
      <c r="R59" s="194">
        <v>119</v>
      </c>
      <c r="S59" s="194">
        <v>163</v>
      </c>
      <c r="T59" s="194">
        <v>151</v>
      </c>
      <c r="U59" s="194">
        <v>166</v>
      </c>
      <c r="V59" s="235"/>
      <c r="W59" s="9"/>
      <c r="X59" s="9"/>
    </row>
    <row r="60" spans="2:22" ht="10.5" customHeight="1">
      <c r="B60" s="9"/>
      <c r="C60" s="4"/>
      <c r="D60" s="4"/>
      <c r="E60" s="4"/>
      <c r="F60" s="4"/>
      <c r="G60" s="503" t="s">
        <v>29</v>
      </c>
      <c r="H60" s="503"/>
      <c r="I60" s="503"/>
      <c r="J60" s="503"/>
      <c r="K60" s="5"/>
      <c r="L60" s="194">
        <v>138</v>
      </c>
      <c r="M60" s="194">
        <v>131</v>
      </c>
      <c r="N60" s="194">
        <v>121</v>
      </c>
      <c r="O60" s="194">
        <v>122</v>
      </c>
      <c r="P60" s="194">
        <v>135</v>
      </c>
      <c r="Q60" s="194">
        <v>118</v>
      </c>
      <c r="R60" s="194">
        <v>101</v>
      </c>
      <c r="S60" s="194">
        <v>125</v>
      </c>
      <c r="T60" s="194">
        <v>79</v>
      </c>
      <c r="U60" s="194">
        <v>115</v>
      </c>
      <c r="V60" s="235"/>
    </row>
    <row r="61" spans="2:22" ht="10.5" customHeight="1">
      <c r="B61" s="9"/>
      <c r="C61" s="4"/>
      <c r="D61" s="4"/>
      <c r="E61" s="4"/>
      <c r="F61" s="4"/>
      <c r="G61" s="503" t="s">
        <v>30</v>
      </c>
      <c r="H61" s="503"/>
      <c r="I61" s="503"/>
      <c r="J61" s="503"/>
      <c r="K61" s="5"/>
      <c r="L61" s="194">
        <v>58</v>
      </c>
      <c r="M61" s="194">
        <v>52</v>
      </c>
      <c r="N61" s="194">
        <v>48</v>
      </c>
      <c r="O61" s="194">
        <v>42</v>
      </c>
      <c r="P61" s="194">
        <v>41</v>
      </c>
      <c r="Q61" s="194">
        <v>46</v>
      </c>
      <c r="R61" s="194">
        <v>37</v>
      </c>
      <c r="S61" s="194">
        <v>50</v>
      </c>
      <c r="T61" s="194">
        <v>45</v>
      </c>
      <c r="U61" s="194">
        <v>58</v>
      </c>
      <c r="V61" s="235"/>
    </row>
    <row r="62" spans="2:22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235"/>
    </row>
    <row r="63" spans="2:22" s="227" customFormat="1" ht="10.5" customHeight="1">
      <c r="B63" s="228"/>
      <c r="C63" s="504" t="s">
        <v>85</v>
      </c>
      <c r="D63" s="504"/>
      <c r="E63" s="504"/>
      <c r="F63" s="504"/>
      <c r="G63" s="504"/>
      <c r="H63" s="504"/>
      <c r="I63" s="504"/>
      <c r="J63" s="504"/>
      <c r="K63" s="3"/>
      <c r="L63" s="214">
        <v>571</v>
      </c>
      <c r="M63" s="214">
        <v>532</v>
      </c>
      <c r="N63" s="214">
        <v>630</v>
      </c>
      <c r="O63" s="214">
        <v>597</v>
      </c>
      <c r="P63" s="214">
        <v>708</v>
      </c>
      <c r="Q63" s="214">
        <v>783</v>
      </c>
      <c r="R63" s="214">
        <v>797</v>
      </c>
      <c r="S63" s="214">
        <v>936</v>
      </c>
      <c r="T63" s="214">
        <v>730</v>
      </c>
      <c r="U63" s="214">
        <v>878</v>
      </c>
      <c r="V63" s="243"/>
    </row>
    <row r="64" spans="2:22" ht="10.5" customHeight="1">
      <c r="B64" s="9"/>
      <c r="C64" s="4"/>
      <c r="D64" s="4"/>
      <c r="E64" s="4"/>
      <c r="F64" s="4"/>
      <c r="G64" s="503" t="s">
        <v>18</v>
      </c>
      <c r="H64" s="503"/>
      <c r="I64" s="503"/>
      <c r="J64" s="503"/>
      <c r="K64" s="5"/>
      <c r="L64" s="194">
        <v>133</v>
      </c>
      <c r="M64" s="194">
        <v>110</v>
      </c>
      <c r="N64" s="194">
        <v>132</v>
      </c>
      <c r="O64" s="194">
        <v>133</v>
      </c>
      <c r="P64" s="194">
        <v>158</v>
      </c>
      <c r="Q64" s="194">
        <v>175</v>
      </c>
      <c r="R64" s="194">
        <v>168</v>
      </c>
      <c r="S64" s="194">
        <v>213</v>
      </c>
      <c r="T64" s="194">
        <v>153</v>
      </c>
      <c r="U64" s="194">
        <v>167</v>
      </c>
      <c r="V64" s="235"/>
    </row>
    <row r="65" spans="2:22" ht="10.5" customHeight="1">
      <c r="B65" s="9"/>
      <c r="C65" s="4"/>
      <c r="D65" s="4"/>
      <c r="E65" s="4"/>
      <c r="F65" s="4"/>
      <c r="G65" s="503" t="s">
        <v>19</v>
      </c>
      <c r="H65" s="503"/>
      <c r="I65" s="503"/>
      <c r="J65" s="503"/>
      <c r="K65" s="5"/>
      <c r="L65" s="194">
        <v>114</v>
      </c>
      <c r="M65" s="194">
        <v>106</v>
      </c>
      <c r="N65" s="194">
        <v>153</v>
      </c>
      <c r="O65" s="194">
        <v>144</v>
      </c>
      <c r="P65" s="194">
        <v>185</v>
      </c>
      <c r="Q65" s="194">
        <v>165</v>
      </c>
      <c r="R65" s="194">
        <v>202</v>
      </c>
      <c r="S65" s="194">
        <v>237</v>
      </c>
      <c r="T65" s="194">
        <v>204</v>
      </c>
      <c r="U65" s="194">
        <v>254</v>
      </c>
      <c r="V65" s="235"/>
    </row>
    <row r="66" spans="2:22" ht="10.5" customHeight="1">
      <c r="B66" s="9"/>
      <c r="C66" s="4"/>
      <c r="D66" s="4"/>
      <c r="E66" s="4"/>
      <c r="F66" s="4"/>
      <c r="G66" s="503" t="s">
        <v>23</v>
      </c>
      <c r="H66" s="503"/>
      <c r="I66" s="503"/>
      <c r="J66" s="503"/>
      <c r="K66" s="5"/>
      <c r="L66" s="194">
        <v>115</v>
      </c>
      <c r="M66" s="194">
        <v>114</v>
      </c>
      <c r="N66" s="194">
        <v>114</v>
      </c>
      <c r="O66" s="194">
        <v>112</v>
      </c>
      <c r="P66" s="194">
        <v>132</v>
      </c>
      <c r="Q66" s="194">
        <v>152</v>
      </c>
      <c r="R66" s="194">
        <v>156</v>
      </c>
      <c r="S66" s="194">
        <v>179</v>
      </c>
      <c r="T66" s="194">
        <v>134</v>
      </c>
      <c r="U66" s="194">
        <v>160</v>
      </c>
      <c r="V66" s="235"/>
    </row>
    <row r="67" spans="2:22" ht="10.5" customHeight="1">
      <c r="B67" s="9"/>
      <c r="C67" s="4"/>
      <c r="D67" s="4"/>
      <c r="E67" s="4"/>
      <c r="F67" s="4"/>
      <c r="G67" s="503" t="s">
        <v>26</v>
      </c>
      <c r="H67" s="503"/>
      <c r="I67" s="503"/>
      <c r="J67" s="503"/>
      <c r="K67" s="5"/>
      <c r="L67" s="194">
        <v>84</v>
      </c>
      <c r="M67" s="194">
        <v>95</v>
      </c>
      <c r="N67" s="194">
        <v>99</v>
      </c>
      <c r="O67" s="194">
        <v>88</v>
      </c>
      <c r="P67" s="194">
        <v>107</v>
      </c>
      <c r="Q67" s="194">
        <v>118</v>
      </c>
      <c r="R67" s="194">
        <v>112</v>
      </c>
      <c r="S67" s="194">
        <v>124</v>
      </c>
      <c r="T67" s="194">
        <v>97</v>
      </c>
      <c r="U67" s="194">
        <v>141</v>
      </c>
      <c r="V67" s="235"/>
    </row>
    <row r="68" spans="2:22" ht="10.5" customHeight="1">
      <c r="B68" s="9"/>
      <c r="C68" s="4"/>
      <c r="D68" s="4"/>
      <c r="E68" s="4"/>
      <c r="F68" s="4"/>
      <c r="G68" s="503" t="s">
        <v>29</v>
      </c>
      <c r="H68" s="503"/>
      <c r="I68" s="503"/>
      <c r="J68" s="503"/>
      <c r="K68" s="5"/>
      <c r="L68" s="194">
        <v>67</v>
      </c>
      <c r="M68" s="194">
        <v>56</v>
      </c>
      <c r="N68" s="194">
        <v>63</v>
      </c>
      <c r="O68" s="194">
        <v>57</v>
      </c>
      <c r="P68" s="194">
        <v>73</v>
      </c>
      <c r="Q68" s="194">
        <v>89</v>
      </c>
      <c r="R68" s="194">
        <v>75</v>
      </c>
      <c r="S68" s="194">
        <v>87</v>
      </c>
      <c r="T68" s="194">
        <v>65</v>
      </c>
      <c r="U68" s="194">
        <v>84</v>
      </c>
      <c r="V68" s="235"/>
    </row>
    <row r="69" spans="2:22" ht="10.5" customHeight="1">
      <c r="B69" s="9"/>
      <c r="C69" s="4"/>
      <c r="D69" s="4"/>
      <c r="E69" s="4"/>
      <c r="F69" s="4"/>
      <c r="G69" s="503" t="s">
        <v>30</v>
      </c>
      <c r="H69" s="503"/>
      <c r="I69" s="503"/>
      <c r="J69" s="503"/>
      <c r="K69" s="5"/>
      <c r="L69" s="194">
        <v>58</v>
      </c>
      <c r="M69" s="194">
        <v>51</v>
      </c>
      <c r="N69" s="194">
        <v>69</v>
      </c>
      <c r="O69" s="194">
        <v>63</v>
      </c>
      <c r="P69" s="194">
        <v>53</v>
      </c>
      <c r="Q69" s="194">
        <v>84</v>
      </c>
      <c r="R69" s="194">
        <v>84</v>
      </c>
      <c r="S69" s="194">
        <v>96</v>
      </c>
      <c r="T69" s="194">
        <v>77</v>
      </c>
      <c r="U69" s="194">
        <v>72</v>
      </c>
      <c r="V69" s="235"/>
    </row>
    <row r="70" spans="2:22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235"/>
    </row>
    <row r="71" spans="2:22" s="227" customFormat="1" ht="10.5" customHeight="1">
      <c r="B71" s="228"/>
      <c r="C71" s="504" t="s">
        <v>86</v>
      </c>
      <c r="D71" s="504"/>
      <c r="E71" s="504"/>
      <c r="F71" s="504"/>
      <c r="G71" s="504"/>
      <c r="H71" s="504"/>
      <c r="I71" s="504"/>
      <c r="J71" s="504"/>
      <c r="K71" s="3"/>
      <c r="L71" s="214">
        <v>960</v>
      </c>
      <c r="M71" s="214">
        <v>916</v>
      </c>
      <c r="N71" s="214">
        <v>872</v>
      </c>
      <c r="O71" s="214">
        <v>898</v>
      </c>
      <c r="P71" s="214">
        <v>1060</v>
      </c>
      <c r="Q71" s="214">
        <v>1104</v>
      </c>
      <c r="R71" s="214">
        <v>985</v>
      </c>
      <c r="S71" s="214">
        <v>1240</v>
      </c>
      <c r="T71" s="214">
        <v>940</v>
      </c>
      <c r="U71" s="214">
        <v>1163</v>
      </c>
      <c r="V71" s="243"/>
    </row>
    <row r="72" spans="2:22" ht="10.5" customHeight="1">
      <c r="B72" s="9"/>
      <c r="C72" s="4"/>
      <c r="D72" s="4"/>
      <c r="E72" s="4"/>
      <c r="F72" s="4"/>
      <c r="G72" s="503" t="s">
        <v>18</v>
      </c>
      <c r="H72" s="503"/>
      <c r="I72" s="503"/>
      <c r="J72" s="503"/>
      <c r="K72" s="5"/>
      <c r="L72" s="194">
        <v>82</v>
      </c>
      <c r="M72" s="194">
        <v>82</v>
      </c>
      <c r="N72" s="194">
        <v>72</v>
      </c>
      <c r="O72" s="194">
        <v>96</v>
      </c>
      <c r="P72" s="194">
        <v>94</v>
      </c>
      <c r="Q72" s="194">
        <v>93</v>
      </c>
      <c r="R72" s="194">
        <v>93</v>
      </c>
      <c r="S72" s="194">
        <v>95</v>
      </c>
      <c r="T72" s="194">
        <v>63</v>
      </c>
      <c r="U72" s="194">
        <v>85</v>
      </c>
      <c r="V72" s="235"/>
    </row>
    <row r="73" spans="2:22" ht="10.5" customHeight="1">
      <c r="B73" s="9"/>
      <c r="C73" s="4"/>
      <c r="D73" s="4"/>
      <c r="E73" s="4"/>
      <c r="F73" s="4"/>
      <c r="G73" s="503" t="s">
        <v>19</v>
      </c>
      <c r="H73" s="503"/>
      <c r="I73" s="503"/>
      <c r="J73" s="503"/>
      <c r="K73" s="5"/>
      <c r="L73" s="194">
        <v>109</v>
      </c>
      <c r="M73" s="194">
        <v>106</v>
      </c>
      <c r="N73" s="194">
        <v>102</v>
      </c>
      <c r="O73" s="194">
        <v>81</v>
      </c>
      <c r="P73" s="194">
        <v>112</v>
      </c>
      <c r="Q73" s="194">
        <v>112</v>
      </c>
      <c r="R73" s="194">
        <v>72</v>
      </c>
      <c r="S73" s="194">
        <v>105</v>
      </c>
      <c r="T73" s="194">
        <v>71</v>
      </c>
      <c r="U73" s="194">
        <v>101</v>
      </c>
      <c r="V73" s="235"/>
    </row>
    <row r="74" spans="2:22" ht="10.5" customHeight="1">
      <c r="B74" s="9"/>
      <c r="C74" s="4"/>
      <c r="D74" s="4"/>
      <c r="E74" s="4"/>
      <c r="F74" s="4"/>
      <c r="G74" s="503" t="s">
        <v>23</v>
      </c>
      <c r="H74" s="503"/>
      <c r="I74" s="503"/>
      <c r="J74" s="503"/>
      <c r="K74" s="5"/>
      <c r="L74" s="194">
        <v>96</v>
      </c>
      <c r="M74" s="194">
        <v>89</v>
      </c>
      <c r="N74" s="194">
        <v>91</v>
      </c>
      <c r="O74" s="194">
        <v>68</v>
      </c>
      <c r="P74" s="194">
        <v>91</v>
      </c>
      <c r="Q74" s="194">
        <v>81</v>
      </c>
      <c r="R74" s="194">
        <v>78</v>
      </c>
      <c r="S74" s="194">
        <v>93</v>
      </c>
      <c r="T74" s="194">
        <v>87</v>
      </c>
      <c r="U74" s="194">
        <v>76</v>
      </c>
      <c r="V74" s="235"/>
    </row>
    <row r="75" spans="2:22" ht="10.5" customHeight="1">
      <c r="B75" s="9"/>
      <c r="C75" s="4"/>
      <c r="D75" s="4"/>
      <c r="E75" s="4"/>
      <c r="F75" s="4"/>
      <c r="G75" s="503" t="s">
        <v>26</v>
      </c>
      <c r="H75" s="503"/>
      <c r="I75" s="503"/>
      <c r="J75" s="503"/>
      <c r="K75" s="5"/>
      <c r="L75" s="194">
        <v>114</v>
      </c>
      <c r="M75" s="194">
        <v>108</v>
      </c>
      <c r="N75" s="194">
        <v>111</v>
      </c>
      <c r="O75" s="194">
        <v>120</v>
      </c>
      <c r="P75" s="194">
        <v>117</v>
      </c>
      <c r="Q75" s="194">
        <v>143</v>
      </c>
      <c r="R75" s="194">
        <v>120</v>
      </c>
      <c r="S75" s="194">
        <v>154</v>
      </c>
      <c r="T75" s="194">
        <v>128</v>
      </c>
      <c r="U75" s="194">
        <v>171</v>
      </c>
      <c r="V75" s="235"/>
    </row>
    <row r="76" spans="2:22" ht="10.5" customHeight="1">
      <c r="B76" s="9"/>
      <c r="C76" s="4"/>
      <c r="D76" s="4"/>
      <c r="E76" s="4"/>
      <c r="F76" s="4"/>
      <c r="G76" s="503" t="s">
        <v>29</v>
      </c>
      <c r="H76" s="503"/>
      <c r="I76" s="503"/>
      <c r="J76" s="503"/>
      <c r="K76" s="5"/>
      <c r="L76" s="194">
        <v>130</v>
      </c>
      <c r="M76" s="194">
        <v>115</v>
      </c>
      <c r="N76" s="194">
        <v>120</v>
      </c>
      <c r="O76" s="194">
        <v>117</v>
      </c>
      <c r="P76" s="194">
        <v>149</v>
      </c>
      <c r="Q76" s="194">
        <v>130</v>
      </c>
      <c r="R76" s="194">
        <v>135</v>
      </c>
      <c r="S76" s="194">
        <v>168</v>
      </c>
      <c r="T76" s="194">
        <v>116</v>
      </c>
      <c r="U76" s="194">
        <v>164</v>
      </c>
      <c r="V76" s="235"/>
    </row>
    <row r="77" spans="2:22" ht="10.5" customHeight="1">
      <c r="B77" s="9"/>
      <c r="C77" s="4"/>
      <c r="D77" s="4"/>
      <c r="E77" s="4"/>
      <c r="F77" s="4"/>
      <c r="G77" s="503" t="s">
        <v>30</v>
      </c>
      <c r="H77" s="503"/>
      <c r="I77" s="503"/>
      <c r="J77" s="503"/>
      <c r="K77" s="5"/>
      <c r="L77" s="194">
        <v>127</v>
      </c>
      <c r="M77" s="194">
        <v>131</v>
      </c>
      <c r="N77" s="194">
        <v>132</v>
      </c>
      <c r="O77" s="194">
        <v>178</v>
      </c>
      <c r="P77" s="194">
        <v>194</v>
      </c>
      <c r="Q77" s="194">
        <v>192</v>
      </c>
      <c r="R77" s="194">
        <v>176</v>
      </c>
      <c r="S77" s="194">
        <v>211</v>
      </c>
      <c r="T77" s="194">
        <v>179</v>
      </c>
      <c r="U77" s="194">
        <v>223</v>
      </c>
      <c r="V77" s="235"/>
    </row>
    <row r="78" spans="2:22" ht="10.5" customHeight="1">
      <c r="B78" s="9"/>
      <c r="C78" s="4"/>
      <c r="D78" s="4"/>
      <c r="E78" s="4"/>
      <c r="F78" s="4"/>
      <c r="G78" s="503" t="s">
        <v>60</v>
      </c>
      <c r="H78" s="503"/>
      <c r="I78" s="503"/>
      <c r="J78" s="503"/>
      <c r="K78" s="5"/>
      <c r="L78" s="194">
        <v>151</v>
      </c>
      <c r="M78" s="194">
        <v>152</v>
      </c>
      <c r="N78" s="194">
        <v>128</v>
      </c>
      <c r="O78" s="194">
        <v>127</v>
      </c>
      <c r="P78" s="194">
        <v>140</v>
      </c>
      <c r="Q78" s="194">
        <v>183</v>
      </c>
      <c r="R78" s="194">
        <v>153</v>
      </c>
      <c r="S78" s="194">
        <v>207</v>
      </c>
      <c r="T78" s="194">
        <v>156</v>
      </c>
      <c r="U78" s="194">
        <v>176</v>
      </c>
      <c r="V78" s="235"/>
    </row>
    <row r="79" spans="2:22" ht="10.5" customHeight="1">
      <c r="B79" s="9"/>
      <c r="C79" s="4"/>
      <c r="D79" s="4"/>
      <c r="E79" s="4"/>
      <c r="F79" s="4"/>
      <c r="G79" s="503" t="s">
        <v>61</v>
      </c>
      <c r="H79" s="503"/>
      <c r="I79" s="503"/>
      <c r="J79" s="503"/>
      <c r="K79" s="5"/>
      <c r="L79" s="194">
        <v>142</v>
      </c>
      <c r="M79" s="194">
        <v>127</v>
      </c>
      <c r="N79" s="194">
        <v>113</v>
      </c>
      <c r="O79" s="194">
        <v>108</v>
      </c>
      <c r="P79" s="194">
        <v>158</v>
      </c>
      <c r="Q79" s="194">
        <v>164</v>
      </c>
      <c r="R79" s="194">
        <v>155</v>
      </c>
      <c r="S79" s="194">
        <v>202</v>
      </c>
      <c r="T79" s="194">
        <v>140</v>
      </c>
      <c r="U79" s="194">
        <v>166</v>
      </c>
      <c r="V79" s="235"/>
    </row>
    <row r="80" spans="2:22" ht="10.5" customHeight="1">
      <c r="B80" s="9"/>
      <c r="C80" s="4"/>
      <c r="D80" s="4"/>
      <c r="E80" s="4"/>
      <c r="F80" s="4"/>
      <c r="G80" s="503" t="s">
        <v>87</v>
      </c>
      <c r="H80" s="503"/>
      <c r="I80" s="503"/>
      <c r="J80" s="503"/>
      <c r="K80" s="5"/>
      <c r="L80" s="194">
        <v>9</v>
      </c>
      <c r="M80" s="194">
        <v>6</v>
      </c>
      <c r="N80" s="194">
        <v>3</v>
      </c>
      <c r="O80" s="194">
        <v>3</v>
      </c>
      <c r="P80" s="194">
        <v>5</v>
      </c>
      <c r="Q80" s="194">
        <v>6</v>
      </c>
      <c r="R80" s="194">
        <v>3</v>
      </c>
      <c r="S80" s="194">
        <v>5</v>
      </c>
      <c r="T80" s="194">
        <v>0</v>
      </c>
      <c r="U80" s="194">
        <v>1</v>
      </c>
      <c r="V80" s="235"/>
    </row>
    <row r="81" spans="2:22" ht="10.5" customHeight="1">
      <c r="B81" s="230"/>
      <c r="C81" s="7"/>
      <c r="D81" s="7"/>
      <c r="E81" s="7"/>
      <c r="F81" s="247"/>
      <c r="G81" s="230"/>
      <c r="H81" s="230"/>
      <c r="I81" s="230"/>
      <c r="J81" s="230"/>
      <c r="K81" s="249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23"/>
    </row>
    <row r="82" spans="3:22" ht="10.5" customHeight="1">
      <c r="C82" s="4"/>
      <c r="D82" s="4"/>
      <c r="E82" s="4"/>
      <c r="F82" s="224"/>
      <c r="G82" s="9"/>
      <c r="H82" s="9"/>
      <c r="I82" s="9"/>
      <c r="J82" s="9"/>
      <c r="K82" s="9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</row>
  </sheetData>
  <sheetProtection/>
  <mergeCells count="70">
    <mergeCell ref="B3:U3"/>
    <mergeCell ref="B4:U4"/>
    <mergeCell ref="R6:S6"/>
    <mergeCell ref="T6:U6"/>
    <mergeCell ref="L6:M6"/>
    <mergeCell ref="N6:O6"/>
    <mergeCell ref="P6:Q6"/>
    <mergeCell ref="B6:K7"/>
    <mergeCell ref="G13:J13"/>
    <mergeCell ref="G14:J14"/>
    <mergeCell ref="G15:J15"/>
    <mergeCell ref="C9:J9"/>
    <mergeCell ref="G10:J10"/>
    <mergeCell ref="G11:J11"/>
    <mergeCell ref="G12:J12"/>
    <mergeCell ref="C17:J17"/>
    <mergeCell ref="C19:J19"/>
    <mergeCell ref="G30:J30"/>
    <mergeCell ref="G31:J31"/>
    <mergeCell ref="G20:J20"/>
    <mergeCell ref="G21:J21"/>
    <mergeCell ref="C23:J23"/>
    <mergeCell ref="G24:J24"/>
    <mergeCell ref="G32:J32"/>
    <mergeCell ref="G33:J33"/>
    <mergeCell ref="G25:J25"/>
    <mergeCell ref="G26:J26"/>
    <mergeCell ref="G27:J27"/>
    <mergeCell ref="C29:J29"/>
    <mergeCell ref="G39:J39"/>
    <mergeCell ref="G40:J40"/>
    <mergeCell ref="G41:J41"/>
    <mergeCell ref="G42:J42"/>
    <mergeCell ref="G34:J34"/>
    <mergeCell ref="C36:J36"/>
    <mergeCell ref="G37:J37"/>
    <mergeCell ref="G38:J38"/>
    <mergeCell ref="G49:J49"/>
    <mergeCell ref="G50:J50"/>
    <mergeCell ref="G51:J51"/>
    <mergeCell ref="G52:J52"/>
    <mergeCell ref="G43:J43"/>
    <mergeCell ref="C45:J45"/>
    <mergeCell ref="C47:J47"/>
    <mergeCell ref="G48:J48"/>
    <mergeCell ref="G58:J58"/>
    <mergeCell ref="G59:J59"/>
    <mergeCell ref="G60:J60"/>
    <mergeCell ref="G61:J61"/>
    <mergeCell ref="G53:J53"/>
    <mergeCell ref="C55:J55"/>
    <mergeCell ref="G56:J56"/>
    <mergeCell ref="G57:J57"/>
    <mergeCell ref="C63:J63"/>
    <mergeCell ref="G64:J64"/>
    <mergeCell ref="G72:J72"/>
    <mergeCell ref="G73:J73"/>
    <mergeCell ref="G65:J65"/>
    <mergeCell ref="G66:J66"/>
    <mergeCell ref="G67:J67"/>
    <mergeCell ref="G68:J68"/>
    <mergeCell ref="G69:J69"/>
    <mergeCell ref="C71:J71"/>
    <mergeCell ref="G78:J78"/>
    <mergeCell ref="G79:J79"/>
    <mergeCell ref="G80:J80"/>
    <mergeCell ref="G74:J74"/>
    <mergeCell ref="G75:J75"/>
    <mergeCell ref="G76:J76"/>
    <mergeCell ref="G77:J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37890625" style="219" customWidth="1"/>
    <col min="2" max="13" width="6.875" style="219" customWidth="1"/>
    <col min="14" max="24" width="1.625" style="219" customWidth="1"/>
    <col min="25" max="16384" width="9.00390625" style="219" customWidth="1"/>
  </cols>
  <sheetData>
    <row r="1" ht="10.5" customHeight="1">
      <c r="X1" s="66" t="s">
        <v>382</v>
      </c>
    </row>
    <row r="3" spans="1:23" s="221" customFormat="1" ht="18" customHeight="1">
      <c r="A3" s="236"/>
      <c r="B3" s="515" t="s">
        <v>443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4" ht="12.75" customHeight="1">
      <c r="A4" s="237"/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237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30" t="s">
        <v>45</v>
      </c>
      <c r="C6" s="529"/>
      <c r="D6" s="529" t="s">
        <v>46</v>
      </c>
      <c r="E6" s="529"/>
      <c r="F6" s="529" t="s">
        <v>47</v>
      </c>
      <c r="G6" s="529"/>
      <c r="H6" s="529" t="s">
        <v>48</v>
      </c>
      <c r="I6" s="529"/>
      <c r="J6" s="529" t="s">
        <v>49</v>
      </c>
      <c r="K6" s="529"/>
      <c r="L6" s="529" t="s">
        <v>91</v>
      </c>
      <c r="M6" s="532"/>
      <c r="N6" s="411" t="s">
        <v>4</v>
      </c>
      <c r="O6" s="527"/>
      <c r="P6" s="527"/>
      <c r="Q6" s="527"/>
      <c r="R6" s="527"/>
      <c r="S6" s="527"/>
      <c r="T6" s="527"/>
      <c r="U6" s="527"/>
      <c r="V6" s="527"/>
      <c r="W6" s="527"/>
      <c r="X6" s="9"/>
    </row>
    <row r="7" spans="2:24" ht="15.75" customHeight="1">
      <c r="B7" s="238" t="s">
        <v>89</v>
      </c>
      <c r="C7" s="239" t="s">
        <v>90</v>
      </c>
      <c r="D7" s="239" t="s">
        <v>89</v>
      </c>
      <c r="E7" s="239" t="s">
        <v>90</v>
      </c>
      <c r="F7" s="239" t="s">
        <v>89</v>
      </c>
      <c r="G7" s="239" t="s">
        <v>90</v>
      </c>
      <c r="H7" s="239" t="s">
        <v>89</v>
      </c>
      <c r="I7" s="239" t="s">
        <v>90</v>
      </c>
      <c r="J7" s="239" t="s">
        <v>89</v>
      </c>
      <c r="K7" s="239" t="s">
        <v>90</v>
      </c>
      <c r="L7" s="239" t="s">
        <v>89</v>
      </c>
      <c r="M7" s="240" t="s">
        <v>90</v>
      </c>
      <c r="N7" s="414"/>
      <c r="O7" s="528"/>
      <c r="P7" s="528"/>
      <c r="Q7" s="528"/>
      <c r="R7" s="528"/>
      <c r="S7" s="528"/>
      <c r="T7" s="528"/>
      <c r="U7" s="528"/>
      <c r="V7" s="528"/>
      <c r="W7" s="528"/>
      <c r="X7" s="9"/>
    </row>
    <row r="8" spans="14:23" ht="10.5" customHeight="1">
      <c r="N8" s="226"/>
      <c r="O8" s="9"/>
      <c r="P8" s="9"/>
      <c r="Q8" s="9"/>
      <c r="R8" s="9"/>
      <c r="S8" s="9"/>
      <c r="T8" s="9"/>
      <c r="U8" s="9"/>
      <c r="V8" s="9"/>
      <c r="W8" s="9"/>
    </row>
    <row r="9" spans="1:24" s="227" customFormat="1" ht="10.5" customHeight="1">
      <c r="A9" s="241"/>
      <c r="B9" s="214">
        <v>279</v>
      </c>
      <c r="C9" s="214">
        <v>321</v>
      </c>
      <c r="D9" s="214">
        <v>185</v>
      </c>
      <c r="E9" s="214">
        <v>270</v>
      </c>
      <c r="F9" s="214">
        <v>77</v>
      </c>
      <c r="G9" s="214">
        <v>167</v>
      </c>
      <c r="H9" s="214">
        <v>27</v>
      </c>
      <c r="I9" s="214">
        <v>70</v>
      </c>
      <c r="J9" s="214">
        <v>5</v>
      </c>
      <c r="K9" s="214">
        <v>24</v>
      </c>
      <c r="L9" s="214">
        <v>0</v>
      </c>
      <c r="M9" s="214">
        <v>1</v>
      </c>
      <c r="N9" s="242"/>
      <c r="O9" s="504" t="s">
        <v>76</v>
      </c>
      <c r="P9" s="504"/>
      <c r="Q9" s="504"/>
      <c r="R9" s="504"/>
      <c r="S9" s="504"/>
      <c r="T9" s="504"/>
      <c r="U9" s="504"/>
      <c r="V9" s="504"/>
      <c r="W9" s="2"/>
      <c r="X9" s="243"/>
    </row>
    <row r="10" spans="1:24" ht="10.5" customHeight="1">
      <c r="A10" s="223"/>
      <c r="B10" s="194">
        <v>30</v>
      </c>
      <c r="C10" s="194">
        <v>45</v>
      </c>
      <c r="D10" s="194">
        <v>16</v>
      </c>
      <c r="E10" s="194">
        <v>32</v>
      </c>
      <c r="F10" s="194">
        <v>12</v>
      </c>
      <c r="G10" s="194">
        <v>20</v>
      </c>
      <c r="H10" s="194">
        <v>3</v>
      </c>
      <c r="I10" s="194">
        <v>9</v>
      </c>
      <c r="J10" s="194">
        <v>1</v>
      </c>
      <c r="K10" s="194">
        <v>2</v>
      </c>
      <c r="L10" s="194">
        <v>0</v>
      </c>
      <c r="M10" s="194">
        <v>0</v>
      </c>
      <c r="N10" s="226"/>
      <c r="O10" s="4"/>
      <c r="P10" s="4"/>
      <c r="Q10" s="4"/>
      <c r="R10" s="4"/>
      <c r="S10" s="503" t="s">
        <v>18</v>
      </c>
      <c r="T10" s="503"/>
      <c r="U10" s="503"/>
      <c r="V10" s="503"/>
      <c r="W10" s="4"/>
      <c r="X10" s="233"/>
    </row>
    <row r="11" spans="1:24" ht="10.5" customHeight="1">
      <c r="A11" s="223"/>
      <c r="B11" s="194">
        <v>47</v>
      </c>
      <c r="C11" s="194">
        <v>61</v>
      </c>
      <c r="D11" s="194">
        <v>34</v>
      </c>
      <c r="E11" s="194">
        <v>44</v>
      </c>
      <c r="F11" s="194">
        <v>11</v>
      </c>
      <c r="G11" s="194">
        <v>22</v>
      </c>
      <c r="H11" s="194">
        <v>5</v>
      </c>
      <c r="I11" s="194">
        <v>8</v>
      </c>
      <c r="J11" s="194">
        <v>1</v>
      </c>
      <c r="K11" s="194">
        <v>3</v>
      </c>
      <c r="L11" s="194">
        <v>0</v>
      </c>
      <c r="M11" s="194">
        <v>0</v>
      </c>
      <c r="N11" s="226"/>
      <c r="O11" s="4"/>
      <c r="P11" s="4"/>
      <c r="Q11" s="4"/>
      <c r="R11" s="4"/>
      <c r="S11" s="503" t="s">
        <v>19</v>
      </c>
      <c r="T11" s="503"/>
      <c r="U11" s="503"/>
      <c r="V11" s="503"/>
      <c r="W11" s="4"/>
      <c r="X11" s="233"/>
    </row>
    <row r="12" spans="1:24" ht="10.5" customHeight="1">
      <c r="A12" s="223"/>
      <c r="B12" s="194">
        <v>44</v>
      </c>
      <c r="C12" s="194">
        <v>46</v>
      </c>
      <c r="D12" s="194">
        <v>34</v>
      </c>
      <c r="E12" s="194">
        <v>51</v>
      </c>
      <c r="F12" s="194">
        <v>11</v>
      </c>
      <c r="G12" s="194">
        <v>46</v>
      </c>
      <c r="H12" s="194">
        <v>6</v>
      </c>
      <c r="I12" s="194">
        <v>19</v>
      </c>
      <c r="J12" s="194">
        <v>0</v>
      </c>
      <c r="K12" s="194">
        <v>9</v>
      </c>
      <c r="L12" s="194">
        <v>0</v>
      </c>
      <c r="M12" s="194">
        <v>0</v>
      </c>
      <c r="N12" s="226"/>
      <c r="O12" s="4"/>
      <c r="P12" s="4"/>
      <c r="Q12" s="4"/>
      <c r="R12" s="4"/>
      <c r="S12" s="503" t="s">
        <v>23</v>
      </c>
      <c r="T12" s="503"/>
      <c r="U12" s="503"/>
      <c r="V12" s="503"/>
      <c r="W12" s="4"/>
      <c r="X12" s="233"/>
    </row>
    <row r="13" spans="1:24" ht="10.5" customHeight="1">
      <c r="A13" s="223"/>
      <c r="B13" s="194">
        <v>46</v>
      </c>
      <c r="C13" s="194">
        <v>62</v>
      </c>
      <c r="D13" s="194">
        <v>40</v>
      </c>
      <c r="E13" s="194">
        <v>46</v>
      </c>
      <c r="F13" s="194">
        <v>14</v>
      </c>
      <c r="G13" s="194">
        <v>30</v>
      </c>
      <c r="H13" s="194">
        <v>6</v>
      </c>
      <c r="I13" s="194">
        <v>11</v>
      </c>
      <c r="J13" s="194">
        <v>1</v>
      </c>
      <c r="K13" s="194">
        <v>3</v>
      </c>
      <c r="L13" s="194">
        <v>0</v>
      </c>
      <c r="M13" s="194">
        <v>0</v>
      </c>
      <c r="N13" s="226"/>
      <c r="O13" s="4"/>
      <c r="P13" s="4"/>
      <c r="Q13" s="4"/>
      <c r="R13" s="4"/>
      <c r="S13" s="503" t="s">
        <v>26</v>
      </c>
      <c r="T13" s="503"/>
      <c r="U13" s="503"/>
      <c r="V13" s="503"/>
      <c r="W13" s="4"/>
      <c r="X13" s="233"/>
    </row>
    <row r="14" spans="1:24" ht="10.5" customHeight="1">
      <c r="A14" s="223"/>
      <c r="B14" s="194">
        <v>32</v>
      </c>
      <c r="C14" s="194">
        <v>34</v>
      </c>
      <c r="D14" s="194">
        <v>18</v>
      </c>
      <c r="E14" s="194">
        <v>42</v>
      </c>
      <c r="F14" s="194">
        <v>14</v>
      </c>
      <c r="G14" s="194">
        <v>14</v>
      </c>
      <c r="H14" s="194">
        <v>3</v>
      </c>
      <c r="I14" s="194">
        <v>9</v>
      </c>
      <c r="J14" s="194">
        <v>0</v>
      </c>
      <c r="K14" s="194">
        <v>4</v>
      </c>
      <c r="L14" s="194">
        <v>0</v>
      </c>
      <c r="M14" s="194">
        <v>1</v>
      </c>
      <c r="N14" s="226"/>
      <c r="O14" s="4"/>
      <c r="P14" s="4"/>
      <c r="Q14" s="4"/>
      <c r="R14" s="4"/>
      <c r="S14" s="503" t="s">
        <v>29</v>
      </c>
      <c r="T14" s="503"/>
      <c r="U14" s="503"/>
      <c r="V14" s="503"/>
      <c r="W14" s="4"/>
      <c r="X14" s="233"/>
    </row>
    <row r="15" spans="1:24" ht="10.5" customHeight="1">
      <c r="A15" s="223"/>
      <c r="B15" s="194">
        <v>80</v>
      </c>
      <c r="C15" s="194">
        <v>73</v>
      </c>
      <c r="D15" s="194">
        <v>43</v>
      </c>
      <c r="E15" s="194">
        <v>55</v>
      </c>
      <c r="F15" s="194">
        <v>15</v>
      </c>
      <c r="G15" s="194">
        <v>35</v>
      </c>
      <c r="H15" s="194">
        <v>4</v>
      </c>
      <c r="I15" s="194">
        <v>14</v>
      </c>
      <c r="J15" s="194">
        <v>2</v>
      </c>
      <c r="K15" s="194">
        <v>3</v>
      </c>
      <c r="L15" s="194">
        <v>0</v>
      </c>
      <c r="M15" s="194">
        <v>0</v>
      </c>
      <c r="N15" s="226"/>
      <c r="O15" s="4"/>
      <c r="P15" s="4"/>
      <c r="Q15" s="4"/>
      <c r="R15" s="4"/>
      <c r="S15" s="503" t="s">
        <v>30</v>
      </c>
      <c r="T15" s="503"/>
      <c r="U15" s="503"/>
      <c r="V15" s="503"/>
      <c r="W15" s="4"/>
      <c r="X15" s="233"/>
    </row>
    <row r="16" spans="1:24" ht="6" customHeight="1">
      <c r="A16" s="22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226"/>
      <c r="O16" s="4"/>
      <c r="P16" s="4"/>
      <c r="Q16" s="4"/>
      <c r="R16" s="4"/>
      <c r="S16" s="4"/>
      <c r="T16" s="4"/>
      <c r="U16" s="4"/>
      <c r="V16" s="4"/>
      <c r="W16" s="4"/>
      <c r="X16" s="233"/>
    </row>
    <row r="17" spans="1:24" s="227" customFormat="1" ht="10.5" customHeight="1">
      <c r="A17" s="244"/>
      <c r="B17" s="214">
        <v>74</v>
      </c>
      <c r="C17" s="214">
        <v>92</v>
      </c>
      <c r="D17" s="214">
        <v>49</v>
      </c>
      <c r="E17" s="214">
        <v>77</v>
      </c>
      <c r="F17" s="214">
        <v>20</v>
      </c>
      <c r="G17" s="214">
        <v>44</v>
      </c>
      <c r="H17" s="214">
        <v>9</v>
      </c>
      <c r="I17" s="214">
        <v>20</v>
      </c>
      <c r="J17" s="214">
        <v>3</v>
      </c>
      <c r="K17" s="214">
        <v>4</v>
      </c>
      <c r="L17" s="214">
        <v>0</v>
      </c>
      <c r="M17" s="214">
        <v>2</v>
      </c>
      <c r="N17" s="242"/>
      <c r="O17" s="504" t="s">
        <v>77</v>
      </c>
      <c r="P17" s="504"/>
      <c r="Q17" s="504"/>
      <c r="R17" s="504"/>
      <c r="S17" s="504"/>
      <c r="T17" s="504"/>
      <c r="U17" s="504"/>
      <c r="V17" s="504"/>
      <c r="W17" s="2"/>
      <c r="X17" s="243"/>
    </row>
    <row r="18" spans="1:24" ht="6" customHeight="1">
      <c r="A18" s="22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226"/>
      <c r="O18" s="4"/>
      <c r="P18" s="4"/>
      <c r="Q18" s="4"/>
      <c r="R18" s="4"/>
      <c r="S18" s="4"/>
      <c r="T18" s="4"/>
      <c r="U18" s="4"/>
      <c r="V18" s="4"/>
      <c r="W18" s="4"/>
      <c r="X18" s="233"/>
    </row>
    <row r="19" spans="1:24" s="227" customFormat="1" ht="10.5" customHeight="1">
      <c r="A19" s="241"/>
      <c r="B19" s="214">
        <v>91</v>
      </c>
      <c r="C19" s="214">
        <v>141</v>
      </c>
      <c r="D19" s="214">
        <v>67</v>
      </c>
      <c r="E19" s="214">
        <v>85</v>
      </c>
      <c r="F19" s="214">
        <v>30</v>
      </c>
      <c r="G19" s="214">
        <v>51</v>
      </c>
      <c r="H19" s="214">
        <v>10</v>
      </c>
      <c r="I19" s="214">
        <v>37</v>
      </c>
      <c r="J19" s="214">
        <v>0</v>
      </c>
      <c r="K19" s="214">
        <v>7</v>
      </c>
      <c r="L19" s="214">
        <v>0</v>
      </c>
      <c r="M19" s="214">
        <v>2</v>
      </c>
      <c r="N19" s="242"/>
      <c r="O19" s="504" t="s">
        <v>78</v>
      </c>
      <c r="P19" s="504"/>
      <c r="Q19" s="504"/>
      <c r="R19" s="504"/>
      <c r="S19" s="504"/>
      <c r="T19" s="504"/>
      <c r="U19" s="504"/>
      <c r="V19" s="504"/>
      <c r="W19" s="2"/>
      <c r="X19" s="243"/>
    </row>
    <row r="20" spans="1:24" ht="10.5" customHeight="1">
      <c r="A20" s="223"/>
      <c r="B20" s="194">
        <v>69</v>
      </c>
      <c r="C20" s="194">
        <v>105</v>
      </c>
      <c r="D20" s="194">
        <v>49</v>
      </c>
      <c r="E20" s="194">
        <v>62</v>
      </c>
      <c r="F20" s="194">
        <v>15</v>
      </c>
      <c r="G20" s="194">
        <v>36</v>
      </c>
      <c r="H20" s="194">
        <v>9</v>
      </c>
      <c r="I20" s="194">
        <v>31</v>
      </c>
      <c r="J20" s="194">
        <v>0</v>
      </c>
      <c r="K20" s="194">
        <v>4</v>
      </c>
      <c r="L20" s="194">
        <v>0</v>
      </c>
      <c r="M20" s="194">
        <v>1</v>
      </c>
      <c r="N20" s="226"/>
      <c r="O20" s="4"/>
      <c r="P20" s="4"/>
      <c r="Q20" s="4"/>
      <c r="R20" s="4"/>
      <c r="S20" s="503" t="s">
        <v>18</v>
      </c>
      <c r="T20" s="503"/>
      <c r="U20" s="503"/>
      <c r="V20" s="503"/>
      <c r="W20" s="4"/>
      <c r="X20" s="233"/>
    </row>
    <row r="21" spans="1:24" ht="10.5" customHeight="1">
      <c r="A21" s="223"/>
      <c r="B21" s="194">
        <v>22</v>
      </c>
      <c r="C21" s="194">
        <v>36</v>
      </c>
      <c r="D21" s="194">
        <v>18</v>
      </c>
      <c r="E21" s="194">
        <v>23</v>
      </c>
      <c r="F21" s="194">
        <v>15</v>
      </c>
      <c r="G21" s="194">
        <v>15</v>
      </c>
      <c r="H21" s="194">
        <v>1</v>
      </c>
      <c r="I21" s="194">
        <v>6</v>
      </c>
      <c r="J21" s="194">
        <v>0</v>
      </c>
      <c r="K21" s="194">
        <v>3</v>
      </c>
      <c r="L21" s="194">
        <v>0</v>
      </c>
      <c r="M21" s="194">
        <v>1</v>
      </c>
      <c r="N21" s="226"/>
      <c r="O21" s="4"/>
      <c r="P21" s="4"/>
      <c r="Q21" s="4"/>
      <c r="R21" s="4"/>
      <c r="S21" s="503" t="s">
        <v>19</v>
      </c>
      <c r="T21" s="503"/>
      <c r="U21" s="503"/>
      <c r="V21" s="503"/>
      <c r="W21" s="4"/>
      <c r="X21" s="233"/>
    </row>
    <row r="22" spans="1:24" ht="6" customHeight="1">
      <c r="A22" s="6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226"/>
      <c r="O22" s="4"/>
      <c r="P22" s="4"/>
      <c r="Q22" s="4"/>
      <c r="R22" s="4"/>
      <c r="S22" s="4"/>
      <c r="T22" s="4"/>
      <c r="U22" s="4"/>
      <c r="V22" s="4"/>
      <c r="W22" s="4"/>
      <c r="X22" s="233"/>
    </row>
    <row r="23" spans="1:24" s="227" customFormat="1" ht="10.5" customHeight="1">
      <c r="A23" s="241"/>
      <c r="B23" s="214">
        <v>299</v>
      </c>
      <c r="C23" s="214">
        <v>381</v>
      </c>
      <c r="D23" s="214">
        <v>198</v>
      </c>
      <c r="E23" s="214">
        <v>310</v>
      </c>
      <c r="F23" s="214">
        <v>94</v>
      </c>
      <c r="G23" s="214">
        <v>147</v>
      </c>
      <c r="H23" s="214">
        <v>23</v>
      </c>
      <c r="I23" s="214">
        <v>63</v>
      </c>
      <c r="J23" s="214">
        <v>8</v>
      </c>
      <c r="K23" s="214">
        <v>19</v>
      </c>
      <c r="L23" s="214">
        <v>1</v>
      </c>
      <c r="M23" s="214">
        <v>2</v>
      </c>
      <c r="N23" s="242"/>
      <c r="O23" s="504" t="s">
        <v>79</v>
      </c>
      <c r="P23" s="504"/>
      <c r="Q23" s="504"/>
      <c r="R23" s="504"/>
      <c r="S23" s="504"/>
      <c r="T23" s="504"/>
      <c r="U23" s="504"/>
      <c r="V23" s="504"/>
      <c r="W23" s="2"/>
      <c r="X23" s="243"/>
    </row>
    <row r="24" spans="1:24" ht="10.5" customHeight="1">
      <c r="A24" s="6"/>
      <c r="B24" s="194">
        <v>28</v>
      </c>
      <c r="C24" s="194">
        <v>46</v>
      </c>
      <c r="D24" s="194">
        <v>25</v>
      </c>
      <c r="E24" s="194">
        <v>46</v>
      </c>
      <c r="F24" s="194">
        <v>10</v>
      </c>
      <c r="G24" s="194">
        <v>16</v>
      </c>
      <c r="H24" s="194">
        <v>5</v>
      </c>
      <c r="I24" s="194">
        <v>8</v>
      </c>
      <c r="J24" s="194">
        <v>1</v>
      </c>
      <c r="K24" s="194">
        <v>3</v>
      </c>
      <c r="L24" s="194">
        <v>1</v>
      </c>
      <c r="M24" s="194">
        <v>0</v>
      </c>
      <c r="N24" s="226"/>
      <c r="O24" s="4"/>
      <c r="P24" s="4"/>
      <c r="Q24" s="4"/>
      <c r="R24" s="4"/>
      <c r="S24" s="503" t="s">
        <v>18</v>
      </c>
      <c r="T24" s="503"/>
      <c r="U24" s="503"/>
      <c r="V24" s="503"/>
      <c r="W24" s="4"/>
      <c r="X24" s="233"/>
    </row>
    <row r="25" spans="1:24" ht="10.5" customHeight="1">
      <c r="A25" s="6"/>
      <c r="B25" s="194">
        <v>74</v>
      </c>
      <c r="C25" s="194">
        <v>104</v>
      </c>
      <c r="D25" s="194">
        <v>60</v>
      </c>
      <c r="E25" s="194">
        <v>96</v>
      </c>
      <c r="F25" s="194">
        <v>30</v>
      </c>
      <c r="G25" s="194">
        <v>41</v>
      </c>
      <c r="H25" s="194">
        <v>7</v>
      </c>
      <c r="I25" s="194">
        <v>17</v>
      </c>
      <c r="J25" s="194">
        <v>2</v>
      </c>
      <c r="K25" s="194">
        <v>7</v>
      </c>
      <c r="L25" s="194">
        <v>0</v>
      </c>
      <c r="M25" s="194">
        <v>0</v>
      </c>
      <c r="N25" s="226"/>
      <c r="O25" s="4"/>
      <c r="P25" s="4"/>
      <c r="Q25" s="4"/>
      <c r="R25" s="4"/>
      <c r="S25" s="503" t="s">
        <v>19</v>
      </c>
      <c r="T25" s="503"/>
      <c r="U25" s="503"/>
      <c r="V25" s="503"/>
      <c r="W25" s="4"/>
      <c r="X25" s="233"/>
    </row>
    <row r="26" spans="1:24" ht="10.5" customHeight="1">
      <c r="A26" s="6"/>
      <c r="B26" s="194">
        <v>67</v>
      </c>
      <c r="C26" s="194">
        <v>82</v>
      </c>
      <c r="D26" s="194">
        <v>37</v>
      </c>
      <c r="E26" s="194">
        <v>59</v>
      </c>
      <c r="F26" s="194">
        <v>20</v>
      </c>
      <c r="G26" s="194">
        <v>26</v>
      </c>
      <c r="H26" s="194">
        <v>5</v>
      </c>
      <c r="I26" s="194">
        <v>11</v>
      </c>
      <c r="J26" s="194">
        <v>3</v>
      </c>
      <c r="K26" s="194">
        <v>2</v>
      </c>
      <c r="L26" s="194">
        <v>0</v>
      </c>
      <c r="M26" s="194">
        <v>0</v>
      </c>
      <c r="N26" s="226"/>
      <c r="O26" s="4"/>
      <c r="P26" s="4"/>
      <c r="Q26" s="4"/>
      <c r="R26" s="4"/>
      <c r="S26" s="503" t="s">
        <v>23</v>
      </c>
      <c r="T26" s="503"/>
      <c r="U26" s="503"/>
      <c r="V26" s="503"/>
      <c r="W26" s="4"/>
      <c r="X26" s="233"/>
    </row>
    <row r="27" spans="1:24" ht="10.5" customHeight="1">
      <c r="A27" s="6"/>
      <c r="B27" s="194">
        <v>130</v>
      </c>
      <c r="C27" s="194">
        <v>149</v>
      </c>
      <c r="D27" s="194">
        <v>76</v>
      </c>
      <c r="E27" s="194">
        <v>109</v>
      </c>
      <c r="F27" s="194">
        <v>34</v>
      </c>
      <c r="G27" s="194">
        <v>64</v>
      </c>
      <c r="H27" s="194">
        <v>6</v>
      </c>
      <c r="I27" s="194">
        <v>27</v>
      </c>
      <c r="J27" s="194">
        <v>2</v>
      </c>
      <c r="K27" s="194">
        <v>7</v>
      </c>
      <c r="L27" s="194">
        <v>0</v>
      </c>
      <c r="M27" s="194">
        <v>2</v>
      </c>
      <c r="N27" s="226"/>
      <c r="O27" s="4"/>
      <c r="P27" s="4"/>
      <c r="Q27" s="4"/>
      <c r="R27" s="4"/>
      <c r="S27" s="503" t="s">
        <v>26</v>
      </c>
      <c r="T27" s="503"/>
      <c r="U27" s="503"/>
      <c r="V27" s="503"/>
      <c r="W27" s="4"/>
      <c r="X27" s="233"/>
    </row>
    <row r="28" spans="1:24" ht="6" customHeight="1">
      <c r="A28" s="22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226"/>
      <c r="O28" s="9"/>
      <c r="P28" s="9"/>
      <c r="Q28" s="9"/>
      <c r="R28" s="9"/>
      <c r="S28" s="9"/>
      <c r="T28" s="9"/>
      <c r="U28" s="9"/>
      <c r="V28" s="9"/>
      <c r="W28" s="9"/>
      <c r="X28" s="6"/>
    </row>
    <row r="29" spans="1:24" s="227" customFormat="1" ht="10.5" customHeight="1">
      <c r="A29" s="241"/>
      <c r="B29" s="214">
        <v>323</v>
      </c>
      <c r="C29" s="214">
        <v>478</v>
      </c>
      <c r="D29" s="214">
        <v>242</v>
      </c>
      <c r="E29" s="214">
        <v>367</v>
      </c>
      <c r="F29" s="214">
        <v>98</v>
      </c>
      <c r="G29" s="214">
        <v>226</v>
      </c>
      <c r="H29" s="214">
        <v>36</v>
      </c>
      <c r="I29" s="214">
        <v>103</v>
      </c>
      <c r="J29" s="214">
        <v>4</v>
      </c>
      <c r="K29" s="214">
        <v>40</v>
      </c>
      <c r="L29" s="214">
        <v>2</v>
      </c>
      <c r="M29" s="214">
        <v>3</v>
      </c>
      <c r="N29" s="242"/>
      <c r="O29" s="504" t="s">
        <v>80</v>
      </c>
      <c r="P29" s="504"/>
      <c r="Q29" s="504"/>
      <c r="R29" s="504"/>
      <c r="S29" s="504"/>
      <c r="T29" s="504"/>
      <c r="U29" s="504"/>
      <c r="V29" s="504"/>
      <c r="W29" s="2"/>
      <c r="X29" s="243"/>
    </row>
    <row r="30" spans="1:24" ht="10.5" customHeight="1">
      <c r="A30" s="6"/>
      <c r="B30" s="194">
        <v>45</v>
      </c>
      <c r="C30" s="194">
        <v>70</v>
      </c>
      <c r="D30" s="194">
        <v>34</v>
      </c>
      <c r="E30" s="194">
        <v>40</v>
      </c>
      <c r="F30" s="194">
        <v>11</v>
      </c>
      <c r="G30" s="194">
        <v>31</v>
      </c>
      <c r="H30" s="194">
        <v>5</v>
      </c>
      <c r="I30" s="194">
        <v>13</v>
      </c>
      <c r="J30" s="194">
        <v>0</v>
      </c>
      <c r="K30" s="194">
        <v>1</v>
      </c>
      <c r="L30" s="194">
        <v>0</v>
      </c>
      <c r="M30" s="194">
        <v>0</v>
      </c>
      <c r="N30" s="226"/>
      <c r="O30" s="4"/>
      <c r="P30" s="4"/>
      <c r="Q30" s="4"/>
      <c r="R30" s="4"/>
      <c r="S30" s="503" t="s">
        <v>18</v>
      </c>
      <c r="T30" s="503"/>
      <c r="U30" s="503"/>
      <c r="V30" s="503"/>
      <c r="W30" s="4"/>
      <c r="X30" s="233"/>
    </row>
    <row r="31" spans="1:24" ht="10.5" customHeight="1">
      <c r="A31" s="6"/>
      <c r="B31" s="194">
        <v>63</v>
      </c>
      <c r="C31" s="194">
        <v>80</v>
      </c>
      <c r="D31" s="194">
        <v>39</v>
      </c>
      <c r="E31" s="194">
        <v>72</v>
      </c>
      <c r="F31" s="194">
        <v>14</v>
      </c>
      <c r="G31" s="194">
        <v>43</v>
      </c>
      <c r="H31" s="194">
        <v>8</v>
      </c>
      <c r="I31" s="194">
        <v>21</v>
      </c>
      <c r="J31" s="194">
        <v>0</v>
      </c>
      <c r="K31" s="194">
        <v>6</v>
      </c>
      <c r="L31" s="194">
        <v>0</v>
      </c>
      <c r="M31" s="194">
        <v>0</v>
      </c>
      <c r="N31" s="226"/>
      <c r="O31" s="4"/>
      <c r="P31" s="4"/>
      <c r="Q31" s="4"/>
      <c r="R31" s="4"/>
      <c r="S31" s="503" t="s">
        <v>19</v>
      </c>
      <c r="T31" s="503"/>
      <c r="U31" s="503"/>
      <c r="V31" s="503"/>
      <c r="W31" s="4"/>
      <c r="X31" s="233"/>
    </row>
    <row r="32" spans="1:24" ht="10.5" customHeight="1">
      <c r="A32" s="6"/>
      <c r="B32" s="194">
        <v>65</v>
      </c>
      <c r="C32" s="194">
        <v>123</v>
      </c>
      <c r="D32" s="194">
        <v>75</v>
      </c>
      <c r="E32" s="194">
        <v>110</v>
      </c>
      <c r="F32" s="194">
        <v>30</v>
      </c>
      <c r="G32" s="194">
        <v>61</v>
      </c>
      <c r="H32" s="194">
        <v>8</v>
      </c>
      <c r="I32" s="194">
        <v>28</v>
      </c>
      <c r="J32" s="194">
        <v>0</v>
      </c>
      <c r="K32" s="194">
        <v>17</v>
      </c>
      <c r="L32" s="194">
        <v>1</v>
      </c>
      <c r="M32" s="194">
        <v>2</v>
      </c>
      <c r="N32" s="226"/>
      <c r="O32" s="4"/>
      <c r="P32" s="4"/>
      <c r="Q32" s="4"/>
      <c r="R32" s="4"/>
      <c r="S32" s="503" t="s">
        <v>23</v>
      </c>
      <c r="T32" s="503"/>
      <c r="U32" s="503"/>
      <c r="V32" s="503"/>
      <c r="W32" s="4"/>
      <c r="X32" s="233"/>
    </row>
    <row r="33" spans="1:24" ht="10.5" customHeight="1">
      <c r="A33" s="6"/>
      <c r="B33" s="194">
        <v>77</v>
      </c>
      <c r="C33" s="194">
        <v>114</v>
      </c>
      <c r="D33" s="194">
        <v>54</v>
      </c>
      <c r="E33" s="194">
        <v>86</v>
      </c>
      <c r="F33" s="194">
        <v>27</v>
      </c>
      <c r="G33" s="194">
        <v>49</v>
      </c>
      <c r="H33" s="194">
        <v>11</v>
      </c>
      <c r="I33" s="194">
        <v>17</v>
      </c>
      <c r="J33" s="194">
        <v>3</v>
      </c>
      <c r="K33" s="194">
        <v>4</v>
      </c>
      <c r="L33" s="194">
        <v>0</v>
      </c>
      <c r="M33" s="194">
        <v>0</v>
      </c>
      <c r="N33" s="226"/>
      <c r="O33" s="4"/>
      <c r="P33" s="4"/>
      <c r="Q33" s="4"/>
      <c r="R33" s="4"/>
      <c r="S33" s="503" t="s">
        <v>26</v>
      </c>
      <c r="T33" s="503"/>
      <c r="U33" s="503"/>
      <c r="V33" s="503"/>
      <c r="W33" s="4"/>
      <c r="X33" s="233"/>
    </row>
    <row r="34" spans="1:24" ht="10.5" customHeight="1">
      <c r="A34" s="6"/>
      <c r="B34" s="194">
        <v>73</v>
      </c>
      <c r="C34" s="194">
        <v>91</v>
      </c>
      <c r="D34" s="194">
        <v>40</v>
      </c>
      <c r="E34" s="194">
        <v>59</v>
      </c>
      <c r="F34" s="194">
        <v>16</v>
      </c>
      <c r="G34" s="194">
        <v>42</v>
      </c>
      <c r="H34" s="194">
        <v>4</v>
      </c>
      <c r="I34" s="194">
        <v>24</v>
      </c>
      <c r="J34" s="194">
        <v>1</v>
      </c>
      <c r="K34" s="194">
        <v>12</v>
      </c>
      <c r="L34" s="194">
        <v>1</v>
      </c>
      <c r="M34" s="194">
        <v>1</v>
      </c>
      <c r="N34" s="226"/>
      <c r="O34" s="4"/>
      <c r="P34" s="4"/>
      <c r="Q34" s="4"/>
      <c r="R34" s="4"/>
      <c r="S34" s="503" t="s">
        <v>29</v>
      </c>
      <c r="T34" s="503"/>
      <c r="U34" s="503"/>
      <c r="V34" s="503"/>
      <c r="W34" s="4"/>
      <c r="X34" s="233"/>
    </row>
    <row r="35" spans="1:24" ht="6" customHeight="1">
      <c r="A35" s="6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226"/>
      <c r="O35" s="4"/>
      <c r="P35" s="4"/>
      <c r="Q35" s="4"/>
      <c r="R35" s="4"/>
      <c r="S35" s="4"/>
      <c r="T35" s="4"/>
      <c r="U35" s="4"/>
      <c r="V35" s="4"/>
      <c r="W35" s="4"/>
      <c r="X35" s="233"/>
    </row>
    <row r="36" spans="1:24" s="227" customFormat="1" ht="10.5" customHeight="1">
      <c r="A36" s="241"/>
      <c r="B36" s="214">
        <v>601</v>
      </c>
      <c r="C36" s="214">
        <v>860</v>
      </c>
      <c r="D36" s="214">
        <v>434</v>
      </c>
      <c r="E36" s="214">
        <v>670</v>
      </c>
      <c r="F36" s="214">
        <v>216</v>
      </c>
      <c r="G36" s="214">
        <v>393</v>
      </c>
      <c r="H36" s="214">
        <v>75</v>
      </c>
      <c r="I36" s="214">
        <v>164</v>
      </c>
      <c r="J36" s="214">
        <v>26</v>
      </c>
      <c r="K36" s="214">
        <v>46</v>
      </c>
      <c r="L36" s="214">
        <v>0</v>
      </c>
      <c r="M36" s="214">
        <v>12</v>
      </c>
      <c r="N36" s="242"/>
      <c r="O36" s="504" t="s">
        <v>81</v>
      </c>
      <c r="P36" s="504"/>
      <c r="Q36" s="504"/>
      <c r="R36" s="504"/>
      <c r="S36" s="504"/>
      <c r="T36" s="504"/>
      <c r="U36" s="504"/>
      <c r="V36" s="504"/>
      <c r="W36" s="2"/>
      <c r="X36" s="243"/>
    </row>
    <row r="37" spans="1:24" ht="10.5" customHeight="1">
      <c r="A37" s="6"/>
      <c r="B37" s="194">
        <v>52</v>
      </c>
      <c r="C37" s="194">
        <v>89</v>
      </c>
      <c r="D37" s="194">
        <v>48</v>
      </c>
      <c r="E37" s="194">
        <v>57</v>
      </c>
      <c r="F37" s="194">
        <v>26</v>
      </c>
      <c r="G37" s="194">
        <v>26</v>
      </c>
      <c r="H37" s="194">
        <v>7</v>
      </c>
      <c r="I37" s="194">
        <v>14</v>
      </c>
      <c r="J37" s="194">
        <v>3</v>
      </c>
      <c r="K37" s="194">
        <v>4</v>
      </c>
      <c r="L37" s="194">
        <v>0</v>
      </c>
      <c r="M37" s="194">
        <v>0</v>
      </c>
      <c r="N37" s="226"/>
      <c r="O37" s="4"/>
      <c r="P37" s="4"/>
      <c r="Q37" s="4"/>
      <c r="R37" s="4"/>
      <c r="S37" s="503" t="s">
        <v>18</v>
      </c>
      <c r="T37" s="503"/>
      <c r="U37" s="503"/>
      <c r="V37" s="503"/>
      <c r="W37" s="4"/>
      <c r="X37" s="233"/>
    </row>
    <row r="38" spans="1:24" ht="10.5" customHeight="1">
      <c r="A38" s="6"/>
      <c r="B38" s="194">
        <v>105</v>
      </c>
      <c r="C38" s="194">
        <v>134</v>
      </c>
      <c r="D38" s="194">
        <v>74</v>
      </c>
      <c r="E38" s="194">
        <v>125</v>
      </c>
      <c r="F38" s="194">
        <v>30</v>
      </c>
      <c r="G38" s="194">
        <v>80</v>
      </c>
      <c r="H38" s="194">
        <v>15</v>
      </c>
      <c r="I38" s="194">
        <v>43</v>
      </c>
      <c r="J38" s="194">
        <v>3</v>
      </c>
      <c r="K38" s="194">
        <v>12</v>
      </c>
      <c r="L38" s="194">
        <v>0</v>
      </c>
      <c r="M38" s="194">
        <v>9</v>
      </c>
      <c r="N38" s="226"/>
      <c r="O38" s="4"/>
      <c r="P38" s="4"/>
      <c r="Q38" s="4"/>
      <c r="R38" s="4"/>
      <c r="S38" s="503" t="s">
        <v>19</v>
      </c>
      <c r="T38" s="503"/>
      <c r="U38" s="503"/>
      <c r="V38" s="503"/>
      <c r="W38" s="4"/>
      <c r="X38" s="233"/>
    </row>
    <row r="39" spans="1:24" ht="10.5" customHeight="1">
      <c r="A39" s="6"/>
      <c r="B39" s="194">
        <v>98</v>
      </c>
      <c r="C39" s="194">
        <v>160</v>
      </c>
      <c r="D39" s="194">
        <v>64</v>
      </c>
      <c r="E39" s="194">
        <v>127</v>
      </c>
      <c r="F39" s="194">
        <v>28</v>
      </c>
      <c r="G39" s="194">
        <v>73</v>
      </c>
      <c r="H39" s="194">
        <v>16</v>
      </c>
      <c r="I39" s="194">
        <v>34</v>
      </c>
      <c r="J39" s="194">
        <v>5</v>
      </c>
      <c r="K39" s="194">
        <v>7</v>
      </c>
      <c r="L39" s="194">
        <v>0</v>
      </c>
      <c r="M39" s="194">
        <v>2</v>
      </c>
      <c r="N39" s="226"/>
      <c r="O39" s="4"/>
      <c r="P39" s="4"/>
      <c r="Q39" s="4"/>
      <c r="R39" s="4"/>
      <c r="S39" s="503" t="s">
        <v>23</v>
      </c>
      <c r="T39" s="503"/>
      <c r="U39" s="503"/>
      <c r="V39" s="503"/>
      <c r="W39" s="4"/>
      <c r="X39" s="233"/>
    </row>
    <row r="40" spans="1:24" ht="10.5" customHeight="1">
      <c r="A40" s="6"/>
      <c r="B40" s="194">
        <v>38</v>
      </c>
      <c r="C40" s="194">
        <v>65</v>
      </c>
      <c r="D40" s="194">
        <v>28</v>
      </c>
      <c r="E40" s="194">
        <v>37</v>
      </c>
      <c r="F40" s="194">
        <v>13</v>
      </c>
      <c r="G40" s="194">
        <v>23</v>
      </c>
      <c r="H40" s="194">
        <v>5</v>
      </c>
      <c r="I40" s="194">
        <v>12</v>
      </c>
      <c r="J40" s="194">
        <v>4</v>
      </c>
      <c r="K40" s="194">
        <v>3</v>
      </c>
      <c r="L40" s="194">
        <v>0</v>
      </c>
      <c r="M40" s="194">
        <v>0</v>
      </c>
      <c r="N40" s="226"/>
      <c r="O40" s="4"/>
      <c r="P40" s="4"/>
      <c r="Q40" s="4"/>
      <c r="R40" s="4"/>
      <c r="S40" s="503" t="s">
        <v>26</v>
      </c>
      <c r="T40" s="503"/>
      <c r="U40" s="503"/>
      <c r="V40" s="503"/>
      <c r="W40" s="4"/>
      <c r="X40" s="233"/>
    </row>
    <row r="41" spans="1:24" ht="10.5" customHeight="1">
      <c r="A41" s="6"/>
      <c r="B41" s="194">
        <v>73</v>
      </c>
      <c r="C41" s="194">
        <v>92</v>
      </c>
      <c r="D41" s="194">
        <v>52</v>
      </c>
      <c r="E41" s="194">
        <v>78</v>
      </c>
      <c r="F41" s="194">
        <v>28</v>
      </c>
      <c r="G41" s="194">
        <v>55</v>
      </c>
      <c r="H41" s="194">
        <v>9</v>
      </c>
      <c r="I41" s="194">
        <v>15</v>
      </c>
      <c r="J41" s="194">
        <v>2</v>
      </c>
      <c r="K41" s="194">
        <v>6</v>
      </c>
      <c r="L41" s="194">
        <v>0</v>
      </c>
      <c r="M41" s="194">
        <v>0</v>
      </c>
      <c r="N41" s="226"/>
      <c r="O41" s="4"/>
      <c r="P41" s="4"/>
      <c r="Q41" s="4"/>
      <c r="R41" s="4"/>
      <c r="S41" s="503" t="s">
        <v>29</v>
      </c>
      <c r="T41" s="503"/>
      <c r="U41" s="503"/>
      <c r="V41" s="503"/>
      <c r="W41" s="4"/>
      <c r="X41" s="233"/>
    </row>
    <row r="42" spans="1:24" ht="10.5" customHeight="1">
      <c r="A42" s="6"/>
      <c r="B42" s="194">
        <v>104</v>
      </c>
      <c r="C42" s="194">
        <v>175</v>
      </c>
      <c r="D42" s="194">
        <v>93</v>
      </c>
      <c r="E42" s="194">
        <v>139</v>
      </c>
      <c r="F42" s="194">
        <v>49</v>
      </c>
      <c r="G42" s="194">
        <v>86</v>
      </c>
      <c r="H42" s="194">
        <v>19</v>
      </c>
      <c r="I42" s="194">
        <v>25</v>
      </c>
      <c r="J42" s="194">
        <v>2</v>
      </c>
      <c r="K42" s="194">
        <v>6</v>
      </c>
      <c r="L42" s="194">
        <v>0</v>
      </c>
      <c r="M42" s="194">
        <v>1</v>
      </c>
      <c r="N42" s="226"/>
      <c r="O42" s="4"/>
      <c r="P42" s="4"/>
      <c r="Q42" s="4"/>
      <c r="R42" s="4"/>
      <c r="S42" s="503" t="s">
        <v>30</v>
      </c>
      <c r="T42" s="503"/>
      <c r="U42" s="503"/>
      <c r="V42" s="503"/>
      <c r="W42" s="4"/>
      <c r="X42" s="233"/>
    </row>
    <row r="43" spans="1:24" ht="10.5" customHeight="1">
      <c r="A43" s="6"/>
      <c r="B43" s="194">
        <v>131</v>
      </c>
      <c r="C43" s="194">
        <v>145</v>
      </c>
      <c r="D43" s="194">
        <v>75</v>
      </c>
      <c r="E43" s="194">
        <v>107</v>
      </c>
      <c r="F43" s="194">
        <v>42</v>
      </c>
      <c r="G43" s="194">
        <v>50</v>
      </c>
      <c r="H43" s="194">
        <v>4</v>
      </c>
      <c r="I43" s="194">
        <v>21</v>
      </c>
      <c r="J43" s="194">
        <v>7</v>
      </c>
      <c r="K43" s="194">
        <v>8</v>
      </c>
      <c r="L43" s="194">
        <v>0</v>
      </c>
      <c r="M43" s="194">
        <v>0</v>
      </c>
      <c r="N43" s="226"/>
      <c r="O43" s="4"/>
      <c r="P43" s="4"/>
      <c r="Q43" s="4"/>
      <c r="R43" s="4"/>
      <c r="S43" s="503" t="s">
        <v>60</v>
      </c>
      <c r="T43" s="503"/>
      <c r="U43" s="503"/>
      <c r="V43" s="503"/>
      <c r="W43" s="4"/>
      <c r="X43" s="233"/>
    </row>
    <row r="44" spans="1:24" ht="6" customHeight="1">
      <c r="A44" s="6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226"/>
      <c r="O44" s="4"/>
      <c r="P44" s="4"/>
      <c r="Q44" s="4"/>
      <c r="R44" s="4"/>
      <c r="S44" s="4"/>
      <c r="T44" s="4"/>
      <c r="U44" s="4"/>
      <c r="V44" s="4"/>
      <c r="W44" s="4"/>
      <c r="X44" s="233"/>
    </row>
    <row r="45" spans="1:24" s="227" customFormat="1" ht="10.5" customHeight="1">
      <c r="A45" s="241"/>
      <c r="B45" s="214">
        <v>2</v>
      </c>
      <c r="C45" s="214">
        <v>0</v>
      </c>
      <c r="D45" s="214">
        <v>0</v>
      </c>
      <c r="E45" s="214">
        <v>0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42"/>
      <c r="O45" s="504" t="s">
        <v>82</v>
      </c>
      <c r="P45" s="504"/>
      <c r="Q45" s="504"/>
      <c r="R45" s="504"/>
      <c r="S45" s="504"/>
      <c r="T45" s="504"/>
      <c r="U45" s="504"/>
      <c r="V45" s="504"/>
      <c r="W45" s="2"/>
      <c r="X45" s="243"/>
    </row>
    <row r="46" spans="1:24" ht="6" customHeight="1">
      <c r="A46" s="6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226"/>
      <c r="O46" s="4"/>
      <c r="P46" s="4"/>
      <c r="Q46" s="4"/>
      <c r="R46" s="4"/>
      <c r="S46" s="4"/>
      <c r="T46" s="4"/>
      <c r="U46" s="4"/>
      <c r="V46" s="4"/>
      <c r="W46" s="4"/>
      <c r="X46" s="233"/>
    </row>
    <row r="47" spans="1:24" s="227" customFormat="1" ht="10.5" customHeight="1">
      <c r="A47" s="241"/>
      <c r="B47" s="214">
        <v>469</v>
      </c>
      <c r="C47" s="214">
        <v>532</v>
      </c>
      <c r="D47" s="214">
        <v>231</v>
      </c>
      <c r="E47" s="214">
        <v>292</v>
      </c>
      <c r="F47" s="214">
        <v>86</v>
      </c>
      <c r="G47" s="214">
        <v>198</v>
      </c>
      <c r="H47" s="214">
        <v>34</v>
      </c>
      <c r="I47" s="214">
        <v>89</v>
      </c>
      <c r="J47" s="214">
        <v>3</v>
      </c>
      <c r="K47" s="214">
        <v>31</v>
      </c>
      <c r="L47" s="214">
        <v>0</v>
      </c>
      <c r="M47" s="214">
        <v>6</v>
      </c>
      <c r="N47" s="242"/>
      <c r="O47" s="504" t="s">
        <v>83</v>
      </c>
      <c r="P47" s="504"/>
      <c r="Q47" s="504"/>
      <c r="R47" s="504"/>
      <c r="S47" s="504"/>
      <c r="T47" s="504"/>
      <c r="U47" s="504"/>
      <c r="V47" s="504"/>
      <c r="W47" s="2"/>
      <c r="X47" s="243"/>
    </row>
    <row r="48" spans="1:24" ht="10.5" customHeight="1">
      <c r="A48" s="6"/>
      <c r="B48" s="194">
        <v>87</v>
      </c>
      <c r="C48" s="194">
        <v>100</v>
      </c>
      <c r="D48" s="194">
        <v>50</v>
      </c>
      <c r="E48" s="194">
        <v>46</v>
      </c>
      <c r="F48" s="194">
        <v>14</v>
      </c>
      <c r="G48" s="194">
        <v>34</v>
      </c>
      <c r="H48" s="194">
        <v>3</v>
      </c>
      <c r="I48" s="194">
        <v>8</v>
      </c>
      <c r="J48" s="194">
        <v>0</v>
      </c>
      <c r="K48" s="194">
        <v>4</v>
      </c>
      <c r="L48" s="194">
        <v>0</v>
      </c>
      <c r="M48" s="194">
        <v>1</v>
      </c>
      <c r="N48" s="226"/>
      <c r="O48" s="4"/>
      <c r="P48" s="4"/>
      <c r="Q48" s="4"/>
      <c r="R48" s="4"/>
      <c r="S48" s="503" t="s">
        <v>18</v>
      </c>
      <c r="T48" s="503"/>
      <c r="U48" s="503"/>
      <c r="V48" s="503"/>
      <c r="W48" s="4"/>
      <c r="X48" s="233"/>
    </row>
    <row r="49" spans="1:24" ht="10.5" customHeight="1">
      <c r="A49" s="6"/>
      <c r="B49" s="194">
        <v>56</v>
      </c>
      <c r="C49" s="194">
        <v>63</v>
      </c>
      <c r="D49" s="194">
        <v>32</v>
      </c>
      <c r="E49" s="194">
        <v>43</v>
      </c>
      <c r="F49" s="194">
        <v>11</v>
      </c>
      <c r="G49" s="194">
        <v>34</v>
      </c>
      <c r="H49" s="194">
        <v>7</v>
      </c>
      <c r="I49" s="194">
        <v>11</v>
      </c>
      <c r="J49" s="194">
        <v>0</v>
      </c>
      <c r="K49" s="194">
        <v>7</v>
      </c>
      <c r="L49" s="194">
        <v>0</v>
      </c>
      <c r="M49" s="194">
        <v>0</v>
      </c>
      <c r="N49" s="226"/>
      <c r="O49" s="4"/>
      <c r="P49" s="4"/>
      <c r="Q49" s="4"/>
      <c r="R49" s="4"/>
      <c r="S49" s="503" t="s">
        <v>19</v>
      </c>
      <c r="T49" s="503"/>
      <c r="U49" s="503"/>
      <c r="V49" s="503"/>
      <c r="W49" s="4"/>
      <c r="X49" s="233"/>
    </row>
    <row r="50" spans="1:24" ht="10.5" customHeight="1">
      <c r="A50" s="223"/>
      <c r="B50" s="194">
        <v>94</v>
      </c>
      <c r="C50" s="194">
        <v>94</v>
      </c>
      <c r="D50" s="194">
        <v>43</v>
      </c>
      <c r="E50" s="194">
        <v>53</v>
      </c>
      <c r="F50" s="194">
        <v>28</v>
      </c>
      <c r="G50" s="194">
        <v>35</v>
      </c>
      <c r="H50" s="194">
        <v>8</v>
      </c>
      <c r="I50" s="194">
        <v>19</v>
      </c>
      <c r="J50" s="194">
        <v>1</v>
      </c>
      <c r="K50" s="194">
        <v>3</v>
      </c>
      <c r="L50" s="194">
        <v>0</v>
      </c>
      <c r="M50" s="194">
        <v>1</v>
      </c>
      <c r="N50" s="226"/>
      <c r="O50" s="4"/>
      <c r="P50" s="4"/>
      <c r="Q50" s="4"/>
      <c r="R50" s="4"/>
      <c r="S50" s="503" t="s">
        <v>23</v>
      </c>
      <c r="T50" s="503"/>
      <c r="U50" s="503"/>
      <c r="V50" s="503"/>
      <c r="W50" s="4"/>
      <c r="X50" s="233"/>
    </row>
    <row r="51" spans="1:24" ht="10.5" customHeight="1">
      <c r="A51" s="223"/>
      <c r="B51" s="194">
        <v>60</v>
      </c>
      <c r="C51" s="194">
        <v>71</v>
      </c>
      <c r="D51" s="194">
        <v>19</v>
      </c>
      <c r="E51" s="194">
        <v>35</v>
      </c>
      <c r="F51" s="194">
        <v>11</v>
      </c>
      <c r="G51" s="194">
        <v>24</v>
      </c>
      <c r="H51" s="194">
        <v>3</v>
      </c>
      <c r="I51" s="194">
        <v>12</v>
      </c>
      <c r="J51" s="194">
        <v>1</v>
      </c>
      <c r="K51" s="194">
        <v>2</v>
      </c>
      <c r="L51" s="194">
        <v>0</v>
      </c>
      <c r="M51" s="194">
        <v>1</v>
      </c>
      <c r="N51" s="226"/>
      <c r="O51" s="4"/>
      <c r="P51" s="4"/>
      <c r="Q51" s="4"/>
      <c r="R51" s="4"/>
      <c r="S51" s="503" t="s">
        <v>26</v>
      </c>
      <c r="T51" s="503"/>
      <c r="U51" s="503"/>
      <c r="V51" s="503"/>
      <c r="W51" s="4"/>
      <c r="X51" s="233"/>
    </row>
    <row r="52" spans="1:24" ht="10.5" customHeight="1">
      <c r="A52" s="223"/>
      <c r="B52" s="194">
        <v>112</v>
      </c>
      <c r="C52" s="194">
        <v>131</v>
      </c>
      <c r="D52" s="194">
        <v>56</v>
      </c>
      <c r="E52" s="194">
        <v>83</v>
      </c>
      <c r="F52" s="194">
        <v>17</v>
      </c>
      <c r="G52" s="194">
        <v>51</v>
      </c>
      <c r="H52" s="194">
        <v>10</v>
      </c>
      <c r="I52" s="194">
        <v>30</v>
      </c>
      <c r="J52" s="194">
        <v>0</v>
      </c>
      <c r="K52" s="194">
        <v>12</v>
      </c>
      <c r="L52" s="194">
        <v>0</v>
      </c>
      <c r="M52" s="194">
        <v>3</v>
      </c>
      <c r="N52" s="226"/>
      <c r="O52" s="4"/>
      <c r="P52" s="4"/>
      <c r="Q52" s="4"/>
      <c r="R52" s="4"/>
      <c r="S52" s="503" t="s">
        <v>29</v>
      </c>
      <c r="T52" s="503"/>
      <c r="U52" s="503"/>
      <c r="V52" s="503"/>
      <c r="W52" s="4"/>
      <c r="X52" s="233"/>
    </row>
    <row r="53" spans="1:24" ht="10.5" customHeight="1">
      <c r="A53" s="223"/>
      <c r="B53" s="194">
        <v>60</v>
      </c>
      <c r="C53" s="194">
        <v>73</v>
      </c>
      <c r="D53" s="194">
        <v>31</v>
      </c>
      <c r="E53" s="194">
        <v>32</v>
      </c>
      <c r="F53" s="194">
        <v>5</v>
      </c>
      <c r="G53" s="194">
        <v>20</v>
      </c>
      <c r="H53" s="194">
        <v>3</v>
      </c>
      <c r="I53" s="194">
        <v>9</v>
      </c>
      <c r="J53" s="194">
        <v>1</v>
      </c>
      <c r="K53" s="194">
        <v>3</v>
      </c>
      <c r="L53" s="194">
        <v>0</v>
      </c>
      <c r="M53" s="194">
        <v>0</v>
      </c>
      <c r="N53" s="226"/>
      <c r="O53" s="4"/>
      <c r="P53" s="4"/>
      <c r="Q53" s="4"/>
      <c r="R53" s="4"/>
      <c r="S53" s="503" t="s">
        <v>30</v>
      </c>
      <c r="T53" s="503"/>
      <c r="U53" s="503"/>
      <c r="V53" s="503"/>
      <c r="W53" s="4"/>
      <c r="X53" s="233"/>
    </row>
    <row r="54" spans="1:24" ht="6" customHeight="1">
      <c r="A54" s="223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226"/>
      <c r="O54" s="4"/>
      <c r="P54" s="4"/>
      <c r="Q54" s="4"/>
      <c r="R54" s="4"/>
      <c r="S54" s="4"/>
      <c r="T54" s="4"/>
      <c r="U54" s="4"/>
      <c r="V54" s="4"/>
      <c r="W54" s="4"/>
      <c r="X54" s="223"/>
    </row>
    <row r="55" spans="1:24" s="227" customFormat="1" ht="10.5" customHeight="1">
      <c r="A55" s="244"/>
      <c r="B55" s="214">
        <v>492</v>
      </c>
      <c r="C55" s="214">
        <v>603</v>
      </c>
      <c r="D55" s="214">
        <v>307</v>
      </c>
      <c r="E55" s="214">
        <v>397</v>
      </c>
      <c r="F55" s="214">
        <v>118</v>
      </c>
      <c r="G55" s="214">
        <v>238</v>
      </c>
      <c r="H55" s="214">
        <v>38</v>
      </c>
      <c r="I55" s="214">
        <v>84</v>
      </c>
      <c r="J55" s="214">
        <v>2</v>
      </c>
      <c r="K55" s="214">
        <v>29</v>
      </c>
      <c r="L55" s="214">
        <v>1</v>
      </c>
      <c r="M55" s="214">
        <v>3</v>
      </c>
      <c r="N55" s="242"/>
      <c r="O55" s="504" t="s">
        <v>84</v>
      </c>
      <c r="P55" s="504"/>
      <c r="Q55" s="504"/>
      <c r="R55" s="504"/>
      <c r="S55" s="504"/>
      <c r="T55" s="504"/>
      <c r="U55" s="504"/>
      <c r="V55" s="504"/>
      <c r="W55" s="2"/>
      <c r="X55" s="243"/>
    </row>
    <row r="56" spans="1:24" ht="10.5" customHeight="1">
      <c r="A56" s="223"/>
      <c r="B56" s="194">
        <v>109</v>
      </c>
      <c r="C56" s="194">
        <v>130</v>
      </c>
      <c r="D56" s="194">
        <v>60</v>
      </c>
      <c r="E56" s="194">
        <v>72</v>
      </c>
      <c r="F56" s="194">
        <v>19</v>
      </c>
      <c r="G56" s="194">
        <v>42</v>
      </c>
      <c r="H56" s="194">
        <v>7</v>
      </c>
      <c r="I56" s="194">
        <v>22</v>
      </c>
      <c r="J56" s="194">
        <v>0</v>
      </c>
      <c r="K56" s="194">
        <v>6</v>
      </c>
      <c r="L56" s="194">
        <v>0</v>
      </c>
      <c r="M56" s="194">
        <v>0</v>
      </c>
      <c r="N56" s="226"/>
      <c r="O56" s="4"/>
      <c r="P56" s="4"/>
      <c r="Q56" s="4"/>
      <c r="R56" s="4"/>
      <c r="S56" s="503" t="s">
        <v>18</v>
      </c>
      <c r="T56" s="503"/>
      <c r="U56" s="503"/>
      <c r="V56" s="503"/>
      <c r="W56" s="4"/>
      <c r="X56" s="233"/>
    </row>
    <row r="57" spans="1:24" ht="10.5" customHeight="1">
      <c r="A57" s="223"/>
      <c r="B57" s="194">
        <v>73</v>
      </c>
      <c r="C57" s="194">
        <v>88</v>
      </c>
      <c r="D57" s="194">
        <v>60</v>
      </c>
      <c r="E57" s="194">
        <v>71</v>
      </c>
      <c r="F57" s="194">
        <v>21</v>
      </c>
      <c r="G57" s="194">
        <v>41</v>
      </c>
      <c r="H57" s="194">
        <v>7</v>
      </c>
      <c r="I57" s="194">
        <v>11</v>
      </c>
      <c r="J57" s="194">
        <v>0</v>
      </c>
      <c r="K57" s="194">
        <v>7</v>
      </c>
      <c r="L57" s="194">
        <v>0</v>
      </c>
      <c r="M57" s="194">
        <v>1</v>
      </c>
      <c r="N57" s="226"/>
      <c r="O57" s="4"/>
      <c r="P57" s="4"/>
      <c r="Q57" s="4"/>
      <c r="R57" s="4"/>
      <c r="S57" s="503" t="s">
        <v>19</v>
      </c>
      <c r="T57" s="503"/>
      <c r="U57" s="503"/>
      <c r="V57" s="503"/>
      <c r="W57" s="4"/>
      <c r="X57" s="233"/>
    </row>
    <row r="58" spans="1:26" ht="10.5" customHeight="1">
      <c r="A58" s="223"/>
      <c r="B58" s="194">
        <v>84</v>
      </c>
      <c r="C58" s="194">
        <v>94</v>
      </c>
      <c r="D58" s="194">
        <v>50</v>
      </c>
      <c r="E58" s="194">
        <v>64</v>
      </c>
      <c r="F58" s="194">
        <v>19</v>
      </c>
      <c r="G58" s="194">
        <v>42</v>
      </c>
      <c r="H58" s="194">
        <v>7</v>
      </c>
      <c r="I58" s="194">
        <v>13</v>
      </c>
      <c r="J58" s="194">
        <v>1</v>
      </c>
      <c r="K58" s="194">
        <v>9</v>
      </c>
      <c r="L58" s="194">
        <v>1</v>
      </c>
      <c r="M58" s="194">
        <v>1</v>
      </c>
      <c r="N58" s="226"/>
      <c r="O58" s="4"/>
      <c r="P58" s="4"/>
      <c r="Q58" s="4"/>
      <c r="R58" s="4"/>
      <c r="S58" s="503" t="s">
        <v>23</v>
      </c>
      <c r="T58" s="503"/>
      <c r="U58" s="503"/>
      <c r="V58" s="503"/>
      <c r="W58" s="4"/>
      <c r="X58" s="233"/>
      <c r="Y58" s="9"/>
      <c r="Z58" s="9"/>
    </row>
    <row r="59" spans="1:26" ht="10.5" customHeight="1">
      <c r="A59" s="223"/>
      <c r="B59" s="194">
        <v>106</v>
      </c>
      <c r="C59" s="194">
        <v>157</v>
      </c>
      <c r="D59" s="194">
        <v>67</v>
      </c>
      <c r="E59" s="194">
        <v>99</v>
      </c>
      <c r="F59" s="194">
        <v>35</v>
      </c>
      <c r="G59" s="194">
        <v>50</v>
      </c>
      <c r="H59" s="194">
        <v>5</v>
      </c>
      <c r="I59" s="194">
        <v>20</v>
      </c>
      <c r="J59" s="194">
        <v>0</v>
      </c>
      <c r="K59" s="194">
        <v>3</v>
      </c>
      <c r="L59" s="194">
        <v>0</v>
      </c>
      <c r="M59" s="194">
        <v>0</v>
      </c>
      <c r="N59" s="226"/>
      <c r="O59" s="4"/>
      <c r="P59" s="4"/>
      <c r="Q59" s="4"/>
      <c r="R59" s="4"/>
      <c r="S59" s="503" t="s">
        <v>26</v>
      </c>
      <c r="T59" s="503"/>
      <c r="U59" s="503"/>
      <c r="V59" s="503"/>
      <c r="W59" s="4"/>
      <c r="X59" s="233"/>
      <c r="Y59" s="9"/>
      <c r="Z59" s="9"/>
    </row>
    <row r="60" spans="1:24" ht="10.5" customHeight="1">
      <c r="A60" s="223"/>
      <c r="B60" s="194">
        <v>77</v>
      </c>
      <c r="C60" s="194">
        <v>85</v>
      </c>
      <c r="D60" s="194">
        <v>52</v>
      </c>
      <c r="E60" s="194">
        <v>67</v>
      </c>
      <c r="F60" s="194">
        <v>16</v>
      </c>
      <c r="G60" s="194">
        <v>50</v>
      </c>
      <c r="H60" s="194">
        <v>10</v>
      </c>
      <c r="I60" s="194">
        <v>14</v>
      </c>
      <c r="J60" s="194">
        <v>0</v>
      </c>
      <c r="K60" s="194">
        <v>2</v>
      </c>
      <c r="L60" s="194">
        <v>0</v>
      </c>
      <c r="M60" s="194">
        <v>0</v>
      </c>
      <c r="N60" s="226"/>
      <c r="O60" s="4"/>
      <c r="P60" s="4"/>
      <c r="Q60" s="4"/>
      <c r="R60" s="4"/>
      <c r="S60" s="503" t="s">
        <v>29</v>
      </c>
      <c r="T60" s="503"/>
      <c r="U60" s="503"/>
      <c r="V60" s="503"/>
      <c r="W60" s="4"/>
      <c r="X60" s="233"/>
    </row>
    <row r="61" spans="1:24" ht="10.5" customHeight="1">
      <c r="A61" s="223"/>
      <c r="B61" s="194">
        <v>43</v>
      </c>
      <c r="C61" s="194">
        <v>49</v>
      </c>
      <c r="D61" s="194">
        <v>18</v>
      </c>
      <c r="E61" s="194">
        <v>24</v>
      </c>
      <c r="F61" s="194">
        <v>8</v>
      </c>
      <c r="G61" s="194">
        <v>13</v>
      </c>
      <c r="H61" s="194">
        <v>2</v>
      </c>
      <c r="I61" s="194">
        <v>4</v>
      </c>
      <c r="J61" s="194">
        <v>1</v>
      </c>
      <c r="K61" s="194">
        <v>2</v>
      </c>
      <c r="L61" s="194">
        <v>0</v>
      </c>
      <c r="M61" s="194">
        <v>1</v>
      </c>
      <c r="N61" s="226"/>
      <c r="O61" s="4"/>
      <c r="P61" s="4"/>
      <c r="Q61" s="4"/>
      <c r="R61" s="4"/>
      <c r="S61" s="503" t="s">
        <v>30</v>
      </c>
      <c r="T61" s="503"/>
      <c r="U61" s="503"/>
      <c r="V61" s="503"/>
      <c r="W61" s="4"/>
      <c r="X61" s="233"/>
    </row>
    <row r="62" spans="1:24" ht="6" customHeight="1">
      <c r="A62" s="223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226"/>
      <c r="O62" s="4"/>
      <c r="P62" s="4"/>
      <c r="Q62" s="4"/>
      <c r="R62" s="4"/>
      <c r="S62" s="4"/>
      <c r="T62" s="4"/>
      <c r="U62" s="4"/>
      <c r="V62" s="4"/>
      <c r="W62" s="4"/>
      <c r="X62" s="233"/>
    </row>
    <row r="63" spans="1:24" s="227" customFormat="1" ht="10.5" customHeight="1">
      <c r="A63" s="244"/>
      <c r="B63" s="214">
        <v>568</v>
      </c>
      <c r="C63" s="214">
        <v>536</v>
      </c>
      <c r="D63" s="214">
        <v>248</v>
      </c>
      <c r="E63" s="214">
        <v>315</v>
      </c>
      <c r="F63" s="214">
        <v>66</v>
      </c>
      <c r="G63" s="214">
        <v>151</v>
      </c>
      <c r="H63" s="214">
        <v>31</v>
      </c>
      <c r="I63" s="214">
        <v>77</v>
      </c>
      <c r="J63" s="214">
        <v>4</v>
      </c>
      <c r="K63" s="214">
        <v>35</v>
      </c>
      <c r="L63" s="214">
        <v>1</v>
      </c>
      <c r="M63" s="214">
        <v>8</v>
      </c>
      <c r="N63" s="242"/>
      <c r="O63" s="504" t="s">
        <v>85</v>
      </c>
      <c r="P63" s="504"/>
      <c r="Q63" s="504"/>
      <c r="R63" s="504"/>
      <c r="S63" s="504"/>
      <c r="T63" s="504"/>
      <c r="U63" s="504"/>
      <c r="V63" s="504"/>
      <c r="W63" s="2"/>
      <c r="X63" s="243"/>
    </row>
    <row r="64" spans="1:24" ht="10.5" customHeight="1">
      <c r="A64" s="223"/>
      <c r="B64" s="194">
        <v>99</v>
      </c>
      <c r="C64" s="194">
        <v>110</v>
      </c>
      <c r="D64" s="194">
        <v>46</v>
      </c>
      <c r="E64" s="194">
        <v>47</v>
      </c>
      <c r="F64" s="194">
        <v>15</v>
      </c>
      <c r="G64" s="194">
        <v>25</v>
      </c>
      <c r="H64" s="194">
        <v>5</v>
      </c>
      <c r="I64" s="194">
        <v>14</v>
      </c>
      <c r="J64" s="194">
        <v>3</v>
      </c>
      <c r="K64" s="194">
        <v>6</v>
      </c>
      <c r="L64" s="194">
        <v>1</v>
      </c>
      <c r="M64" s="194">
        <v>1</v>
      </c>
      <c r="N64" s="226"/>
      <c r="O64" s="4"/>
      <c r="P64" s="4"/>
      <c r="Q64" s="4"/>
      <c r="R64" s="4"/>
      <c r="S64" s="503" t="s">
        <v>18</v>
      </c>
      <c r="T64" s="503"/>
      <c r="U64" s="503"/>
      <c r="V64" s="503"/>
      <c r="W64" s="4"/>
      <c r="X64" s="233"/>
    </row>
    <row r="65" spans="1:24" ht="10.5" customHeight="1">
      <c r="A65" s="223"/>
      <c r="B65" s="194">
        <v>149</v>
      </c>
      <c r="C65" s="194">
        <v>148</v>
      </c>
      <c r="D65" s="194">
        <v>70</v>
      </c>
      <c r="E65" s="194">
        <v>77</v>
      </c>
      <c r="F65" s="194">
        <v>11</v>
      </c>
      <c r="G65" s="194">
        <v>28</v>
      </c>
      <c r="H65" s="194">
        <v>7</v>
      </c>
      <c r="I65" s="194">
        <v>15</v>
      </c>
      <c r="J65" s="194">
        <v>0</v>
      </c>
      <c r="K65" s="194">
        <v>5</v>
      </c>
      <c r="L65" s="194">
        <v>0</v>
      </c>
      <c r="M65" s="194">
        <v>1</v>
      </c>
      <c r="N65" s="226"/>
      <c r="O65" s="4"/>
      <c r="P65" s="4"/>
      <c r="Q65" s="4"/>
      <c r="R65" s="4"/>
      <c r="S65" s="503" t="s">
        <v>19</v>
      </c>
      <c r="T65" s="503"/>
      <c r="U65" s="503"/>
      <c r="V65" s="503"/>
      <c r="W65" s="4"/>
      <c r="X65" s="233"/>
    </row>
    <row r="66" spans="1:24" ht="10.5" customHeight="1">
      <c r="A66" s="223"/>
      <c r="B66" s="194">
        <v>93</v>
      </c>
      <c r="C66" s="194">
        <v>94</v>
      </c>
      <c r="D66" s="194">
        <v>36</v>
      </c>
      <c r="E66" s="194">
        <v>52</v>
      </c>
      <c r="F66" s="194">
        <v>15</v>
      </c>
      <c r="G66" s="194">
        <v>27</v>
      </c>
      <c r="H66" s="194">
        <v>4</v>
      </c>
      <c r="I66" s="194">
        <v>10</v>
      </c>
      <c r="J66" s="194">
        <v>0</v>
      </c>
      <c r="K66" s="194">
        <v>4</v>
      </c>
      <c r="L66" s="194">
        <v>0</v>
      </c>
      <c r="M66" s="194">
        <v>1</v>
      </c>
      <c r="N66" s="226"/>
      <c r="O66" s="4"/>
      <c r="P66" s="4"/>
      <c r="Q66" s="4"/>
      <c r="R66" s="4"/>
      <c r="S66" s="503" t="s">
        <v>23</v>
      </c>
      <c r="T66" s="503"/>
      <c r="U66" s="503"/>
      <c r="V66" s="503"/>
      <c r="W66" s="4"/>
      <c r="X66" s="233"/>
    </row>
    <row r="67" spans="1:24" ht="10.5" customHeight="1">
      <c r="A67" s="223"/>
      <c r="B67" s="194">
        <v>89</v>
      </c>
      <c r="C67" s="194">
        <v>68</v>
      </c>
      <c r="D67" s="194">
        <v>42</v>
      </c>
      <c r="E67" s="194">
        <v>56</v>
      </c>
      <c r="F67" s="194">
        <v>10</v>
      </c>
      <c r="G67" s="194">
        <v>34</v>
      </c>
      <c r="H67" s="194">
        <v>6</v>
      </c>
      <c r="I67" s="194">
        <v>16</v>
      </c>
      <c r="J67" s="194">
        <v>1</v>
      </c>
      <c r="K67" s="194">
        <v>12</v>
      </c>
      <c r="L67" s="194">
        <v>0</v>
      </c>
      <c r="M67" s="194">
        <v>4</v>
      </c>
      <c r="N67" s="226"/>
      <c r="O67" s="4"/>
      <c r="P67" s="4"/>
      <c r="Q67" s="4"/>
      <c r="R67" s="4"/>
      <c r="S67" s="503" t="s">
        <v>26</v>
      </c>
      <c r="T67" s="503"/>
      <c r="U67" s="503"/>
      <c r="V67" s="503"/>
      <c r="W67" s="4"/>
      <c r="X67" s="233"/>
    </row>
    <row r="68" spans="1:24" ht="10.5" customHeight="1">
      <c r="A68" s="223"/>
      <c r="B68" s="194">
        <v>73</v>
      </c>
      <c r="C68" s="194">
        <v>62</v>
      </c>
      <c r="D68" s="194">
        <v>32</v>
      </c>
      <c r="E68" s="194">
        <v>48</v>
      </c>
      <c r="F68" s="194">
        <v>12</v>
      </c>
      <c r="G68" s="194">
        <v>19</v>
      </c>
      <c r="H68" s="194">
        <v>8</v>
      </c>
      <c r="I68" s="194">
        <v>8</v>
      </c>
      <c r="J68" s="194">
        <v>0</v>
      </c>
      <c r="K68" s="194">
        <v>4</v>
      </c>
      <c r="L68" s="194">
        <v>0</v>
      </c>
      <c r="M68" s="194">
        <v>0</v>
      </c>
      <c r="N68" s="226"/>
      <c r="O68" s="4"/>
      <c r="P68" s="4"/>
      <c r="Q68" s="4"/>
      <c r="R68" s="4"/>
      <c r="S68" s="503" t="s">
        <v>29</v>
      </c>
      <c r="T68" s="503"/>
      <c r="U68" s="503"/>
      <c r="V68" s="503"/>
      <c r="W68" s="4"/>
      <c r="X68" s="233"/>
    </row>
    <row r="69" spans="1:24" ht="10.5" customHeight="1">
      <c r="A69" s="223"/>
      <c r="B69" s="194">
        <v>65</v>
      </c>
      <c r="C69" s="194">
        <v>54</v>
      </c>
      <c r="D69" s="194">
        <v>22</v>
      </c>
      <c r="E69" s="194">
        <v>35</v>
      </c>
      <c r="F69" s="194">
        <v>3</v>
      </c>
      <c r="G69" s="194">
        <v>18</v>
      </c>
      <c r="H69" s="194">
        <v>1</v>
      </c>
      <c r="I69" s="194">
        <v>14</v>
      </c>
      <c r="J69" s="194">
        <v>0</v>
      </c>
      <c r="K69" s="194">
        <v>4</v>
      </c>
      <c r="L69" s="194">
        <v>0</v>
      </c>
      <c r="M69" s="194">
        <v>1</v>
      </c>
      <c r="N69" s="226"/>
      <c r="O69" s="4"/>
      <c r="P69" s="4"/>
      <c r="Q69" s="4"/>
      <c r="R69" s="4"/>
      <c r="S69" s="503" t="s">
        <v>30</v>
      </c>
      <c r="T69" s="503"/>
      <c r="U69" s="503"/>
      <c r="V69" s="503"/>
      <c r="W69" s="4"/>
      <c r="X69" s="233"/>
    </row>
    <row r="70" spans="1:24" ht="6" customHeight="1">
      <c r="A70" s="22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226"/>
      <c r="O70" s="4"/>
      <c r="P70" s="4"/>
      <c r="Q70" s="4"/>
      <c r="R70" s="4"/>
      <c r="S70" s="4"/>
      <c r="T70" s="4"/>
      <c r="U70" s="4"/>
      <c r="V70" s="4"/>
      <c r="W70" s="4"/>
      <c r="X70" s="233"/>
    </row>
    <row r="71" spans="1:24" s="227" customFormat="1" ht="10.5" customHeight="1">
      <c r="A71" s="244"/>
      <c r="B71" s="214">
        <v>783</v>
      </c>
      <c r="C71" s="214">
        <v>827</v>
      </c>
      <c r="D71" s="214">
        <v>413</v>
      </c>
      <c r="E71" s="214">
        <v>608</v>
      </c>
      <c r="F71" s="214">
        <v>145</v>
      </c>
      <c r="G71" s="214">
        <v>318</v>
      </c>
      <c r="H71" s="214">
        <v>59</v>
      </c>
      <c r="I71" s="214">
        <v>135</v>
      </c>
      <c r="J71" s="214">
        <v>14</v>
      </c>
      <c r="K71" s="214">
        <v>63</v>
      </c>
      <c r="L71" s="214">
        <v>0</v>
      </c>
      <c r="M71" s="214">
        <v>6</v>
      </c>
      <c r="N71" s="242"/>
      <c r="O71" s="504" t="s">
        <v>86</v>
      </c>
      <c r="P71" s="504"/>
      <c r="Q71" s="504"/>
      <c r="R71" s="504"/>
      <c r="S71" s="504"/>
      <c r="T71" s="504"/>
      <c r="U71" s="504"/>
      <c r="V71" s="504"/>
      <c r="W71" s="2"/>
      <c r="X71" s="243"/>
    </row>
    <row r="72" spans="1:24" ht="10.5" customHeight="1">
      <c r="A72" s="223"/>
      <c r="B72" s="194">
        <v>54</v>
      </c>
      <c r="C72" s="194">
        <v>74</v>
      </c>
      <c r="D72" s="194">
        <v>36</v>
      </c>
      <c r="E72" s="194">
        <v>52</v>
      </c>
      <c r="F72" s="194">
        <v>10</v>
      </c>
      <c r="G72" s="194">
        <v>20</v>
      </c>
      <c r="H72" s="194">
        <v>7</v>
      </c>
      <c r="I72" s="194">
        <v>7</v>
      </c>
      <c r="J72" s="194">
        <v>1</v>
      </c>
      <c r="K72" s="194">
        <v>3</v>
      </c>
      <c r="L72" s="194">
        <v>0</v>
      </c>
      <c r="M72" s="194">
        <v>1</v>
      </c>
      <c r="N72" s="226"/>
      <c r="O72" s="4"/>
      <c r="P72" s="4"/>
      <c r="Q72" s="4"/>
      <c r="R72" s="4"/>
      <c r="S72" s="503" t="s">
        <v>18</v>
      </c>
      <c r="T72" s="503"/>
      <c r="U72" s="503"/>
      <c r="V72" s="503"/>
      <c r="W72" s="4"/>
      <c r="X72" s="233"/>
    </row>
    <row r="73" spans="1:24" ht="10.5" customHeight="1">
      <c r="A73" s="223"/>
      <c r="B73" s="194">
        <v>77</v>
      </c>
      <c r="C73" s="194">
        <v>81</v>
      </c>
      <c r="D73" s="194">
        <v>50</v>
      </c>
      <c r="E73" s="194">
        <v>80</v>
      </c>
      <c r="F73" s="194">
        <v>20</v>
      </c>
      <c r="G73" s="194">
        <v>46</v>
      </c>
      <c r="H73" s="194">
        <v>5</v>
      </c>
      <c r="I73" s="194">
        <v>16</v>
      </c>
      <c r="J73" s="194">
        <v>2</v>
      </c>
      <c r="K73" s="194">
        <v>9</v>
      </c>
      <c r="L73" s="194">
        <v>0</v>
      </c>
      <c r="M73" s="194">
        <v>0</v>
      </c>
      <c r="N73" s="226"/>
      <c r="O73" s="4"/>
      <c r="P73" s="4"/>
      <c r="Q73" s="4"/>
      <c r="R73" s="4"/>
      <c r="S73" s="503" t="s">
        <v>19</v>
      </c>
      <c r="T73" s="503"/>
      <c r="U73" s="503"/>
      <c r="V73" s="503"/>
      <c r="W73" s="4"/>
      <c r="X73" s="233"/>
    </row>
    <row r="74" spans="1:24" ht="10.5" customHeight="1">
      <c r="A74" s="223"/>
      <c r="B74" s="194">
        <v>41</v>
      </c>
      <c r="C74" s="194">
        <v>47</v>
      </c>
      <c r="D74" s="194">
        <v>29</v>
      </c>
      <c r="E74" s="194">
        <v>41</v>
      </c>
      <c r="F74" s="194">
        <v>8</v>
      </c>
      <c r="G74" s="194">
        <v>18</v>
      </c>
      <c r="H74" s="194">
        <v>2</v>
      </c>
      <c r="I74" s="194">
        <v>2</v>
      </c>
      <c r="J74" s="194">
        <v>0</v>
      </c>
      <c r="K74" s="194">
        <v>5</v>
      </c>
      <c r="L74" s="194">
        <v>0</v>
      </c>
      <c r="M74" s="194">
        <v>1</v>
      </c>
      <c r="N74" s="226"/>
      <c r="O74" s="4"/>
      <c r="P74" s="4"/>
      <c r="Q74" s="4"/>
      <c r="R74" s="4"/>
      <c r="S74" s="503" t="s">
        <v>23</v>
      </c>
      <c r="T74" s="503"/>
      <c r="U74" s="503"/>
      <c r="V74" s="503"/>
      <c r="W74" s="4"/>
      <c r="X74" s="233"/>
    </row>
    <row r="75" spans="1:24" ht="10.5" customHeight="1">
      <c r="A75" s="223"/>
      <c r="B75" s="194">
        <v>103</v>
      </c>
      <c r="C75" s="194">
        <v>101</v>
      </c>
      <c r="D75" s="194">
        <v>46</v>
      </c>
      <c r="E75" s="194">
        <v>65</v>
      </c>
      <c r="F75" s="194">
        <v>15</v>
      </c>
      <c r="G75" s="194">
        <v>35</v>
      </c>
      <c r="H75" s="194">
        <v>10</v>
      </c>
      <c r="I75" s="194">
        <v>10</v>
      </c>
      <c r="J75" s="194">
        <v>2</v>
      </c>
      <c r="K75" s="194">
        <v>5</v>
      </c>
      <c r="L75" s="194">
        <v>0</v>
      </c>
      <c r="M75" s="194">
        <v>2</v>
      </c>
      <c r="N75" s="226"/>
      <c r="O75" s="4"/>
      <c r="P75" s="4"/>
      <c r="Q75" s="4"/>
      <c r="R75" s="4"/>
      <c r="S75" s="503" t="s">
        <v>26</v>
      </c>
      <c r="T75" s="503"/>
      <c r="U75" s="503"/>
      <c r="V75" s="503"/>
      <c r="W75" s="4"/>
      <c r="X75" s="233"/>
    </row>
    <row r="76" spans="1:24" ht="10.5" customHeight="1">
      <c r="A76" s="223"/>
      <c r="B76" s="194">
        <v>113</v>
      </c>
      <c r="C76" s="194">
        <v>123</v>
      </c>
      <c r="D76" s="194">
        <v>54</v>
      </c>
      <c r="E76" s="194">
        <v>73</v>
      </c>
      <c r="F76" s="194">
        <v>14</v>
      </c>
      <c r="G76" s="194">
        <v>54</v>
      </c>
      <c r="H76" s="194">
        <v>8</v>
      </c>
      <c r="I76" s="194">
        <v>18</v>
      </c>
      <c r="J76" s="194">
        <v>1</v>
      </c>
      <c r="K76" s="194">
        <v>16</v>
      </c>
      <c r="L76" s="194">
        <v>0</v>
      </c>
      <c r="M76" s="194">
        <v>1</v>
      </c>
      <c r="N76" s="226"/>
      <c r="O76" s="4"/>
      <c r="P76" s="4"/>
      <c r="Q76" s="4"/>
      <c r="R76" s="4"/>
      <c r="S76" s="503" t="s">
        <v>29</v>
      </c>
      <c r="T76" s="503"/>
      <c r="U76" s="503"/>
      <c r="V76" s="503"/>
      <c r="W76" s="4"/>
      <c r="X76" s="233"/>
    </row>
    <row r="77" spans="1:24" ht="10.5" customHeight="1">
      <c r="A77" s="223"/>
      <c r="B77" s="194">
        <v>173</v>
      </c>
      <c r="C77" s="194">
        <v>159</v>
      </c>
      <c r="D77" s="194">
        <v>71</v>
      </c>
      <c r="E77" s="194">
        <v>123</v>
      </c>
      <c r="F77" s="194">
        <v>32</v>
      </c>
      <c r="G77" s="194">
        <v>58</v>
      </c>
      <c r="H77" s="194">
        <v>11</v>
      </c>
      <c r="I77" s="194">
        <v>31</v>
      </c>
      <c r="J77" s="194">
        <v>4</v>
      </c>
      <c r="K77" s="194">
        <v>8</v>
      </c>
      <c r="L77" s="194">
        <v>0</v>
      </c>
      <c r="M77" s="194">
        <v>0</v>
      </c>
      <c r="N77" s="226"/>
      <c r="O77" s="4"/>
      <c r="P77" s="4"/>
      <c r="Q77" s="4"/>
      <c r="R77" s="4"/>
      <c r="S77" s="503" t="s">
        <v>30</v>
      </c>
      <c r="T77" s="503"/>
      <c r="U77" s="503"/>
      <c r="V77" s="503"/>
      <c r="W77" s="4"/>
      <c r="X77" s="233"/>
    </row>
    <row r="78" spans="1:24" ht="10.5" customHeight="1">
      <c r="A78" s="223"/>
      <c r="B78" s="194">
        <v>119</v>
      </c>
      <c r="C78" s="194">
        <v>118</v>
      </c>
      <c r="D78" s="194">
        <v>64</v>
      </c>
      <c r="E78" s="194">
        <v>104</v>
      </c>
      <c r="F78" s="194">
        <v>32</v>
      </c>
      <c r="G78" s="194">
        <v>51</v>
      </c>
      <c r="H78" s="194">
        <v>11</v>
      </c>
      <c r="I78" s="194">
        <v>33</v>
      </c>
      <c r="J78" s="194">
        <v>3</v>
      </c>
      <c r="K78" s="194">
        <v>10</v>
      </c>
      <c r="L78" s="194">
        <v>0</v>
      </c>
      <c r="M78" s="194">
        <v>1</v>
      </c>
      <c r="N78" s="226"/>
      <c r="O78" s="4"/>
      <c r="P78" s="4"/>
      <c r="Q78" s="4"/>
      <c r="R78" s="4"/>
      <c r="S78" s="503" t="s">
        <v>60</v>
      </c>
      <c r="T78" s="503"/>
      <c r="U78" s="503"/>
      <c r="V78" s="503"/>
      <c r="W78" s="4"/>
      <c r="X78" s="233"/>
    </row>
    <row r="79" spans="1:24" ht="10.5" customHeight="1">
      <c r="A79" s="223"/>
      <c r="B79" s="194">
        <v>103</v>
      </c>
      <c r="C79" s="194">
        <v>124</v>
      </c>
      <c r="D79" s="194">
        <v>63</v>
      </c>
      <c r="E79" s="194">
        <v>69</v>
      </c>
      <c r="F79" s="194">
        <v>14</v>
      </c>
      <c r="G79" s="194">
        <v>36</v>
      </c>
      <c r="H79" s="194">
        <v>5</v>
      </c>
      <c r="I79" s="194">
        <v>18</v>
      </c>
      <c r="J79" s="194">
        <v>1</v>
      </c>
      <c r="K79" s="194">
        <v>7</v>
      </c>
      <c r="L79" s="194">
        <v>0</v>
      </c>
      <c r="M79" s="194">
        <v>0</v>
      </c>
      <c r="N79" s="226"/>
      <c r="O79" s="4"/>
      <c r="P79" s="4"/>
      <c r="Q79" s="4"/>
      <c r="R79" s="4"/>
      <c r="S79" s="503" t="s">
        <v>61</v>
      </c>
      <c r="T79" s="503"/>
      <c r="U79" s="503"/>
      <c r="V79" s="503"/>
      <c r="W79" s="4"/>
      <c r="X79" s="233"/>
    </row>
    <row r="80" spans="1:24" ht="10.5" customHeight="1">
      <c r="A80" s="223"/>
      <c r="B80" s="194">
        <v>0</v>
      </c>
      <c r="C80" s="194">
        <v>0</v>
      </c>
      <c r="D80" s="194">
        <v>0</v>
      </c>
      <c r="E80" s="194">
        <v>1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</v>
      </c>
      <c r="M80" s="194">
        <v>0</v>
      </c>
      <c r="N80" s="226"/>
      <c r="O80" s="4"/>
      <c r="P80" s="4"/>
      <c r="Q80" s="4"/>
      <c r="R80" s="4"/>
      <c r="S80" s="503" t="s">
        <v>87</v>
      </c>
      <c r="T80" s="503"/>
      <c r="U80" s="503"/>
      <c r="V80" s="503"/>
      <c r="W80" s="4"/>
      <c r="X80" s="233"/>
    </row>
    <row r="81" spans="1:24" ht="10.5" customHeight="1">
      <c r="A81" s="223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6"/>
      <c r="O81" s="7"/>
      <c r="P81" s="7"/>
      <c r="Q81" s="7"/>
      <c r="R81" s="247"/>
      <c r="S81" s="230"/>
      <c r="T81" s="230"/>
      <c r="U81" s="230"/>
      <c r="V81" s="230"/>
      <c r="W81" s="230"/>
      <c r="X81" s="223"/>
    </row>
    <row r="82" spans="1:24" ht="10.5" customHeight="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O82" s="4"/>
      <c r="P82" s="4"/>
      <c r="Q82" s="4"/>
      <c r="R82" s="224"/>
      <c r="S82" s="9"/>
      <c r="T82" s="9"/>
      <c r="U82" s="9"/>
      <c r="V82" s="9"/>
      <c r="W82" s="9"/>
      <c r="X82" s="223"/>
    </row>
    <row r="83" spans="1:24" ht="10.5" customHeight="1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O83" s="4"/>
      <c r="P83" s="4"/>
      <c r="Q83" s="4"/>
      <c r="R83" s="224"/>
      <c r="S83" s="9"/>
      <c r="T83" s="9"/>
      <c r="U83" s="9"/>
      <c r="V83" s="9"/>
      <c r="W83" s="9"/>
      <c r="X83" s="223"/>
    </row>
  </sheetData>
  <sheetProtection/>
  <mergeCells count="71">
    <mergeCell ref="B4:W4"/>
    <mergeCell ref="H6:I6"/>
    <mergeCell ref="J6:K6"/>
    <mergeCell ref="L6:M6"/>
    <mergeCell ref="B6:C6"/>
    <mergeCell ref="D6:E6"/>
    <mergeCell ref="F6:G6"/>
    <mergeCell ref="O19:V19"/>
    <mergeCell ref="O9:V9"/>
    <mergeCell ref="S10:V10"/>
    <mergeCell ref="S12:V12"/>
    <mergeCell ref="O17:V17"/>
    <mergeCell ref="S11:V11"/>
    <mergeCell ref="B3:W3"/>
    <mergeCell ref="S75:V75"/>
    <mergeCell ref="O71:V71"/>
    <mergeCell ref="S72:V72"/>
    <mergeCell ref="S73:V73"/>
    <mergeCell ref="S74:V74"/>
    <mergeCell ref="S13:V13"/>
    <mergeCell ref="S14:V14"/>
    <mergeCell ref="S15:V15"/>
    <mergeCell ref="S27:V27"/>
    <mergeCell ref="O29:V29"/>
    <mergeCell ref="S30:V30"/>
    <mergeCell ref="S31:V31"/>
    <mergeCell ref="S32:V32"/>
    <mergeCell ref="S24:V24"/>
    <mergeCell ref="S20:V20"/>
    <mergeCell ref="S25:V25"/>
    <mergeCell ref="S26:V26"/>
    <mergeCell ref="S21:V21"/>
    <mergeCell ref="O23:V23"/>
    <mergeCell ref="S33:V33"/>
    <mergeCell ref="S39:V39"/>
    <mergeCell ref="S40:V40"/>
    <mergeCell ref="S41:V41"/>
    <mergeCell ref="O36:V36"/>
    <mergeCell ref="S34:V34"/>
    <mergeCell ref="S37:V37"/>
    <mergeCell ref="S38:V38"/>
    <mergeCell ref="S52:V52"/>
    <mergeCell ref="S53:V53"/>
    <mergeCell ref="S51:V51"/>
    <mergeCell ref="S50:V50"/>
    <mergeCell ref="S42:V42"/>
    <mergeCell ref="S43:V43"/>
    <mergeCell ref="S48:V48"/>
    <mergeCell ref="S49:V49"/>
    <mergeCell ref="O45:V45"/>
    <mergeCell ref="O47:V47"/>
    <mergeCell ref="S78:V78"/>
    <mergeCell ref="S77:V77"/>
    <mergeCell ref="S60:V60"/>
    <mergeCell ref="S59:V59"/>
    <mergeCell ref="S61:V61"/>
    <mergeCell ref="S67:V67"/>
    <mergeCell ref="S66:V66"/>
    <mergeCell ref="S68:V68"/>
    <mergeCell ref="S69:V69"/>
    <mergeCell ref="S76:V76"/>
    <mergeCell ref="S79:V79"/>
    <mergeCell ref="S80:V80"/>
    <mergeCell ref="N6:W7"/>
    <mergeCell ref="O63:V63"/>
    <mergeCell ref="S64:V64"/>
    <mergeCell ref="S65:V65"/>
    <mergeCell ref="O55:V55"/>
    <mergeCell ref="S56:V56"/>
    <mergeCell ref="S57:V57"/>
    <mergeCell ref="S58:V5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J36"/>
  <sheetViews>
    <sheetView workbookViewId="0" topLeftCell="A1">
      <selection activeCell="B1" sqref="B1"/>
    </sheetView>
  </sheetViews>
  <sheetFormatPr defaultColWidth="9.00390625" defaultRowHeight="13.5"/>
  <cols>
    <col min="1" max="62" width="1.625" style="61" customWidth="1"/>
    <col min="63" max="63" width="1.00390625" style="61" customWidth="1"/>
    <col min="64" max="16384" width="9.00390625" style="61" customWidth="1"/>
  </cols>
  <sheetData>
    <row r="1" ht="10.5" customHeight="1">
      <c r="A1" s="102" t="s">
        <v>383</v>
      </c>
    </row>
    <row r="2" ht="10.5" customHeight="1"/>
    <row r="3" spans="3:60" ht="18" customHeight="1">
      <c r="C3" s="400" t="s">
        <v>297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</row>
    <row r="4" spans="2:62" s="280" customFormat="1" ht="18">
      <c r="B4" s="281"/>
      <c r="C4" s="535" t="s">
        <v>298</v>
      </c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282"/>
      <c r="BJ4" s="282"/>
    </row>
    <row r="5" spans="2:62" ht="12.7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41" t="s">
        <v>299</v>
      </c>
    </row>
    <row r="6" spans="2:62" ht="15.75" customHeight="1">
      <c r="B6" s="537" t="s">
        <v>95</v>
      </c>
      <c r="C6" s="537"/>
      <c r="D6" s="537"/>
      <c r="E6" s="537"/>
      <c r="F6" s="537"/>
      <c r="G6" s="537"/>
      <c r="H6" s="537"/>
      <c r="I6" s="537"/>
      <c r="J6" s="537"/>
      <c r="K6" s="537"/>
      <c r="L6" s="538"/>
      <c r="M6" s="536" t="s">
        <v>300</v>
      </c>
      <c r="N6" s="537"/>
      <c r="O6" s="537"/>
      <c r="P6" s="537"/>
      <c r="Q6" s="537"/>
      <c r="R6" s="537"/>
      <c r="S6" s="537"/>
      <c r="T6" s="537"/>
      <c r="U6" s="537"/>
      <c r="V6" s="538"/>
      <c r="W6" s="536" t="s">
        <v>301</v>
      </c>
      <c r="X6" s="537"/>
      <c r="Y6" s="537"/>
      <c r="Z6" s="537"/>
      <c r="AA6" s="537"/>
      <c r="AB6" s="537"/>
      <c r="AC6" s="537"/>
      <c r="AD6" s="537"/>
      <c r="AE6" s="537"/>
      <c r="AF6" s="538"/>
      <c r="AG6" s="536" t="s">
        <v>302</v>
      </c>
      <c r="AH6" s="537"/>
      <c r="AI6" s="537"/>
      <c r="AJ6" s="537"/>
      <c r="AK6" s="537"/>
      <c r="AL6" s="537"/>
      <c r="AM6" s="537"/>
      <c r="AN6" s="537"/>
      <c r="AO6" s="537"/>
      <c r="AP6" s="538"/>
      <c r="AQ6" s="536" t="s">
        <v>303</v>
      </c>
      <c r="AR6" s="537"/>
      <c r="AS6" s="537"/>
      <c r="AT6" s="537"/>
      <c r="AU6" s="537"/>
      <c r="AV6" s="537"/>
      <c r="AW6" s="537"/>
      <c r="AX6" s="537"/>
      <c r="AY6" s="537"/>
      <c r="AZ6" s="538"/>
      <c r="BA6" s="542" t="s">
        <v>304</v>
      </c>
      <c r="BB6" s="543"/>
      <c r="BC6" s="543"/>
      <c r="BD6" s="543"/>
      <c r="BE6" s="543"/>
      <c r="BF6" s="543"/>
      <c r="BG6" s="543"/>
      <c r="BH6" s="543"/>
      <c r="BI6" s="543"/>
      <c r="BJ6" s="543"/>
    </row>
    <row r="7" spans="2:62" ht="15.75" customHeight="1"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1"/>
      <c r="M7" s="539"/>
      <c r="N7" s="540"/>
      <c r="O7" s="540"/>
      <c r="P7" s="540"/>
      <c r="Q7" s="540"/>
      <c r="R7" s="540"/>
      <c r="S7" s="540"/>
      <c r="T7" s="540"/>
      <c r="U7" s="540"/>
      <c r="V7" s="541"/>
      <c r="W7" s="539"/>
      <c r="X7" s="540"/>
      <c r="Y7" s="540"/>
      <c r="Z7" s="540"/>
      <c r="AA7" s="540"/>
      <c r="AB7" s="540"/>
      <c r="AC7" s="540"/>
      <c r="AD7" s="540"/>
      <c r="AE7" s="540"/>
      <c r="AF7" s="541"/>
      <c r="AG7" s="539"/>
      <c r="AH7" s="540"/>
      <c r="AI7" s="540"/>
      <c r="AJ7" s="540"/>
      <c r="AK7" s="540"/>
      <c r="AL7" s="540"/>
      <c r="AM7" s="540"/>
      <c r="AN7" s="540"/>
      <c r="AO7" s="540"/>
      <c r="AP7" s="541"/>
      <c r="AQ7" s="539"/>
      <c r="AR7" s="540"/>
      <c r="AS7" s="540"/>
      <c r="AT7" s="540"/>
      <c r="AU7" s="540"/>
      <c r="AV7" s="540"/>
      <c r="AW7" s="540"/>
      <c r="AX7" s="540"/>
      <c r="AY7" s="540"/>
      <c r="AZ7" s="541"/>
      <c r="BA7" s="544"/>
      <c r="BB7" s="545"/>
      <c r="BC7" s="545"/>
      <c r="BD7" s="545"/>
      <c r="BE7" s="545"/>
      <c r="BF7" s="545"/>
      <c r="BG7" s="545"/>
      <c r="BH7" s="545"/>
      <c r="BI7" s="545"/>
      <c r="BJ7" s="545"/>
    </row>
    <row r="8" spans="13:62" ht="12" customHeight="1">
      <c r="M8" s="28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3:62" ht="12" customHeight="1">
      <c r="C9" s="451" t="s">
        <v>305</v>
      </c>
      <c r="D9" s="451"/>
      <c r="E9" s="451"/>
      <c r="F9" s="547">
        <v>13</v>
      </c>
      <c r="G9" s="547"/>
      <c r="H9" s="547"/>
      <c r="I9" s="556" t="s">
        <v>306</v>
      </c>
      <c r="J9" s="556"/>
      <c r="K9" s="556"/>
      <c r="M9" s="533">
        <v>18.7</v>
      </c>
      <c r="N9" s="534"/>
      <c r="O9" s="534"/>
      <c r="P9" s="534"/>
      <c r="Q9" s="534"/>
      <c r="R9" s="534"/>
      <c r="S9" s="534"/>
      <c r="T9" s="534"/>
      <c r="U9" s="534"/>
      <c r="V9" s="534"/>
      <c r="W9" s="534">
        <v>21.7</v>
      </c>
      <c r="X9" s="534"/>
      <c r="Y9" s="534"/>
      <c r="Z9" s="534"/>
      <c r="AA9" s="534"/>
      <c r="AB9" s="534"/>
      <c r="AC9" s="534"/>
      <c r="AD9" s="534"/>
      <c r="AE9" s="534"/>
      <c r="AF9" s="534"/>
      <c r="AG9" s="534">
        <v>40.4</v>
      </c>
      <c r="AH9" s="534"/>
      <c r="AI9" s="534"/>
      <c r="AJ9" s="534"/>
      <c r="AK9" s="534"/>
      <c r="AL9" s="534"/>
      <c r="AM9" s="534"/>
      <c r="AN9" s="534"/>
      <c r="AO9" s="534"/>
      <c r="AP9" s="534"/>
      <c r="AQ9" s="534">
        <v>115.8</v>
      </c>
      <c r="AR9" s="534"/>
      <c r="AS9" s="534"/>
      <c r="AT9" s="534"/>
      <c r="AU9" s="534"/>
      <c r="AV9" s="534"/>
      <c r="AW9" s="534"/>
      <c r="AX9" s="534"/>
      <c r="AY9" s="534"/>
      <c r="AZ9" s="534"/>
      <c r="BA9" s="534">
        <v>4.6</v>
      </c>
      <c r="BB9" s="534"/>
      <c r="BC9" s="534"/>
      <c r="BD9" s="534"/>
      <c r="BE9" s="534"/>
      <c r="BF9" s="534"/>
      <c r="BG9" s="534"/>
      <c r="BH9" s="534"/>
      <c r="BI9" s="534"/>
      <c r="BJ9" s="534"/>
    </row>
    <row r="10" spans="2:62" ht="12" customHeight="1">
      <c r="B10" s="38"/>
      <c r="C10" s="38"/>
      <c r="D10" s="38"/>
      <c r="E10" s="38"/>
      <c r="F10" s="547">
        <v>14</v>
      </c>
      <c r="G10" s="547"/>
      <c r="H10" s="547"/>
      <c r="I10" s="38"/>
      <c r="J10" s="38"/>
      <c r="K10" s="38"/>
      <c r="L10" s="38"/>
      <c r="M10" s="533">
        <v>18.8</v>
      </c>
      <c r="N10" s="534"/>
      <c r="O10" s="534"/>
      <c r="P10" s="534"/>
      <c r="Q10" s="534"/>
      <c r="R10" s="534"/>
      <c r="S10" s="534"/>
      <c r="T10" s="534"/>
      <c r="U10" s="534"/>
      <c r="V10" s="534"/>
      <c r="W10" s="534">
        <v>22.6</v>
      </c>
      <c r="X10" s="534"/>
      <c r="Y10" s="534"/>
      <c r="Z10" s="534"/>
      <c r="AA10" s="534"/>
      <c r="AB10" s="534"/>
      <c r="AC10" s="534"/>
      <c r="AD10" s="534"/>
      <c r="AE10" s="534"/>
      <c r="AF10" s="534"/>
      <c r="AG10" s="534">
        <v>41.4</v>
      </c>
      <c r="AH10" s="534"/>
      <c r="AI10" s="534"/>
      <c r="AJ10" s="534"/>
      <c r="AK10" s="534"/>
      <c r="AL10" s="534"/>
      <c r="AM10" s="534"/>
      <c r="AN10" s="534"/>
      <c r="AO10" s="534"/>
      <c r="AP10" s="534"/>
      <c r="AQ10" s="534">
        <v>120.4</v>
      </c>
      <c r="AR10" s="534"/>
      <c r="AS10" s="534"/>
      <c r="AT10" s="534"/>
      <c r="AU10" s="534"/>
      <c r="AV10" s="534"/>
      <c r="AW10" s="534"/>
      <c r="AX10" s="534"/>
      <c r="AY10" s="534"/>
      <c r="AZ10" s="534"/>
      <c r="BA10" s="534">
        <v>4.4</v>
      </c>
      <c r="BB10" s="534"/>
      <c r="BC10" s="534"/>
      <c r="BD10" s="534"/>
      <c r="BE10" s="534"/>
      <c r="BF10" s="534"/>
      <c r="BG10" s="534"/>
      <c r="BH10" s="534"/>
      <c r="BI10" s="534"/>
      <c r="BJ10" s="534"/>
    </row>
    <row r="11" spans="2:62" ht="12" customHeight="1">
      <c r="B11" s="38"/>
      <c r="C11" s="38"/>
      <c r="D11" s="38"/>
      <c r="E11" s="38"/>
      <c r="F11" s="547">
        <v>15</v>
      </c>
      <c r="G11" s="547"/>
      <c r="H11" s="547"/>
      <c r="I11" s="38"/>
      <c r="J11" s="38"/>
      <c r="K11" s="38"/>
      <c r="L11" s="38"/>
      <c r="M11" s="533">
        <v>18.8</v>
      </c>
      <c r="N11" s="534"/>
      <c r="O11" s="534"/>
      <c r="P11" s="534"/>
      <c r="Q11" s="534"/>
      <c r="R11" s="534"/>
      <c r="S11" s="534"/>
      <c r="T11" s="534"/>
      <c r="U11" s="534"/>
      <c r="V11" s="534"/>
      <c r="W11" s="534">
        <v>23.6</v>
      </c>
      <c r="X11" s="534"/>
      <c r="Y11" s="534"/>
      <c r="Z11" s="534"/>
      <c r="AA11" s="534"/>
      <c r="AB11" s="534"/>
      <c r="AC11" s="534"/>
      <c r="AD11" s="534"/>
      <c r="AE11" s="534"/>
      <c r="AF11" s="534"/>
      <c r="AG11" s="534">
        <v>42.3</v>
      </c>
      <c r="AH11" s="534"/>
      <c r="AI11" s="534"/>
      <c r="AJ11" s="534"/>
      <c r="AK11" s="534"/>
      <c r="AL11" s="534"/>
      <c r="AM11" s="534"/>
      <c r="AN11" s="534"/>
      <c r="AO11" s="534"/>
      <c r="AP11" s="534"/>
      <c r="AQ11" s="534">
        <v>125.4</v>
      </c>
      <c r="AR11" s="534"/>
      <c r="AS11" s="534"/>
      <c r="AT11" s="534"/>
      <c r="AU11" s="534"/>
      <c r="AV11" s="534"/>
      <c r="AW11" s="534"/>
      <c r="AX11" s="534"/>
      <c r="AY11" s="534"/>
      <c r="AZ11" s="534"/>
      <c r="BA11" s="534">
        <v>4.2</v>
      </c>
      <c r="BB11" s="534"/>
      <c r="BC11" s="534"/>
      <c r="BD11" s="534"/>
      <c r="BE11" s="534"/>
      <c r="BF11" s="534"/>
      <c r="BG11" s="534"/>
      <c r="BH11" s="534"/>
      <c r="BI11" s="534"/>
      <c r="BJ11" s="534"/>
    </row>
    <row r="12" spans="2:62" ht="12" customHeight="1">
      <c r="B12" s="38"/>
      <c r="C12" s="38"/>
      <c r="D12" s="38"/>
      <c r="E12" s="38"/>
      <c r="F12" s="547">
        <v>16</v>
      </c>
      <c r="G12" s="547"/>
      <c r="H12" s="547"/>
      <c r="I12" s="38"/>
      <c r="J12" s="38"/>
      <c r="K12" s="38"/>
      <c r="L12" s="38"/>
      <c r="M12" s="533">
        <v>18.8</v>
      </c>
      <c r="N12" s="534"/>
      <c r="O12" s="534"/>
      <c r="P12" s="534"/>
      <c r="Q12" s="534"/>
      <c r="R12" s="534"/>
      <c r="S12" s="534"/>
      <c r="T12" s="534"/>
      <c r="U12" s="534"/>
      <c r="V12" s="534"/>
      <c r="W12" s="534">
        <v>24.3</v>
      </c>
      <c r="X12" s="534"/>
      <c r="Y12" s="534"/>
      <c r="Z12" s="534"/>
      <c r="AA12" s="534"/>
      <c r="AB12" s="534"/>
      <c r="AC12" s="534"/>
      <c r="AD12" s="534"/>
      <c r="AE12" s="534"/>
      <c r="AF12" s="534"/>
      <c r="AG12" s="534">
        <v>43</v>
      </c>
      <c r="AH12" s="534"/>
      <c r="AI12" s="534"/>
      <c r="AJ12" s="534"/>
      <c r="AK12" s="534"/>
      <c r="AL12" s="534"/>
      <c r="AM12" s="534"/>
      <c r="AN12" s="534"/>
      <c r="AO12" s="534"/>
      <c r="AP12" s="534"/>
      <c r="AQ12" s="534">
        <v>129.2</v>
      </c>
      <c r="AR12" s="534"/>
      <c r="AS12" s="534"/>
      <c r="AT12" s="534"/>
      <c r="AU12" s="534"/>
      <c r="AV12" s="534"/>
      <c r="AW12" s="534"/>
      <c r="AX12" s="534"/>
      <c r="AY12" s="534"/>
      <c r="AZ12" s="534"/>
      <c r="BA12" s="534">
        <v>4.1</v>
      </c>
      <c r="BB12" s="534"/>
      <c r="BC12" s="534"/>
      <c r="BD12" s="534"/>
      <c r="BE12" s="534"/>
      <c r="BF12" s="534"/>
      <c r="BG12" s="534"/>
      <c r="BH12" s="534"/>
      <c r="BI12" s="534"/>
      <c r="BJ12" s="534"/>
    </row>
    <row r="13" spans="2:62" ht="12" customHeight="1">
      <c r="B13" s="38"/>
      <c r="C13" s="38"/>
      <c r="D13" s="38"/>
      <c r="E13" s="38"/>
      <c r="F13" s="547">
        <v>17</v>
      </c>
      <c r="G13" s="547"/>
      <c r="H13" s="547"/>
      <c r="I13" s="38"/>
      <c r="J13" s="38"/>
      <c r="K13" s="38"/>
      <c r="L13" s="38"/>
      <c r="M13" s="533">
        <v>18.9</v>
      </c>
      <c r="N13" s="534"/>
      <c r="O13" s="534"/>
      <c r="P13" s="534"/>
      <c r="Q13" s="534"/>
      <c r="R13" s="534"/>
      <c r="S13" s="534"/>
      <c r="T13" s="534"/>
      <c r="U13" s="534"/>
      <c r="V13" s="534"/>
      <c r="W13" s="534">
        <v>25</v>
      </c>
      <c r="X13" s="534"/>
      <c r="Y13" s="534"/>
      <c r="Z13" s="534"/>
      <c r="AA13" s="534"/>
      <c r="AB13" s="534"/>
      <c r="AC13" s="534"/>
      <c r="AD13" s="534"/>
      <c r="AE13" s="534"/>
      <c r="AF13" s="534"/>
      <c r="AG13" s="534">
        <v>43.9</v>
      </c>
      <c r="AH13" s="534"/>
      <c r="AI13" s="534"/>
      <c r="AJ13" s="534"/>
      <c r="AK13" s="534"/>
      <c r="AL13" s="534"/>
      <c r="AM13" s="534"/>
      <c r="AN13" s="534"/>
      <c r="AO13" s="534"/>
      <c r="AP13" s="534"/>
      <c r="AQ13" s="534">
        <v>132.3</v>
      </c>
      <c r="AR13" s="534"/>
      <c r="AS13" s="534"/>
      <c r="AT13" s="534"/>
      <c r="AU13" s="534"/>
      <c r="AV13" s="534"/>
      <c r="AW13" s="534"/>
      <c r="AX13" s="534"/>
      <c r="AY13" s="534"/>
      <c r="AZ13" s="534"/>
      <c r="BA13" s="534">
        <v>4</v>
      </c>
      <c r="BB13" s="534"/>
      <c r="BC13" s="534"/>
      <c r="BD13" s="534"/>
      <c r="BE13" s="534"/>
      <c r="BF13" s="534"/>
      <c r="BG13" s="534"/>
      <c r="BH13" s="534"/>
      <c r="BI13" s="534"/>
      <c r="BJ13" s="534"/>
    </row>
    <row r="14" spans="2:62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85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</row>
    <row r="15" spans="2:62" ht="12" customHeight="1">
      <c r="B15" s="38"/>
      <c r="C15" s="38"/>
      <c r="D15" s="38"/>
      <c r="E15" s="38"/>
      <c r="F15" s="547">
        <v>18</v>
      </c>
      <c r="G15" s="547"/>
      <c r="H15" s="547"/>
      <c r="I15" s="38"/>
      <c r="J15" s="38"/>
      <c r="K15" s="38"/>
      <c r="L15" s="38"/>
      <c r="M15" s="533">
        <v>18.9</v>
      </c>
      <c r="N15" s="534"/>
      <c r="O15" s="534"/>
      <c r="P15" s="534"/>
      <c r="Q15" s="534"/>
      <c r="R15" s="534"/>
      <c r="S15" s="534"/>
      <c r="T15" s="534"/>
      <c r="U15" s="534"/>
      <c r="V15" s="534"/>
      <c r="W15" s="534">
        <v>26.7</v>
      </c>
      <c r="X15" s="534"/>
      <c r="Y15" s="534"/>
      <c r="Z15" s="534"/>
      <c r="AA15" s="534"/>
      <c r="AB15" s="534"/>
      <c r="AC15" s="534"/>
      <c r="AD15" s="534"/>
      <c r="AE15" s="534"/>
      <c r="AF15" s="534"/>
      <c r="AG15" s="534">
        <v>45.7</v>
      </c>
      <c r="AH15" s="534"/>
      <c r="AI15" s="534"/>
      <c r="AJ15" s="534"/>
      <c r="AK15" s="534"/>
      <c r="AL15" s="534"/>
      <c r="AM15" s="534"/>
      <c r="AN15" s="534"/>
      <c r="AO15" s="534"/>
      <c r="AP15" s="534"/>
      <c r="AQ15" s="534">
        <v>141.6</v>
      </c>
      <c r="AR15" s="534"/>
      <c r="AS15" s="534"/>
      <c r="AT15" s="534"/>
      <c r="AU15" s="534"/>
      <c r="AV15" s="534"/>
      <c r="AW15" s="534"/>
      <c r="AX15" s="534"/>
      <c r="AY15" s="534"/>
      <c r="AZ15" s="534"/>
      <c r="BA15" s="534">
        <v>3.8</v>
      </c>
      <c r="BB15" s="534"/>
      <c r="BC15" s="534"/>
      <c r="BD15" s="534"/>
      <c r="BE15" s="534"/>
      <c r="BF15" s="534"/>
      <c r="BG15" s="534"/>
      <c r="BH15" s="534"/>
      <c r="BI15" s="534"/>
      <c r="BJ15" s="534"/>
    </row>
    <row r="16" spans="2:62" ht="12" customHeight="1">
      <c r="B16" s="38"/>
      <c r="C16" s="38"/>
      <c r="D16" s="38"/>
      <c r="E16" s="38"/>
      <c r="F16" s="547">
        <v>19</v>
      </c>
      <c r="G16" s="547"/>
      <c r="H16" s="547"/>
      <c r="I16" s="38"/>
      <c r="J16" s="38"/>
      <c r="K16" s="38"/>
      <c r="L16" s="38"/>
      <c r="M16" s="533">
        <v>18.9</v>
      </c>
      <c r="N16" s="534"/>
      <c r="O16" s="534"/>
      <c r="P16" s="534"/>
      <c r="Q16" s="534"/>
      <c r="R16" s="534"/>
      <c r="S16" s="534"/>
      <c r="T16" s="534"/>
      <c r="U16" s="534"/>
      <c r="V16" s="534"/>
      <c r="W16" s="534">
        <v>26.8</v>
      </c>
      <c r="X16" s="534"/>
      <c r="Y16" s="534"/>
      <c r="Z16" s="534"/>
      <c r="AA16" s="534"/>
      <c r="AB16" s="534"/>
      <c r="AC16" s="534"/>
      <c r="AD16" s="534"/>
      <c r="AE16" s="534"/>
      <c r="AF16" s="534"/>
      <c r="AG16" s="534">
        <v>45.7</v>
      </c>
      <c r="AH16" s="534"/>
      <c r="AI16" s="534"/>
      <c r="AJ16" s="534"/>
      <c r="AK16" s="534"/>
      <c r="AL16" s="534"/>
      <c r="AM16" s="534"/>
      <c r="AN16" s="534"/>
      <c r="AO16" s="534"/>
      <c r="AP16" s="534"/>
      <c r="AQ16" s="534">
        <v>141.6</v>
      </c>
      <c r="AR16" s="534"/>
      <c r="AS16" s="534"/>
      <c r="AT16" s="534"/>
      <c r="AU16" s="534"/>
      <c r="AV16" s="534"/>
      <c r="AW16" s="534"/>
      <c r="AX16" s="534"/>
      <c r="AY16" s="534"/>
      <c r="AZ16" s="534"/>
      <c r="BA16" s="534">
        <v>3.7</v>
      </c>
      <c r="BB16" s="534"/>
      <c r="BC16" s="534"/>
      <c r="BD16" s="534"/>
      <c r="BE16" s="534"/>
      <c r="BF16" s="534"/>
      <c r="BG16" s="534"/>
      <c r="BH16" s="534"/>
      <c r="BI16" s="534"/>
      <c r="BJ16" s="534"/>
    </row>
    <row r="17" spans="2:62" ht="12" customHeight="1">
      <c r="B17" s="38"/>
      <c r="C17" s="38"/>
      <c r="D17" s="38"/>
      <c r="E17" s="38"/>
      <c r="F17" s="547">
        <v>20</v>
      </c>
      <c r="G17" s="547"/>
      <c r="H17" s="547"/>
      <c r="I17" s="38"/>
      <c r="J17" s="38"/>
      <c r="K17" s="38"/>
      <c r="L17" s="38"/>
      <c r="M17" s="533">
        <v>18.9</v>
      </c>
      <c r="N17" s="534"/>
      <c r="O17" s="534"/>
      <c r="P17" s="534"/>
      <c r="Q17" s="534"/>
      <c r="R17" s="534"/>
      <c r="S17" s="534"/>
      <c r="T17" s="534"/>
      <c r="U17" s="534"/>
      <c r="V17" s="534"/>
      <c r="W17" s="534">
        <v>27.5</v>
      </c>
      <c r="X17" s="534"/>
      <c r="Y17" s="534"/>
      <c r="Z17" s="534"/>
      <c r="AA17" s="534"/>
      <c r="AB17" s="534"/>
      <c r="AC17" s="534"/>
      <c r="AD17" s="534"/>
      <c r="AE17" s="534"/>
      <c r="AF17" s="534"/>
      <c r="AG17" s="534">
        <v>46.4</v>
      </c>
      <c r="AH17" s="534"/>
      <c r="AI17" s="534"/>
      <c r="AJ17" s="534"/>
      <c r="AK17" s="534"/>
      <c r="AL17" s="534"/>
      <c r="AM17" s="534"/>
      <c r="AN17" s="534"/>
      <c r="AO17" s="534"/>
      <c r="AP17" s="534"/>
      <c r="AQ17" s="534">
        <v>145.3</v>
      </c>
      <c r="AR17" s="534"/>
      <c r="AS17" s="534"/>
      <c r="AT17" s="534"/>
      <c r="AU17" s="534"/>
      <c r="AV17" s="534"/>
      <c r="AW17" s="534"/>
      <c r="AX17" s="534"/>
      <c r="AY17" s="534"/>
      <c r="AZ17" s="534"/>
      <c r="BA17" s="534">
        <v>3.6</v>
      </c>
      <c r="BB17" s="534"/>
      <c r="BC17" s="534"/>
      <c r="BD17" s="534"/>
      <c r="BE17" s="534"/>
      <c r="BF17" s="534"/>
      <c r="BG17" s="534"/>
      <c r="BH17" s="534"/>
      <c r="BI17" s="534"/>
      <c r="BJ17" s="534"/>
    </row>
    <row r="18" spans="2:62" ht="12" customHeight="1">
      <c r="B18" s="38"/>
      <c r="C18" s="38"/>
      <c r="D18" s="38"/>
      <c r="E18" s="38"/>
      <c r="F18" s="547">
        <v>21</v>
      </c>
      <c r="G18" s="547"/>
      <c r="H18" s="547"/>
      <c r="I18" s="38"/>
      <c r="J18" s="38"/>
      <c r="K18" s="38"/>
      <c r="L18" s="38"/>
      <c r="M18" s="533">
        <f>88653/468194*100</f>
        <v>18.935099552749502</v>
      </c>
      <c r="N18" s="534"/>
      <c r="O18" s="534"/>
      <c r="P18" s="534"/>
      <c r="Q18" s="534"/>
      <c r="R18" s="534"/>
      <c r="S18" s="534"/>
      <c r="T18" s="534"/>
      <c r="U18" s="534"/>
      <c r="V18" s="534"/>
      <c r="W18" s="534">
        <f>132340/468194*100</f>
        <v>28.266060650072404</v>
      </c>
      <c r="X18" s="534"/>
      <c r="Y18" s="534"/>
      <c r="Z18" s="534"/>
      <c r="AA18" s="534"/>
      <c r="AB18" s="534"/>
      <c r="AC18" s="534"/>
      <c r="AD18" s="534"/>
      <c r="AE18" s="534"/>
      <c r="AF18" s="534"/>
      <c r="AG18" s="534">
        <f>220993/468194*100</f>
        <v>47.20116020282191</v>
      </c>
      <c r="AH18" s="534"/>
      <c r="AI18" s="534"/>
      <c r="AJ18" s="534"/>
      <c r="AK18" s="534"/>
      <c r="AL18" s="534"/>
      <c r="AM18" s="534"/>
      <c r="AN18" s="534"/>
      <c r="AO18" s="534"/>
      <c r="AP18" s="534"/>
      <c r="AQ18" s="534">
        <f>132340/88653*100</f>
        <v>149.27864821269443</v>
      </c>
      <c r="AR18" s="534"/>
      <c r="AS18" s="534"/>
      <c r="AT18" s="534"/>
      <c r="AU18" s="534"/>
      <c r="AV18" s="534"/>
      <c r="AW18" s="534"/>
      <c r="AX18" s="534"/>
      <c r="AY18" s="534"/>
      <c r="AZ18" s="534"/>
      <c r="BA18" s="534">
        <f>468194/132340</f>
        <v>3.5378116971437206</v>
      </c>
      <c r="BB18" s="534"/>
      <c r="BC18" s="534"/>
      <c r="BD18" s="534"/>
      <c r="BE18" s="534"/>
      <c r="BF18" s="534"/>
      <c r="BG18" s="534"/>
      <c r="BH18" s="534"/>
      <c r="BI18" s="534"/>
      <c r="BJ18" s="534"/>
    </row>
    <row r="19" spans="2:62" s="62" customFormat="1" ht="12" customHeight="1">
      <c r="B19" s="193"/>
      <c r="C19" s="193"/>
      <c r="D19" s="193"/>
      <c r="E19" s="193"/>
      <c r="F19" s="407">
        <v>22</v>
      </c>
      <c r="G19" s="407"/>
      <c r="H19" s="407"/>
      <c r="I19" s="193"/>
      <c r="J19" s="193"/>
      <c r="K19" s="193"/>
      <c r="L19" s="193"/>
      <c r="M19" s="557">
        <f>88447/468669*100</f>
        <v>18.871954407054872</v>
      </c>
      <c r="N19" s="554"/>
      <c r="O19" s="554"/>
      <c r="P19" s="554"/>
      <c r="Q19" s="554"/>
      <c r="R19" s="554"/>
      <c r="S19" s="554"/>
      <c r="T19" s="554"/>
      <c r="U19" s="554"/>
      <c r="V19" s="554"/>
      <c r="W19" s="554">
        <f>135334/468669*100</f>
        <v>28.87624314814933</v>
      </c>
      <c r="X19" s="554"/>
      <c r="Y19" s="554"/>
      <c r="Z19" s="554"/>
      <c r="AA19" s="554"/>
      <c r="AB19" s="554"/>
      <c r="AC19" s="554"/>
      <c r="AD19" s="554"/>
      <c r="AE19" s="554"/>
      <c r="AF19" s="554"/>
      <c r="AG19" s="554">
        <f>(88447+135334)/468669*100</f>
        <v>47.74819755520421</v>
      </c>
      <c r="AH19" s="554"/>
      <c r="AI19" s="554"/>
      <c r="AJ19" s="554"/>
      <c r="AK19" s="554"/>
      <c r="AL19" s="554"/>
      <c r="AM19" s="554"/>
      <c r="AN19" s="554"/>
      <c r="AO19" s="554"/>
      <c r="AP19" s="554"/>
      <c r="AQ19" s="554">
        <f>135334/88447*100</f>
        <v>153.01140796183026</v>
      </c>
      <c r="AR19" s="554"/>
      <c r="AS19" s="554"/>
      <c r="AT19" s="554"/>
      <c r="AU19" s="554"/>
      <c r="AV19" s="554"/>
      <c r="AW19" s="554"/>
      <c r="AX19" s="554"/>
      <c r="AY19" s="554"/>
      <c r="AZ19" s="554"/>
      <c r="BA19" s="554">
        <f>468669/135334</f>
        <v>3.4630543691902997</v>
      </c>
      <c r="BB19" s="554"/>
      <c r="BC19" s="554"/>
      <c r="BD19" s="554"/>
      <c r="BE19" s="554"/>
      <c r="BF19" s="554"/>
      <c r="BG19" s="554"/>
      <c r="BH19" s="554"/>
      <c r="BI19" s="554"/>
      <c r="BJ19" s="554"/>
    </row>
    <row r="20" spans="2:62" ht="12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36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</row>
    <row r="21" spans="2:62" ht="12" customHeight="1">
      <c r="B21" s="38"/>
      <c r="C21" s="283"/>
      <c r="D21" s="283"/>
      <c r="E21" s="283"/>
      <c r="F21" s="283"/>
      <c r="G21" s="283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2:62" s="34" customFormat="1" ht="12" customHeight="1">
      <c r="B22" s="30"/>
      <c r="C22" s="546" t="s">
        <v>158</v>
      </c>
      <c r="D22" s="546"/>
      <c r="E22" s="30" t="s">
        <v>159</v>
      </c>
      <c r="F22" s="403" t="s">
        <v>160</v>
      </c>
      <c r="G22" s="403"/>
      <c r="H22" s="30" t="s">
        <v>307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2" s="34" customFormat="1" ht="13.5" customHeight="1">
      <c r="B23" s="30"/>
      <c r="C23" s="37"/>
      <c r="D23" s="37"/>
      <c r="E23" s="30"/>
      <c r="F23" s="403" t="s">
        <v>279</v>
      </c>
      <c r="G23" s="403"/>
      <c r="H23" s="548" t="s">
        <v>308</v>
      </c>
      <c r="I23" s="548"/>
      <c r="J23" s="548"/>
      <c r="K23" s="548"/>
      <c r="L23" s="548"/>
      <c r="M23" s="548"/>
      <c r="N23" s="548"/>
      <c r="O23" s="548"/>
      <c r="Q23" s="551" t="s">
        <v>309</v>
      </c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48" t="s">
        <v>310</v>
      </c>
      <c r="AD23" s="548"/>
      <c r="AE23" s="548"/>
      <c r="AF23" s="548"/>
      <c r="AG23" s="548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2:62" s="34" customFormat="1" ht="13.5" customHeight="1">
      <c r="B24" s="30"/>
      <c r="C24" s="37"/>
      <c r="D24" s="37"/>
      <c r="E24" s="30"/>
      <c r="F24" s="403"/>
      <c r="G24" s="403"/>
      <c r="H24" s="548"/>
      <c r="I24" s="548"/>
      <c r="J24" s="548"/>
      <c r="K24" s="548"/>
      <c r="L24" s="548"/>
      <c r="M24" s="548"/>
      <c r="N24" s="548"/>
      <c r="O24" s="548"/>
      <c r="Q24" s="549" t="s">
        <v>311</v>
      </c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8"/>
      <c r="AD24" s="548"/>
      <c r="AE24" s="548"/>
      <c r="AF24" s="548"/>
      <c r="AG24" s="548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2:62" s="34" customFormat="1" ht="13.5" customHeight="1">
      <c r="B25" s="30"/>
      <c r="C25" s="37"/>
      <c r="D25" s="37"/>
      <c r="E25" s="30"/>
      <c r="F25" s="403" t="s">
        <v>280</v>
      </c>
      <c r="G25" s="403"/>
      <c r="H25" s="547" t="s">
        <v>312</v>
      </c>
      <c r="I25" s="547"/>
      <c r="J25" s="547"/>
      <c r="K25" s="547"/>
      <c r="L25" s="547"/>
      <c r="M25" s="547"/>
      <c r="N25" s="547"/>
      <c r="O25" s="547"/>
      <c r="P25" s="30"/>
      <c r="Q25" s="551" t="s">
        <v>313</v>
      </c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48" t="s">
        <v>314</v>
      </c>
      <c r="AD25" s="548"/>
      <c r="AE25" s="548"/>
      <c r="AF25" s="548"/>
      <c r="AG25" s="548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2:62" s="34" customFormat="1" ht="13.5" customHeight="1">
      <c r="B26" s="30"/>
      <c r="C26" s="37"/>
      <c r="D26" s="37"/>
      <c r="E26" s="30"/>
      <c r="F26" s="403"/>
      <c r="G26" s="403"/>
      <c r="H26" s="547"/>
      <c r="I26" s="547"/>
      <c r="J26" s="547"/>
      <c r="K26" s="547"/>
      <c r="L26" s="547"/>
      <c r="M26" s="547"/>
      <c r="N26" s="547"/>
      <c r="O26" s="547"/>
      <c r="P26" s="30"/>
      <c r="Q26" s="552" t="s">
        <v>311</v>
      </c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48"/>
      <c r="AD26" s="548"/>
      <c r="AE26" s="548"/>
      <c r="AF26" s="548"/>
      <c r="AG26" s="548"/>
      <c r="AM26" s="30"/>
      <c r="AN26" s="30"/>
      <c r="AO26" s="30"/>
      <c r="AP26" s="30"/>
      <c r="AQ26" s="30"/>
      <c r="AR26" s="30"/>
      <c r="AS26" s="30"/>
      <c r="AT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2:62" s="34" customFormat="1" ht="13.5" customHeight="1">
      <c r="B27" s="30"/>
      <c r="C27" s="37"/>
      <c r="D27" s="37"/>
      <c r="E27" s="30"/>
      <c r="F27" s="403" t="s">
        <v>281</v>
      </c>
      <c r="G27" s="403"/>
      <c r="H27" s="547" t="s">
        <v>315</v>
      </c>
      <c r="I27" s="547"/>
      <c r="J27" s="547"/>
      <c r="K27" s="547"/>
      <c r="L27" s="547"/>
      <c r="M27" s="547"/>
      <c r="N27" s="547"/>
      <c r="O27" s="547"/>
      <c r="P27" s="30"/>
      <c r="Q27" s="553" t="s">
        <v>316</v>
      </c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48" t="s">
        <v>317</v>
      </c>
      <c r="AN27" s="548"/>
      <c r="AO27" s="548"/>
      <c r="AP27" s="548"/>
      <c r="AQ27" s="548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2:62" s="34" customFormat="1" ht="13.5" customHeight="1">
      <c r="B28" s="30"/>
      <c r="C28" s="37"/>
      <c r="D28" s="37"/>
      <c r="E28" s="30"/>
      <c r="F28" s="403"/>
      <c r="G28" s="403"/>
      <c r="H28" s="547"/>
      <c r="I28" s="547"/>
      <c r="J28" s="547"/>
      <c r="K28" s="547"/>
      <c r="L28" s="547"/>
      <c r="M28" s="547"/>
      <c r="N28" s="547"/>
      <c r="O28" s="547"/>
      <c r="P28" s="30"/>
      <c r="Q28" s="555" t="s">
        <v>318</v>
      </c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48"/>
      <c r="AN28" s="548"/>
      <c r="AO28" s="548"/>
      <c r="AP28" s="548"/>
      <c r="AQ28" s="548"/>
      <c r="AU28" s="287"/>
      <c r="AV28" s="287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2:62" s="34" customFormat="1" ht="13.5" customHeight="1">
      <c r="B29" s="30"/>
      <c r="C29" s="37"/>
      <c r="D29" s="37"/>
      <c r="E29" s="30"/>
      <c r="F29" s="403" t="s">
        <v>282</v>
      </c>
      <c r="G29" s="403"/>
      <c r="H29" s="547" t="s">
        <v>319</v>
      </c>
      <c r="I29" s="547"/>
      <c r="J29" s="547"/>
      <c r="K29" s="547"/>
      <c r="L29" s="547"/>
      <c r="M29" s="547"/>
      <c r="N29" s="547"/>
      <c r="O29" s="547"/>
      <c r="P29" s="30"/>
      <c r="Q29" s="551" t="s">
        <v>313</v>
      </c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48" t="s">
        <v>314</v>
      </c>
      <c r="AD29" s="548"/>
      <c r="AE29" s="548"/>
      <c r="AF29" s="548"/>
      <c r="AG29" s="548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287"/>
      <c r="AV29" s="287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2:62" s="34" customFormat="1" ht="13.5" customHeight="1">
      <c r="B30" s="30"/>
      <c r="C30" s="37"/>
      <c r="D30" s="37"/>
      <c r="E30" s="30"/>
      <c r="F30" s="403"/>
      <c r="G30" s="403"/>
      <c r="H30" s="547"/>
      <c r="I30" s="547"/>
      <c r="J30" s="547"/>
      <c r="K30" s="547"/>
      <c r="L30" s="547"/>
      <c r="M30" s="547"/>
      <c r="N30" s="547"/>
      <c r="O30" s="547"/>
      <c r="P30" s="30"/>
      <c r="Q30" s="552" t="s">
        <v>309</v>
      </c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48"/>
      <c r="AD30" s="548"/>
      <c r="AE30" s="548"/>
      <c r="AF30" s="548"/>
      <c r="AG30" s="548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2:62" s="34" customFormat="1" ht="13.5" customHeight="1">
      <c r="B31" s="30"/>
      <c r="C31" s="37"/>
      <c r="D31" s="37"/>
      <c r="E31" s="30"/>
      <c r="F31" s="403" t="s">
        <v>296</v>
      </c>
      <c r="G31" s="403"/>
      <c r="H31" s="548" t="s">
        <v>320</v>
      </c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51" t="s">
        <v>311</v>
      </c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2:62" s="34" customFormat="1" ht="13.5" customHeight="1">
      <c r="B32" s="30"/>
      <c r="C32" s="37"/>
      <c r="D32" s="37"/>
      <c r="E32" s="30"/>
      <c r="F32" s="403"/>
      <c r="G32" s="403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52" t="s">
        <v>321</v>
      </c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2:8" s="34" customFormat="1" ht="12" customHeight="1">
      <c r="B33" s="420" t="s">
        <v>37</v>
      </c>
      <c r="C33" s="420"/>
      <c r="D33" s="420"/>
      <c r="E33" s="30" t="s">
        <v>171</v>
      </c>
      <c r="F33" s="30" t="s">
        <v>411</v>
      </c>
      <c r="G33" s="30"/>
      <c r="H33" s="30"/>
    </row>
    <row r="34" spans="2:8" s="34" customFormat="1" ht="12" customHeight="1">
      <c r="B34" s="14"/>
      <c r="C34" s="14"/>
      <c r="D34" s="14"/>
      <c r="E34" s="30"/>
      <c r="F34" s="30"/>
      <c r="G34" s="30"/>
      <c r="H34" s="30"/>
    </row>
    <row r="35" s="34" customFormat="1" ht="10.5" customHeight="1"/>
    <row r="36" spans="2:62" s="35" customFormat="1" ht="18" customHeight="1">
      <c r="B36" s="550" t="s">
        <v>322</v>
      </c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</row>
    <row r="37" s="34" customFormat="1" ht="10.5" customHeight="1"/>
    <row r="38" s="34" customFormat="1" ht="10.5" customHeight="1"/>
    <row r="39" s="34" customFormat="1" ht="10.5" customHeight="1"/>
    <row r="40" s="34" customFormat="1" ht="10.5" customHeight="1"/>
    <row r="41" s="34" customFormat="1" ht="10.5" customHeight="1"/>
    <row r="42" s="34" customFormat="1" ht="10.5" customHeight="1"/>
    <row r="43" s="34" customFormat="1" ht="10.5" customHeight="1"/>
    <row r="44" s="34" customFormat="1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98">
    <mergeCell ref="F19:H19"/>
    <mergeCell ref="C9:E9"/>
    <mergeCell ref="I9:K9"/>
    <mergeCell ref="BA18:BJ18"/>
    <mergeCell ref="F18:H18"/>
    <mergeCell ref="M18:V18"/>
    <mergeCell ref="W18:AF18"/>
    <mergeCell ref="AG18:AP18"/>
    <mergeCell ref="BA11:BJ11"/>
    <mergeCell ref="M19:V19"/>
    <mergeCell ref="W19:AF19"/>
    <mergeCell ref="AG19:AP19"/>
    <mergeCell ref="BA19:BJ19"/>
    <mergeCell ref="B33:D33"/>
    <mergeCell ref="H31:X32"/>
    <mergeCell ref="F27:G28"/>
    <mergeCell ref="Q28:AL28"/>
    <mergeCell ref="Y31:AJ31"/>
    <mergeCell ref="Q26:AB26"/>
    <mergeCell ref="Q25:AB25"/>
    <mergeCell ref="BA10:BJ10"/>
    <mergeCell ref="F11:H11"/>
    <mergeCell ref="Y32:AJ32"/>
    <mergeCell ref="AQ18:AZ18"/>
    <mergeCell ref="Q23:AB23"/>
    <mergeCell ref="H23:O24"/>
    <mergeCell ref="AC23:AG24"/>
    <mergeCell ref="AQ19:AZ19"/>
    <mergeCell ref="AG17:AP17"/>
    <mergeCell ref="AG15:AP15"/>
    <mergeCell ref="B36:BJ36"/>
    <mergeCell ref="AM27:AQ28"/>
    <mergeCell ref="F29:G30"/>
    <mergeCell ref="H29:O30"/>
    <mergeCell ref="Q29:AB29"/>
    <mergeCell ref="Q30:AB30"/>
    <mergeCell ref="H27:O28"/>
    <mergeCell ref="F31:G32"/>
    <mergeCell ref="AC29:AG30"/>
    <mergeCell ref="Q27:AL27"/>
    <mergeCell ref="AG12:AP12"/>
    <mergeCell ref="AQ12:AZ12"/>
    <mergeCell ref="AQ10:AZ10"/>
    <mergeCell ref="W10:AF10"/>
    <mergeCell ref="W12:AF12"/>
    <mergeCell ref="AG10:AP10"/>
    <mergeCell ref="F12:H12"/>
    <mergeCell ref="F13:H13"/>
    <mergeCell ref="F16:H16"/>
    <mergeCell ref="F15:H15"/>
    <mergeCell ref="B6:L7"/>
    <mergeCell ref="F9:H9"/>
    <mergeCell ref="F10:H10"/>
    <mergeCell ref="M9:V9"/>
    <mergeCell ref="M6:V7"/>
    <mergeCell ref="M10:V10"/>
    <mergeCell ref="C22:D22"/>
    <mergeCell ref="F17:H17"/>
    <mergeCell ref="AC25:AG26"/>
    <mergeCell ref="W13:AF13"/>
    <mergeCell ref="Q24:AB24"/>
    <mergeCell ref="F23:G24"/>
    <mergeCell ref="F25:G26"/>
    <mergeCell ref="F22:G22"/>
    <mergeCell ref="H25:O26"/>
    <mergeCell ref="M13:V13"/>
    <mergeCell ref="AG9:AP9"/>
    <mergeCell ref="BA9:BJ9"/>
    <mergeCell ref="BA6:BJ7"/>
    <mergeCell ref="AG6:AP7"/>
    <mergeCell ref="AQ9:AZ9"/>
    <mergeCell ref="AQ6:AZ7"/>
    <mergeCell ref="BA13:BJ13"/>
    <mergeCell ref="BA16:BJ16"/>
    <mergeCell ref="AG13:AP13"/>
    <mergeCell ref="W16:AF16"/>
    <mergeCell ref="AG16:AP16"/>
    <mergeCell ref="AQ16:AZ16"/>
    <mergeCell ref="AQ13:AZ13"/>
    <mergeCell ref="AQ15:AZ15"/>
    <mergeCell ref="W15:AF15"/>
    <mergeCell ref="C3:BH3"/>
    <mergeCell ref="C4:BH4"/>
    <mergeCell ref="BA12:BJ12"/>
    <mergeCell ref="M11:V11"/>
    <mergeCell ref="W11:AF11"/>
    <mergeCell ref="AG11:AP11"/>
    <mergeCell ref="AQ11:AZ11"/>
    <mergeCell ref="M12:V12"/>
    <mergeCell ref="W6:AF7"/>
    <mergeCell ref="W9:AF9"/>
    <mergeCell ref="M15:V15"/>
    <mergeCell ref="M16:V16"/>
    <mergeCell ref="BA17:BJ17"/>
    <mergeCell ref="AQ17:AZ17"/>
    <mergeCell ref="M17:V17"/>
    <mergeCell ref="W17:AF17"/>
    <mergeCell ref="BA15:BJ15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4"/>
  </sheetPr>
  <dimension ref="A1:AN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4" customWidth="1"/>
    <col min="2" max="17" width="1.625" style="34" customWidth="1"/>
    <col min="18" max="20" width="7.875" style="34" customWidth="1"/>
    <col min="21" max="36" width="1.625" style="34" customWidth="1"/>
    <col min="37" max="39" width="7.875" style="34" customWidth="1"/>
    <col min="40" max="40" width="1.625" style="34" customWidth="1"/>
    <col min="41" max="16384" width="9.00390625" style="34" customWidth="1"/>
  </cols>
  <sheetData>
    <row r="1" spans="3:40" ht="10.5" customHeight="1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AN1" s="66" t="s">
        <v>384</v>
      </c>
    </row>
    <row r="2" ht="10.5" customHeight="1"/>
    <row r="3" spans="2:40" s="35" customFormat="1" ht="18" customHeight="1">
      <c r="B3" s="550" t="s">
        <v>323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280"/>
    </row>
    <row r="4" spans="2:40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288" t="s">
        <v>324</v>
      </c>
      <c r="AN4" s="30"/>
    </row>
    <row r="5" spans="2:40" ht="15.75" customHeight="1">
      <c r="B5" s="558" t="s">
        <v>325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9"/>
      <c r="R5" s="541" t="s">
        <v>431</v>
      </c>
      <c r="S5" s="560"/>
      <c r="T5" s="561"/>
      <c r="U5" s="540" t="s">
        <v>432</v>
      </c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411" t="s">
        <v>431</v>
      </c>
      <c r="AL5" s="527"/>
      <c r="AM5" s="527"/>
      <c r="AN5" s="289"/>
    </row>
    <row r="6" spans="2:40" ht="15.75" customHeight="1"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  <c r="R6" s="290" t="s">
        <v>5</v>
      </c>
      <c r="S6" s="271" t="s">
        <v>168</v>
      </c>
      <c r="T6" s="291" t="s">
        <v>169</v>
      </c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110" t="s">
        <v>5</v>
      </c>
      <c r="AL6" s="271" t="s">
        <v>168</v>
      </c>
      <c r="AM6" s="292" t="s">
        <v>169</v>
      </c>
      <c r="AN6" s="14"/>
    </row>
    <row r="7" spans="2:39" ht="11.25" customHeight="1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166"/>
      <c r="S7" s="30"/>
      <c r="T7" s="14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28"/>
      <c r="AL7" s="293"/>
      <c r="AM7" s="166"/>
    </row>
    <row r="8" spans="2:40" ht="11.25" customHeight="1">
      <c r="B8" s="30"/>
      <c r="C8" s="547" t="s">
        <v>503</v>
      </c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170"/>
      <c r="R8" s="171">
        <f>SUM(S8:T8)</f>
        <v>12114</v>
      </c>
      <c r="S8" s="171">
        <v>5488</v>
      </c>
      <c r="T8" s="172">
        <v>6626</v>
      </c>
      <c r="U8" s="294"/>
      <c r="V8" s="441" t="s">
        <v>430</v>
      </c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14"/>
      <c r="AK8" s="179">
        <f>SUM(AL8,AM8,)</f>
        <v>5</v>
      </c>
      <c r="AL8" s="46">
        <v>3</v>
      </c>
      <c r="AM8" s="46">
        <v>2</v>
      </c>
      <c r="AN8" s="44"/>
    </row>
    <row r="9" spans="2:40" ht="11.25" customHeight="1">
      <c r="B9" s="30"/>
      <c r="C9" s="562" t="s">
        <v>504</v>
      </c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151"/>
      <c r="R9" s="171">
        <f>SUM(S9:T9)</f>
        <v>12361</v>
      </c>
      <c r="S9" s="171">
        <v>5554</v>
      </c>
      <c r="T9" s="172">
        <v>6807</v>
      </c>
      <c r="U9" s="294"/>
      <c r="V9" s="420" t="s">
        <v>454</v>
      </c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376"/>
      <c r="AK9" s="171">
        <f>SUM(AL9,AM9,)</f>
        <v>5</v>
      </c>
      <c r="AL9" s="46">
        <v>2</v>
      </c>
      <c r="AM9" s="46">
        <v>3</v>
      </c>
      <c r="AN9" s="44"/>
    </row>
    <row r="10" spans="2:40" ht="11.25" customHeight="1">
      <c r="B10" s="30"/>
      <c r="C10" s="562" t="s">
        <v>488</v>
      </c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151"/>
      <c r="R10" s="171">
        <f>SUM(S10:T10)</f>
        <v>13067</v>
      </c>
      <c r="S10" s="171">
        <v>5825</v>
      </c>
      <c r="T10" s="172">
        <v>7242</v>
      </c>
      <c r="U10" s="294"/>
      <c r="V10" s="420" t="s">
        <v>455</v>
      </c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376"/>
      <c r="AK10" s="171">
        <f>SUM(AL10,AM10,)</f>
        <v>5</v>
      </c>
      <c r="AL10" s="46">
        <v>3</v>
      </c>
      <c r="AM10" s="46">
        <v>2</v>
      </c>
      <c r="AN10" s="44"/>
    </row>
    <row r="11" spans="2:40" ht="11.25" customHeight="1">
      <c r="B11" s="30"/>
      <c r="C11" s="562" t="s">
        <v>505</v>
      </c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151"/>
      <c r="R11" s="171">
        <f>SUM(S11:T11)</f>
        <v>13735</v>
      </c>
      <c r="S11" s="171">
        <v>6145</v>
      </c>
      <c r="T11" s="172">
        <v>7590</v>
      </c>
      <c r="U11" s="294"/>
      <c r="V11" s="420" t="s">
        <v>451</v>
      </c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376"/>
      <c r="AK11" s="171">
        <f>SUM(AL11,AM11,)</f>
        <v>5</v>
      </c>
      <c r="AL11" s="46">
        <v>4</v>
      </c>
      <c r="AM11" s="46">
        <v>1</v>
      </c>
      <c r="AN11" s="44"/>
    </row>
    <row r="12" spans="2:40" ht="11.25" customHeight="1">
      <c r="B12" s="30"/>
      <c r="C12" s="563" t="s">
        <v>506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211"/>
      <c r="R12" s="42">
        <f>SUM(R14:R72)+SUM(AK8:AK72)</f>
        <v>13999</v>
      </c>
      <c r="S12" s="42">
        <f>SUM(S14:S72,AL8:AL72)</f>
        <v>6202</v>
      </c>
      <c r="T12" s="296">
        <f>SUM(T14:T72)+SUM(AM8:AM72)</f>
        <v>7797</v>
      </c>
      <c r="U12" s="294"/>
      <c r="V12" s="420" t="s">
        <v>452</v>
      </c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376"/>
      <c r="AK12" s="171">
        <f>SUM(AL12,AM12,)</f>
        <v>5</v>
      </c>
      <c r="AL12" s="46">
        <v>2</v>
      </c>
      <c r="AM12" s="46">
        <v>3</v>
      </c>
      <c r="AN12" s="44"/>
    </row>
    <row r="13" spans="2:40" ht="11.25" customHeight="1">
      <c r="B13" s="30"/>
      <c r="C13" s="295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211"/>
      <c r="R13" s="171"/>
      <c r="S13" s="42"/>
      <c r="T13" s="296"/>
      <c r="U13" s="29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71"/>
      <c r="AL13" s="46"/>
      <c r="AM13" s="46"/>
      <c r="AN13" s="46"/>
    </row>
    <row r="14" spans="2:40" ht="11.25" customHeight="1">
      <c r="B14" s="30"/>
      <c r="C14" s="420" t="s">
        <v>326</v>
      </c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15"/>
      <c r="R14" s="179">
        <f>SUM(S14,T14,)</f>
        <v>5129</v>
      </c>
      <c r="S14" s="46">
        <v>2087</v>
      </c>
      <c r="T14" s="380">
        <v>3042</v>
      </c>
      <c r="U14" s="30"/>
      <c r="V14" s="420" t="s">
        <v>453</v>
      </c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15"/>
      <c r="AK14" s="171">
        <f>SUM(AL14,AM14,)</f>
        <v>5</v>
      </c>
      <c r="AL14" s="46">
        <v>0</v>
      </c>
      <c r="AM14" s="46">
        <v>5</v>
      </c>
      <c r="AN14" s="43"/>
    </row>
    <row r="15" spans="2:40" ht="11.25" customHeight="1">
      <c r="B15" s="30"/>
      <c r="C15" s="420" t="s">
        <v>482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151"/>
      <c r="R15" s="179">
        <f>SUM(S15,T15,)</f>
        <v>4674</v>
      </c>
      <c r="S15" s="46">
        <v>1999</v>
      </c>
      <c r="T15" s="380">
        <v>2675</v>
      </c>
      <c r="U15" s="297"/>
      <c r="V15" s="420" t="s">
        <v>457</v>
      </c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376"/>
      <c r="AK15" s="171">
        <f>SUM(AL15,AM15,)</f>
        <v>5</v>
      </c>
      <c r="AL15" s="46">
        <v>2</v>
      </c>
      <c r="AM15" s="46">
        <v>3</v>
      </c>
      <c r="AN15" s="44"/>
    </row>
    <row r="16" spans="2:40" ht="11.25" customHeight="1">
      <c r="B16" s="30"/>
      <c r="C16" s="420" t="s">
        <v>483</v>
      </c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151"/>
      <c r="R16" s="179">
        <f>SUM(S16,T16,)</f>
        <v>983</v>
      </c>
      <c r="S16" s="46">
        <v>140</v>
      </c>
      <c r="T16" s="380">
        <v>843</v>
      </c>
      <c r="U16" s="298"/>
      <c r="V16" s="420" t="s">
        <v>557</v>
      </c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376"/>
      <c r="AK16" s="171">
        <f>SUM(AL16,AM16,)</f>
        <v>5</v>
      </c>
      <c r="AL16" s="46">
        <v>4</v>
      </c>
      <c r="AM16" s="46">
        <v>1</v>
      </c>
      <c r="AN16" s="44"/>
    </row>
    <row r="17" spans="2:40" ht="11.25" customHeight="1">
      <c r="B17" s="30"/>
      <c r="C17" s="420" t="s">
        <v>327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151"/>
      <c r="R17" s="179">
        <f>SUM(S17,T17,)</f>
        <v>487</v>
      </c>
      <c r="S17" s="46">
        <v>328</v>
      </c>
      <c r="T17" s="380">
        <v>159</v>
      </c>
      <c r="U17" s="298"/>
      <c r="V17" s="420" t="s">
        <v>458</v>
      </c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376"/>
      <c r="AK17" s="171">
        <f>SUM(AL17,AM17,)</f>
        <v>4</v>
      </c>
      <c r="AL17" s="46">
        <v>3</v>
      </c>
      <c r="AM17" s="46">
        <v>1</v>
      </c>
      <c r="AN17" s="44"/>
    </row>
    <row r="18" spans="2:40" ht="11.25" customHeight="1">
      <c r="B18" s="30"/>
      <c r="C18" s="420" t="s">
        <v>513</v>
      </c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151"/>
      <c r="R18" s="179">
        <f>SUM(S18,T18,)</f>
        <v>244</v>
      </c>
      <c r="S18" s="46">
        <v>49</v>
      </c>
      <c r="T18" s="380">
        <v>195</v>
      </c>
      <c r="U18" s="298"/>
      <c r="V18" s="441" t="s">
        <v>433</v>
      </c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151"/>
      <c r="AK18" s="171">
        <f>SUM(AL18,AM18,)</f>
        <v>4</v>
      </c>
      <c r="AL18" s="46">
        <v>1</v>
      </c>
      <c r="AM18" s="46">
        <v>3</v>
      </c>
      <c r="AN18" s="44"/>
    </row>
    <row r="19" spans="2:40" ht="11.25" customHeight="1">
      <c r="B19" s="3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79"/>
      <c r="S19" s="46"/>
      <c r="T19" s="380"/>
      <c r="U19" s="298"/>
      <c r="V19" s="37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376"/>
      <c r="AK19" s="171"/>
      <c r="AL19" s="46"/>
      <c r="AM19" s="46"/>
      <c r="AN19" s="46"/>
    </row>
    <row r="20" spans="2:40" ht="11.25" customHeight="1">
      <c r="B20" s="30"/>
      <c r="C20" s="420" t="s">
        <v>514</v>
      </c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15"/>
      <c r="R20" s="179">
        <f>SUM(S20,T20,)</f>
        <v>242</v>
      </c>
      <c r="S20" s="46">
        <v>148</v>
      </c>
      <c r="T20" s="380">
        <v>94</v>
      </c>
      <c r="U20" s="298"/>
      <c r="V20" s="420" t="s">
        <v>456</v>
      </c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376"/>
      <c r="AK20" s="171">
        <f>SUM(AL20,AM20,)</f>
        <v>4</v>
      </c>
      <c r="AL20" s="46">
        <v>3</v>
      </c>
      <c r="AM20" s="46">
        <v>1</v>
      </c>
      <c r="AN20" s="44"/>
    </row>
    <row r="21" spans="2:40" ht="11.25" customHeight="1">
      <c r="B21" s="30"/>
      <c r="C21" s="420" t="s">
        <v>515</v>
      </c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15"/>
      <c r="R21" s="179">
        <f>SUM(S21,T21,)</f>
        <v>208</v>
      </c>
      <c r="S21" s="46">
        <v>145</v>
      </c>
      <c r="T21" s="380">
        <v>63</v>
      </c>
      <c r="U21" s="298"/>
      <c r="V21" s="420" t="s">
        <v>558</v>
      </c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376"/>
      <c r="AK21" s="171">
        <f>SUM(AL21,AM21,)</f>
        <v>4</v>
      </c>
      <c r="AL21" s="46">
        <v>3</v>
      </c>
      <c r="AM21" s="46">
        <v>1</v>
      </c>
      <c r="AN21" s="44"/>
    </row>
    <row r="22" spans="2:40" ht="11.25" customHeight="1">
      <c r="B22" s="30"/>
      <c r="C22" s="420" t="s">
        <v>329</v>
      </c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15"/>
      <c r="R22" s="179">
        <f>SUM(S22,T22,)</f>
        <v>186</v>
      </c>
      <c r="S22" s="46">
        <v>138</v>
      </c>
      <c r="T22" s="380">
        <v>48</v>
      </c>
      <c r="U22" s="298"/>
      <c r="V22" s="420" t="s">
        <v>436</v>
      </c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376"/>
      <c r="AK22" s="171">
        <f>SUM(AL22,AM22,)</f>
        <v>4</v>
      </c>
      <c r="AL22" s="46">
        <v>4</v>
      </c>
      <c r="AM22" s="46">
        <v>0</v>
      </c>
      <c r="AN22" s="44"/>
    </row>
    <row r="23" spans="2:40" ht="11.25" customHeight="1">
      <c r="B23" s="30"/>
      <c r="C23" s="420" t="s">
        <v>516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15"/>
      <c r="R23" s="179">
        <f>SUM(S23,T23,)</f>
        <v>131</v>
      </c>
      <c r="S23" s="46">
        <v>99</v>
      </c>
      <c r="T23" s="380">
        <v>32</v>
      </c>
      <c r="U23" s="298"/>
      <c r="V23" s="420" t="s">
        <v>328</v>
      </c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376"/>
      <c r="AK23" s="171">
        <f>SUM(AL23,AM23,)</f>
        <v>4</v>
      </c>
      <c r="AL23" s="46">
        <v>3</v>
      </c>
      <c r="AM23" s="46">
        <v>1</v>
      </c>
      <c r="AN23" s="44"/>
    </row>
    <row r="24" spans="2:40" ht="11.25" customHeight="1">
      <c r="B24" s="30"/>
      <c r="C24" s="420" t="s">
        <v>517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15"/>
      <c r="R24" s="179">
        <f>SUM(S24,T24,)</f>
        <v>129</v>
      </c>
      <c r="S24" s="46">
        <v>65</v>
      </c>
      <c r="T24" s="380">
        <v>64</v>
      </c>
      <c r="U24" s="298"/>
      <c r="V24" s="441" t="s">
        <v>559</v>
      </c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376"/>
      <c r="AK24" s="171">
        <f>SUM(AL24,AM24,)</f>
        <v>3</v>
      </c>
      <c r="AL24" s="46">
        <v>3</v>
      </c>
      <c r="AM24" s="46">
        <v>0</v>
      </c>
      <c r="AN24" s="44"/>
    </row>
    <row r="25" spans="2:40" ht="11.25" customHeight="1">
      <c r="B25" s="3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79"/>
      <c r="S25" s="46"/>
      <c r="T25" s="380"/>
      <c r="U25" s="298"/>
      <c r="V25" s="37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76"/>
      <c r="AK25" s="171"/>
      <c r="AL25" s="46"/>
      <c r="AM25" s="46"/>
      <c r="AN25" s="46"/>
    </row>
    <row r="26" spans="2:40" ht="11.25" customHeight="1">
      <c r="B26" s="30"/>
      <c r="C26" s="420" t="s">
        <v>518</v>
      </c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15"/>
      <c r="R26" s="179">
        <f>SUM(S26,T26,)</f>
        <v>119</v>
      </c>
      <c r="S26" s="46">
        <v>65</v>
      </c>
      <c r="T26" s="380">
        <v>54</v>
      </c>
      <c r="U26" s="298"/>
      <c r="V26" s="420" t="s">
        <v>560</v>
      </c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376"/>
      <c r="AK26" s="171">
        <f>SUM(AL26,AM26,)</f>
        <v>3</v>
      </c>
      <c r="AL26" s="46">
        <v>2</v>
      </c>
      <c r="AM26" s="46">
        <v>1</v>
      </c>
      <c r="AN26" s="44"/>
    </row>
    <row r="27" spans="2:40" ht="11.25" customHeight="1">
      <c r="B27" s="30"/>
      <c r="C27" s="420" t="s">
        <v>519</v>
      </c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15"/>
      <c r="R27" s="179">
        <f>SUM(S27,T27,)</f>
        <v>115</v>
      </c>
      <c r="S27" s="46">
        <v>88</v>
      </c>
      <c r="T27" s="380">
        <v>27</v>
      </c>
      <c r="U27" s="298"/>
      <c r="V27" s="420" t="s">
        <v>561</v>
      </c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376"/>
      <c r="AK27" s="171">
        <f>SUM(AL27,AM27,)</f>
        <v>3</v>
      </c>
      <c r="AL27" s="46">
        <v>0</v>
      </c>
      <c r="AM27" s="46">
        <v>3</v>
      </c>
      <c r="AN27" s="44"/>
    </row>
    <row r="28" spans="2:40" ht="11.25" customHeight="1">
      <c r="B28" s="30"/>
      <c r="C28" s="420" t="s">
        <v>520</v>
      </c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15"/>
      <c r="R28" s="179">
        <f>SUM(S28,T28,)</f>
        <v>103</v>
      </c>
      <c r="S28" s="46">
        <v>71</v>
      </c>
      <c r="T28" s="380">
        <v>32</v>
      </c>
      <c r="U28" s="298"/>
      <c r="V28" s="420" t="s">
        <v>562</v>
      </c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376"/>
      <c r="AK28" s="171">
        <f>SUM(AL28,AM28,)</f>
        <v>3</v>
      </c>
      <c r="AL28" s="45">
        <v>3</v>
      </c>
      <c r="AM28" s="45">
        <v>0</v>
      </c>
      <c r="AN28" s="44"/>
    </row>
    <row r="29" spans="2:40" ht="11.25" customHeight="1">
      <c r="B29" s="30"/>
      <c r="C29" s="420" t="s">
        <v>521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15"/>
      <c r="R29" s="179">
        <f>SUM(S29,T29,)</f>
        <v>98</v>
      </c>
      <c r="S29" s="46">
        <v>59</v>
      </c>
      <c r="T29" s="380">
        <v>39</v>
      </c>
      <c r="U29" s="298"/>
      <c r="V29" s="441" t="s">
        <v>563</v>
      </c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376"/>
      <c r="AK29" s="171">
        <f>SUM(AL29,AM29,)</f>
        <v>3</v>
      </c>
      <c r="AL29" s="46">
        <v>2</v>
      </c>
      <c r="AM29" s="46">
        <v>1</v>
      </c>
      <c r="AN29" s="44"/>
    </row>
    <row r="30" spans="2:40" ht="11.25" customHeight="1">
      <c r="B30" s="30"/>
      <c r="C30" s="420" t="s">
        <v>522</v>
      </c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15"/>
      <c r="R30" s="179">
        <f>SUM(S30,T30,)</f>
        <v>94</v>
      </c>
      <c r="S30" s="46">
        <v>65</v>
      </c>
      <c r="T30" s="380">
        <v>29</v>
      </c>
      <c r="U30" s="298"/>
      <c r="V30" s="420" t="s">
        <v>564</v>
      </c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30"/>
      <c r="AK30" s="179">
        <f>SUM(AL30,AM30,)</f>
        <v>3</v>
      </c>
      <c r="AL30" s="46">
        <v>0</v>
      </c>
      <c r="AM30" s="46">
        <v>3</v>
      </c>
      <c r="AN30" s="44"/>
    </row>
    <row r="31" spans="2:40" ht="11.25" customHeight="1">
      <c r="B31" s="3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79"/>
      <c r="S31" s="46"/>
      <c r="T31" s="380"/>
      <c r="U31" s="298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378"/>
      <c r="AK31" s="179"/>
      <c r="AL31" s="46"/>
      <c r="AM31" s="46"/>
      <c r="AN31" s="46"/>
    </row>
    <row r="32" spans="2:40" ht="11.25" customHeight="1">
      <c r="B32" s="30"/>
      <c r="C32" s="420" t="s">
        <v>523</v>
      </c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15"/>
      <c r="R32" s="179">
        <f>SUM(S32,T32,)</f>
        <v>86</v>
      </c>
      <c r="S32" s="46">
        <v>53</v>
      </c>
      <c r="T32" s="380">
        <v>33</v>
      </c>
      <c r="U32" s="298"/>
      <c r="V32" s="420" t="s">
        <v>565</v>
      </c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376"/>
      <c r="AK32" s="179">
        <f>SUM(AL32,AM32,)</f>
        <v>3</v>
      </c>
      <c r="AL32" s="46">
        <v>1</v>
      </c>
      <c r="AM32" s="46">
        <v>2</v>
      </c>
      <c r="AN32" s="44"/>
    </row>
    <row r="33" spans="2:40" ht="11.25" customHeight="1">
      <c r="B33" s="30"/>
      <c r="C33" s="420" t="s">
        <v>524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15"/>
      <c r="R33" s="179">
        <f>SUM(S33,T33,)</f>
        <v>56</v>
      </c>
      <c r="S33" s="46">
        <v>30</v>
      </c>
      <c r="T33" s="380">
        <v>26</v>
      </c>
      <c r="U33" s="298"/>
      <c r="V33" s="420" t="s">
        <v>485</v>
      </c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376"/>
      <c r="AK33" s="171">
        <f>SUM(AL33,AM33,)</f>
        <v>2</v>
      </c>
      <c r="AL33" s="46">
        <v>0</v>
      </c>
      <c r="AM33" s="46">
        <v>2</v>
      </c>
      <c r="AN33" s="44"/>
    </row>
    <row r="34" spans="2:40" ht="11.25" customHeight="1">
      <c r="B34" s="30"/>
      <c r="C34" s="420" t="s">
        <v>525</v>
      </c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15"/>
      <c r="R34" s="179">
        <f>SUM(S34,T34,)</f>
        <v>55</v>
      </c>
      <c r="S34" s="46">
        <v>15</v>
      </c>
      <c r="T34" s="380">
        <v>40</v>
      </c>
      <c r="U34" s="298"/>
      <c r="V34" s="420" t="s">
        <v>566</v>
      </c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151"/>
      <c r="AK34" s="171">
        <f>SUM(AL34,AM34,)</f>
        <v>2</v>
      </c>
      <c r="AL34" s="46">
        <v>2</v>
      </c>
      <c r="AM34" s="46">
        <v>0</v>
      </c>
      <c r="AN34" s="44"/>
    </row>
    <row r="35" spans="2:40" ht="11.25" customHeight="1">
      <c r="B35" s="30"/>
      <c r="C35" s="420" t="s">
        <v>526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15"/>
      <c r="R35" s="179">
        <f>SUM(S35,T35,)</f>
        <v>54</v>
      </c>
      <c r="S35" s="46">
        <v>39</v>
      </c>
      <c r="T35" s="380">
        <v>15</v>
      </c>
      <c r="U35" s="298"/>
      <c r="V35" s="441" t="s">
        <v>567</v>
      </c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376"/>
      <c r="AK35" s="171">
        <f>SUM(AL35,AM35,)</f>
        <v>2</v>
      </c>
      <c r="AL35" s="46">
        <v>1</v>
      </c>
      <c r="AM35" s="46">
        <v>1</v>
      </c>
      <c r="AN35" s="44"/>
    </row>
    <row r="36" spans="2:40" ht="11.25" customHeight="1">
      <c r="B36" s="30"/>
      <c r="C36" s="420" t="s">
        <v>527</v>
      </c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15"/>
      <c r="R36" s="179">
        <f>SUM(S36,T36,)</f>
        <v>52</v>
      </c>
      <c r="S36" s="46">
        <v>17</v>
      </c>
      <c r="T36" s="380">
        <v>35</v>
      </c>
      <c r="U36" s="298"/>
      <c r="V36" s="441" t="s">
        <v>568</v>
      </c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376"/>
      <c r="AK36" s="171">
        <f>SUM(AL36,AM36,)</f>
        <v>2</v>
      </c>
      <c r="AL36" s="46">
        <v>1</v>
      </c>
      <c r="AM36" s="46">
        <v>1</v>
      </c>
      <c r="AN36" s="44"/>
    </row>
    <row r="37" spans="2:40" ht="11.25" customHeight="1">
      <c r="B37" s="3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79"/>
      <c r="S37" s="46"/>
      <c r="T37" s="380"/>
      <c r="U37" s="298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6"/>
      <c r="AK37" s="171"/>
      <c r="AL37" s="46"/>
      <c r="AM37" s="46"/>
      <c r="AN37" s="46"/>
    </row>
    <row r="38" spans="2:40" ht="11.25" customHeight="1">
      <c r="B38" s="30"/>
      <c r="C38" s="420" t="s">
        <v>528</v>
      </c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15"/>
      <c r="R38" s="179">
        <f>SUM(S38,T38,)</f>
        <v>49</v>
      </c>
      <c r="S38" s="46">
        <v>29</v>
      </c>
      <c r="T38" s="380">
        <v>20</v>
      </c>
      <c r="U38" s="298"/>
      <c r="V38" s="441" t="s">
        <v>569</v>
      </c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376"/>
      <c r="AK38" s="171">
        <f aca="true" t="shared" si="0" ref="AK38:AK70">SUM(AL38,AM38,)</f>
        <v>2</v>
      </c>
      <c r="AL38" s="46">
        <v>2</v>
      </c>
      <c r="AM38" s="46">
        <v>0</v>
      </c>
      <c r="AN38" s="44"/>
    </row>
    <row r="39" spans="2:40" ht="11.25" customHeight="1">
      <c r="B39" s="30"/>
      <c r="C39" s="420" t="s">
        <v>529</v>
      </c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15"/>
      <c r="R39" s="179">
        <f>SUM(S39,T39,)</f>
        <v>46</v>
      </c>
      <c r="S39" s="46">
        <v>45</v>
      </c>
      <c r="T39" s="380">
        <v>1</v>
      </c>
      <c r="U39" s="298"/>
      <c r="V39" s="420" t="s">
        <v>570</v>
      </c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376"/>
      <c r="AK39" s="171">
        <f t="shared" si="0"/>
        <v>2</v>
      </c>
      <c r="AL39" s="46">
        <v>1</v>
      </c>
      <c r="AM39" s="46">
        <v>1</v>
      </c>
      <c r="AN39" s="44"/>
    </row>
    <row r="40" spans="2:40" ht="11.25" customHeight="1">
      <c r="B40" s="30"/>
      <c r="C40" s="420" t="s">
        <v>530</v>
      </c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15"/>
      <c r="R40" s="179">
        <f>SUM(S40,T40,)</f>
        <v>43</v>
      </c>
      <c r="S40" s="46">
        <v>41</v>
      </c>
      <c r="T40" s="380">
        <v>2</v>
      </c>
      <c r="U40" s="298"/>
      <c r="V40" s="420" t="s">
        <v>571</v>
      </c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376"/>
      <c r="AK40" s="171">
        <f t="shared" si="0"/>
        <v>2</v>
      </c>
      <c r="AL40" s="46">
        <v>2</v>
      </c>
      <c r="AM40" s="46">
        <v>0</v>
      </c>
      <c r="AN40" s="44"/>
    </row>
    <row r="41" spans="2:40" ht="11.25" customHeight="1">
      <c r="B41" s="30"/>
      <c r="C41" s="420" t="s">
        <v>531</v>
      </c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15"/>
      <c r="R41" s="179">
        <f>SUM(S41,T41,)</f>
        <v>41</v>
      </c>
      <c r="S41" s="46">
        <v>31</v>
      </c>
      <c r="T41" s="380">
        <v>10</v>
      </c>
      <c r="U41" s="298"/>
      <c r="V41" s="420" t="s">
        <v>572</v>
      </c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376"/>
      <c r="AK41" s="171">
        <f t="shared" si="0"/>
        <v>2</v>
      </c>
      <c r="AL41" s="46">
        <v>1</v>
      </c>
      <c r="AM41" s="46">
        <v>1</v>
      </c>
      <c r="AN41" s="44"/>
    </row>
    <row r="42" spans="2:40" ht="11.25" customHeight="1">
      <c r="B42" s="30"/>
      <c r="C42" s="420" t="s">
        <v>532</v>
      </c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15"/>
      <c r="R42" s="179">
        <f>SUM(S42,T42,)</f>
        <v>40</v>
      </c>
      <c r="S42" s="46">
        <v>13</v>
      </c>
      <c r="T42" s="380">
        <v>27</v>
      </c>
      <c r="U42" s="298"/>
      <c r="V42" s="441" t="s">
        <v>459</v>
      </c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376"/>
      <c r="AK42" s="171">
        <f t="shared" si="0"/>
        <v>2</v>
      </c>
      <c r="AL42" s="46">
        <v>0</v>
      </c>
      <c r="AM42" s="46">
        <v>2</v>
      </c>
      <c r="AN42" s="44"/>
    </row>
    <row r="43" spans="2:40" ht="11.25" customHeight="1">
      <c r="B43" s="3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79"/>
      <c r="S43" s="46"/>
      <c r="T43" s="380"/>
      <c r="U43" s="298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6"/>
      <c r="AK43" s="171"/>
      <c r="AL43" s="46"/>
      <c r="AM43" s="46"/>
      <c r="AN43" s="44"/>
    </row>
    <row r="44" spans="2:40" ht="11.25" customHeight="1">
      <c r="B44" s="30"/>
      <c r="C44" s="420" t="s">
        <v>533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15"/>
      <c r="R44" s="179">
        <f>SUM(S44,T44,)</f>
        <v>40</v>
      </c>
      <c r="S44" s="46">
        <v>19</v>
      </c>
      <c r="T44" s="380">
        <v>21</v>
      </c>
      <c r="U44" s="298"/>
      <c r="V44" s="420" t="s">
        <v>573</v>
      </c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376"/>
      <c r="AK44" s="171">
        <f t="shared" si="0"/>
        <v>2</v>
      </c>
      <c r="AL44" s="46">
        <v>2</v>
      </c>
      <c r="AM44" s="46">
        <v>0</v>
      </c>
      <c r="AN44" s="44"/>
    </row>
    <row r="45" spans="2:40" ht="11.25" customHeight="1">
      <c r="B45" s="30"/>
      <c r="C45" s="420" t="s">
        <v>534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15"/>
      <c r="R45" s="179">
        <f>SUM(S45,T45,)</f>
        <v>36</v>
      </c>
      <c r="S45" s="46">
        <v>30</v>
      </c>
      <c r="T45" s="380">
        <v>6</v>
      </c>
      <c r="U45" s="298"/>
      <c r="V45" s="420" t="s">
        <v>574</v>
      </c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376"/>
      <c r="AK45" s="171">
        <f t="shared" si="0"/>
        <v>1</v>
      </c>
      <c r="AL45" s="46">
        <v>1</v>
      </c>
      <c r="AM45" s="46">
        <v>0</v>
      </c>
      <c r="AN45" s="44"/>
    </row>
    <row r="46" spans="2:40" ht="11.25" customHeight="1">
      <c r="B46" s="30"/>
      <c r="C46" s="420" t="s">
        <v>535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15"/>
      <c r="R46" s="179">
        <f>SUM(S46,T46,)</f>
        <v>35</v>
      </c>
      <c r="S46" s="46">
        <v>35</v>
      </c>
      <c r="T46" s="380">
        <v>0</v>
      </c>
      <c r="U46" s="298"/>
      <c r="V46" s="441" t="s">
        <v>484</v>
      </c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376"/>
      <c r="AK46" s="171">
        <f t="shared" si="0"/>
        <v>1</v>
      </c>
      <c r="AL46" s="46">
        <v>1</v>
      </c>
      <c r="AM46" s="46">
        <v>0</v>
      </c>
      <c r="AN46" s="44"/>
    </row>
    <row r="47" spans="2:40" ht="11.25" customHeight="1">
      <c r="B47" s="30"/>
      <c r="C47" s="420" t="s">
        <v>536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15"/>
      <c r="R47" s="179">
        <f>SUM(S47,T47,)</f>
        <v>34</v>
      </c>
      <c r="S47" s="46">
        <v>20</v>
      </c>
      <c r="T47" s="380">
        <v>14</v>
      </c>
      <c r="U47" s="298"/>
      <c r="V47" s="441" t="s">
        <v>575</v>
      </c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376"/>
      <c r="AK47" s="171">
        <f t="shared" si="0"/>
        <v>1</v>
      </c>
      <c r="AL47" s="46">
        <v>1</v>
      </c>
      <c r="AM47" s="46">
        <v>0</v>
      </c>
      <c r="AN47" s="44"/>
    </row>
    <row r="48" spans="2:40" ht="11.25" customHeight="1">
      <c r="B48" s="30"/>
      <c r="C48" s="420" t="s">
        <v>537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15"/>
      <c r="R48" s="179">
        <f>SUM(S48,T48,)</f>
        <v>32</v>
      </c>
      <c r="S48" s="46">
        <v>23</v>
      </c>
      <c r="T48" s="380">
        <v>9</v>
      </c>
      <c r="U48" s="298"/>
      <c r="V48" s="420" t="s">
        <v>576</v>
      </c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151"/>
      <c r="AK48" s="171">
        <f t="shared" si="0"/>
        <v>1</v>
      </c>
      <c r="AL48" s="46">
        <v>1</v>
      </c>
      <c r="AM48" s="46">
        <v>0</v>
      </c>
      <c r="AN48" s="44"/>
    </row>
    <row r="49" spans="2:40" ht="11.25" customHeight="1">
      <c r="B49" s="3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79"/>
      <c r="S49" s="46"/>
      <c r="T49" s="380"/>
      <c r="U49" s="298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51"/>
      <c r="AK49" s="171"/>
      <c r="AL49" s="46"/>
      <c r="AM49" s="46"/>
      <c r="AN49" s="46"/>
    </row>
    <row r="50" spans="2:40" ht="11.25" customHeight="1">
      <c r="B50" s="30"/>
      <c r="C50" s="420" t="s">
        <v>538</v>
      </c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15"/>
      <c r="R50" s="179">
        <f>SUM(S50,T50,)</f>
        <v>30</v>
      </c>
      <c r="S50" s="46">
        <v>26</v>
      </c>
      <c r="T50" s="380">
        <v>4</v>
      </c>
      <c r="U50" s="298"/>
      <c r="V50" s="420" t="s">
        <v>577</v>
      </c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376"/>
      <c r="AK50" s="171">
        <f t="shared" si="0"/>
        <v>1</v>
      </c>
      <c r="AL50" s="46">
        <v>0</v>
      </c>
      <c r="AM50" s="46">
        <v>1</v>
      </c>
      <c r="AN50" s="43"/>
    </row>
    <row r="51" spans="2:40" ht="11.25" customHeight="1">
      <c r="B51" s="30"/>
      <c r="C51" s="420" t="s">
        <v>539</v>
      </c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15"/>
      <c r="R51" s="179">
        <f>SUM(S51,T51,)</f>
        <v>23</v>
      </c>
      <c r="S51" s="46">
        <v>18</v>
      </c>
      <c r="T51" s="380">
        <v>5</v>
      </c>
      <c r="U51" s="298"/>
      <c r="V51" s="420" t="s">
        <v>578</v>
      </c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379"/>
      <c r="AK51" s="171">
        <f t="shared" si="0"/>
        <v>1</v>
      </c>
      <c r="AL51" s="46">
        <v>0</v>
      </c>
      <c r="AM51" s="46">
        <v>1</v>
      </c>
      <c r="AN51" s="44"/>
    </row>
    <row r="52" spans="2:40" ht="11.25" customHeight="1">
      <c r="B52" s="30"/>
      <c r="C52" s="420" t="s">
        <v>540</v>
      </c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15"/>
      <c r="R52" s="179">
        <f>SUM(S52,T52,)</f>
        <v>16</v>
      </c>
      <c r="S52" s="46">
        <v>13</v>
      </c>
      <c r="T52" s="380">
        <v>3</v>
      </c>
      <c r="U52" s="298"/>
      <c r="V52" s="441" t="s">
        <v>579</v>
      </c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15"/>
      <c r="AK52" s="171">
        <f t="shared" si="0"/>
        <v>1</v>
      </c>
      <c r="AL52" s="46">
        <v>1</v>
      </c>
      <c r="AM52" s="46">
        <v>0</v>
      </c>
      <c r="AN52" s="44"/>
    </row>
    <row r="53" spans="2:40" ht="11.25" customHeight="1">
      <c r="B53" s="30"/>
      <c r="C53" s="420" t="s">
        <v>541</v>
      </c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15"/>
      <c r="R53" s="179">
        <f>SUM(S53,T53,)</f>
        <v>14</v>
      </c>
      <c r="S53" s="46">
        <v>10</v>
      </c>
      <c r="T53" s="380">
        <v>4</v>
      </c>
      <c r="U53" s="298"/>
      <c r="V53" s="441" t="s">
        <v>580</v>
      </c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151"/>
      <c r="AK53" s="375">
        <f t="shared" si="0"/>
        <v>1</v>
      </c>
      <c r="AL53" s="46">
        <v>0</v>
      </c>
      <c r="AM53" s="46">
        <v>1</v>
      </c>
      <c r="AN53" s="44"/>
    </row>
    <row r="54" spans="2:40" ht="11.25" customHeight="1">
      <c r="B54" s="30"/>
      <c r="C54" s="420" t="s">
        <v>542</v>
      </c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15"/>
      <c r="R54" s="179">
        <f>SUM(S54,T54,)</f>
        <v>13</v>
      </c>
      <c r="S54" s="46">
        <v>8</v>
      </c>
      <c r="T54" s="380">
        <v>5</v>
      </c>
      <c r="U54" s="298"/>
      <c r="V54" s="441" t="s">
        <v>581</v>
      </c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376"/>
      <c r="AK54" s="171">
        <f t="shared" si="0"/>
        <v>1</v>
      </c>
      <c r="AL54" s="46">
        <v>1</v>
      </c>
      <c r="AM54" s="46">
        <v>0</v>
      </c>
      <c r="AN54" s="44"/>
    </row>
    <row r="55" spans="2:40" ht="11.25" customHeight="1">
      <c r="B55" s="30"/>
      <c r="C55" s="1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15"/>
      <c r="R55" s="179"/>
      <c r="S55" s="46"/>
      <c r="T55" s="380"/>
      <c r="U55" s="298"/>
      <c r="V55" s="441" t="s">
        <v>582</v>
      </c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151"/>
      <c r="AK55" s="171">
        <f t="shared" si="0"/>
        <v>1</v>
      </c>
      <c r="AL55" s="46">
        <v>1</v>
      </c>
      <c r="AM55" s="46">
        <v>0</v>
      </c>
      <c r="AN55" s="46"/>
    </row>
    <row r="56" spans="2:40" ht="11.25" customHeight="1">
      <c r="B56" s="30"/>
      <c r="C56" s="420" t="s">
        <v>543</v>
      </c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15"/>
      <c r="R56" s="179">
        <f>SUM(S56,T56,)</f>
        <v>13</v>
      </c>
      <c r="S56" s="46">
        <v>0</v>
      </c>
      <c r="T56" s="380">
        <v>13</v>
      </c>
      <c r="U56" s="298"/>
      <c r="V56" s="441" t="s">
        <v>583</v>
      </c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376"/>
      <c r="AK56" s="171">
        <f t="shared" si="0"/>
        <v>1</v>
      </c>
      <c r="AL56" s="377">
        <v>1</v>
      </c>
      <c r="AM56" s="46">
        <v>0</v>
      </c>
      <c r="AN56" s="44"/>
    </row>
    <row r="57" spans="2:40" ht="11.25" customHeight="1">
      <c r="B57" s="30"/>
      <c r="C57" s="420" t="s">
        <v>544</v>
      </c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376"/>
      <c r="R57" s="179">
        <f>SUM(S57,T57,)</f>
        <v>12</v>
      </c>
      <c r="S57" s="46">
        <v>2</v>
      </c>
      <c r="T57" s="380">
        <v>10</v>
      </c>
      <c r="U57" s="298"/>
      <c r="V57" s="441" t="s">
        <v>584</v>
      </c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376"/>
      <c r="AK57" s="171">
        <f t="shared" si="0"/>
        <v>1</v>
      </c>
      <c r="AL57" s="46">
        <v>0</v>
      </c>
      <c r="AM57" s="46">
        <v>1</v>
      </c>
      <c r="AN57" s="44"/>
    </row>
    <row r="58" spans="2:40" ht="11.25" customHeight="1">
      <c r="B58" s="30"/>
      <c r="C58" s="420" t="s">
        <v>545</v>
      </c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15"/>
      <c r="R58" s="179">
        <f>SUM(S58,T58,)</f>
        <v>12</v>
      </c>
      <c r="S58" s="46">
        <v>6</v>
      </c>
      <c r="T58" s="380">
        <v>6</v>
      </c>
      <c r="U58" s="298"/>
      <c r="V58" s="441" t="s">
        <v>585</v>
      </c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379"/>
      <c r="AK58" s="375">
        <f t="shared" si="0"/>
        <v>1</v>
      </c>
      <c r="AL58" s="377">
        <v>1</v>
      </c>
      <c r="AM58" s="46">
        <v>0</v>
      </c>
      <c r="AN58" s="44"/>
    </row>
    <row r="59" spans="2:40" ht="11.25" customHeight="1">
      <c r="B59" s="30"/>
      <c r="C59" s="420" t="s">
        <v>546</v>
      </c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15"/>
      <c r="R59" s="179">
        <f>SUM(S59,T59,)</f>
        <v>11</v>
      </c>
      <c r="S59" s="46">
        <v>6</v>
      </c>
      <c r="T59" s="380">
        <v>5</v>
      </c>
      <c r="U59" s="298"/>
      <c r="V59" s="441" t="s">
        <v>586</v>
      </c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376"/>
      <c r="AK59" s="171">
        <f t="shared" si="0"/>
        <v>1</v>
      </c>
      <c r="AL59" s="46">
        <v>1</v>
      </c>
      <c r="AM59" s="46">
        <v>0</v>
      </c>
      <c r="AN59" s="44"/>
    </row>
    <row r="60" spans="2:40" ht="11.25" customHeight="1">
      <c r="B60" s="30"/>
      <c r="C60" s="420" t="s">
        <v>547</v>
      </c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15"/>
      <c r="R60" s="179">
        <f>SUM(S60,T60,)</f>
        <v>10</v>
      </c>
      <c r="S60" s="46">
        <v>8</v>
      </c>
      <c r="T60" s="380">
        <v>2</v>
      </c>
      <c r="U60" s="298"/>
      <c r="V60" s="420" t="s">
        <v>330</v>
      </c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376"/>
      <c r="AK60" s="171">
        <f t="shared" si="0"/>
        <v>1</v>
      </c>
      <c r="AL60" s="46">
        <v>1</v>
      </c>
      <c r="AM60" s="46">
        <v>0</v>
      </c>
      <c r="AN60" s="44"/>
    </row>
    <row r="61" spans="2:40" ht="11.25" customHeight="1">
      <c r="B61" s="3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79"/>
      <c r="S61" s="46"/>
      <c r="T61" s="380"/>
      <c r="U61" s="298"/>
      <c r="V61" s="441" t="s">
        <v>487</v>
      </c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376"/>
      <c r="AK61" s="171">
        <f t="shared" si="0"/>
        <v>1</v>
      </c>
      <c r="AL61" s="46">
        <v>1</v>
      </c>
      <c r="AM61" s="46">
        <v>0</v>
      </c>
      <c r="AN61" s="44"/>
    </row>
    <row r="62" spans="1:40" ht="11.25" customHeight="1">
      <c r="A62" s="30"/>
      <c r="B62" s="30"/>
      <c r="C62" s="420" t="s">
        <v>548</v>
      </c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15"/>
      <c r="R62" s="179">
        <f>SUM(S62,T62,)</f>
        <v>9</v>
      </c>
      <c r="S62" s="46">
        <v>6</v>
      </c>
      <c r="T62" s="380">
        <v>3</v>
      </c>
      <c r="U62" s="298"/>
      <c r="V62" s="420" t="s">
        <v>460</v>
      </c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376"/>
      <c r="AK62" s="375">
        <f t="shared" si="0"/>
        <v>1</v>
      </c>
      <c r="AL62" s="377">
        <v>1</v>
      </c>
      <c r="AM62" s="46">
        <v>0</v>
      </c>
      <c r="AN62" s="44"/>
    </row>
    <row r="63" spans="1:40" ht="11.25" customHeight="1">
      <c r="A63" s="30"/>
      <c r="B63" s="30"/>
      <c r="C63" s="420" t="s">
        <v>549</v>
      </c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376"/>
      <c r="R63" s="179">
        <f>SUM(S63,T63,)</f>
        <v>8</v>
      </c>
      <c r="S63" s="46">
        <v>2</v>
      </c>
      <c r="T63" s="380">
        <v>6</v>
      </c>
      <c r="U63" s="298"/>
      <c r="V63" s="420" t="s">
        <v>437</v>
      </c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376"/>
      <c r="AK63" s="171">
        <f t="shared" si="0"/>
        <v>1</v>
      </c>
      <c r="AL63" s="46">
        <v>0</v>
      </c>
      <c r="AM63" s="46">
        <v>1</v>
      </c>
      <c r="AN63" s="44"/>
    </row>
    <row r="64" spans="1:40" ht="11.25" customHeight="1">
      <c r="A64" s="30"/>
      <c r="B64" s="30"/>
      <c r="C64" s="420" t="s">
        <v>550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376"/>
      <c r="R64" s="179">
        <f>SUM(S64,T64,)</f>
        <v>7</v>
      </c>
      <c r="S64" s="46">
        <v>6</v>
      </c>
      <c r="T64" s="380">
        <v>1</v>
      </c>
      <c r="U64" s="298"/>
      <c r="V64" s="420" t="s">
        <v>461</v>
      </c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376"/>
      <c r="AK64" s="171">
        <f t="shared" si="0"/>
        <v>1</v>
      </c>
      <c r="AL64" s="46">
        <v>1</v>
      </c>
      <c r="AM64" s="46">
        <v>0</v>
      </c>
      <c r="AN64" s="44"/>
    </row>
    <row r="65" spans="1:40" ht="11.25" customHeight="1">
      <c r="A65" s="30"/>
      <c r="B65" s="30"/>
      <c r="C65" s="420" t="s">
        <v>551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15"/>
      <c r="R65" s="179">
        <f>SUM(S65,T65,)</f>
        <v>7</v>
      </c>
      <c r="S65" s="46">
        <v>2</v>
      </c>
      <c r="T65" s="380">
        <v>5</v>
      </c>
      <c r="U65" s="298"/>
      <c r="V65" s="420" t="s">
        <v>434</v>
      </c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376"/>
      <c r="AK65" s="171">
        <f t="shared" si="0"/>
        <v>1</v>
      </c>
      <c r="AL65" s="45">
        <v>1</v>
      </c>
      <c r="AM65" s="45">
        <v>0</v>
      </c>
      <c r="AN65" s="44"/>
    </row>
    <row r="66" spans="1:40" ht="11.25" customHeight="1">
      <c r="A66" s="30"/>
      <c r="B66" s="30"/>
      <c r="C66" s="420" t="s">
        <v>552</v>
      </c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376"/>
      <c r="R66" s="179">
        <f>SUM(S66,T66,)</f>
        <v>7</v>
      </c>
      <c r="S66" s="46">
        <v>5</v>
      </c>
      <c r="T66" s="380">
        <v>2</v>
      </c>
      <c r="U66" s="298"/>
      <c r="V66" s="420" t="s">
        <v>435</v>
      </c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151"/>
      <c r="AK66" s="171">
        <f t="shared" si="0"/>
        <v>1</v>
      </c>
      <c r="AL66" s="46">
        <v>1</v>
      </c>
      <c r="AM66" s="46">
        <v>0</v>
      </c>
      <c r="AN66" s="44"/>
    </row>
    <row r="67" spans="1:40" ht="11.25" customHeight="1">
      <c r="A67" s="30"/>
      <c r="B67" s="3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376"/>
      <c r="R67" s="179"/>
      <c r="S67" s="46"/>
      <c r="T67" s="380"/>
      <c r="U67" s="298"/>
      <c r="V67" s="441" t="s">
        <v>486</v>
      </c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376"/>
      <c r="AK67" s="171">
        <f t="shared" si="0"/>
        <v>1</v>
      </c>
      <c r="AL67" s="46">
        <v>1</v>
      </c>
      <c r="AM67" s="46">
        <v>0</v>
      </c>
      <c r="AN67" s="44"/>
    </row>
    <row r="68" spans="1:40" ht="11.25" customHeight="1">
      <c r="A68" s="30"/>
      <c r="B68" s="30"/>
      <c r="C68" s="420" t="s">
        <v>553</v>
      </c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376"/>
      <c r="R68" s="179">
        <f>SUM(S68,T68,)</f>
        <v>6</v>
      </c>
      <c r="S68" s="46">
        <v>2</v>
      </c>
      <c r="T68" s="380">
        <v>4</v>
      </c>
      <c r="U68" s="298"/>
      <c r="V68" s="420" t="s">
        <v>587</v>
      </c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151"/>
      <c r="AK68" s="171">
        <f t="shared" si="0"/>
        <v>1</v>
      </c>
      <c r="AL68" s="46">
        <v>1</v>
      </c>
      <c r="AM68" s="46">
        <v>0</v>
      </c>
      <c r="AN68" s="44"/>
    </row>
    <row r="69" spans="1:40" ht="11.25" customHeight="1">
      <c r="A69" s="30"/>
      <c r="B69" s="30"/>
      <c r="C69" s="420" t="s">
        <v>331</v>
      </c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15"/>
      <c r="R69" s="179">
        <f>SUM(S69,T69,)</f>
        <v>6</v>
      </c>
      <c r="S69" s="46">
        <v>5</v>
      </c>
      <c r="T69" s="380">
        <v>1</v>
      </c>
      <c r="U69" s="298"/>
      <c r="V69" s="441" t="s">
        <v>588</v>
      </c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376"/>
      <c r="AK69" s="171">
        <f t="shared" si="0"/>
        <v>1</v>
      </c>
      <c r="AL69" s="45">
        <v>1</v>
      </c>
      <c r="AM69" s="45">
        <v>0</v>
      </c>
      <c r="AN69" s="44"/>
    </row>
    <row r="70" spans="1:40" ht="11.25" customHeight="1">
      <c r="A70" s="30"/>
      <c r="B70" s="30"/>
      <c r="C70" s="420" t="s">
        <v>554</v>
      </c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14"/>
      <c r="R70" s="179">
        <f>SUM(S70,T70,)</f>
        <v>6</v>
      </c>
      <c r="S70" s="46">
        <v>2</v>
      </c>
      <c r="T70" s="380">
        <v>4</v>
      </c>
      <c r="U70" s="298"/>
      <c r="V70" s="441" t="s">
        <v>438</v>
      </c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376"/>
      <c r="AK70" s="171">
        <f t="shared" si="0"/>
        <v>1</v>
      </c>
      <c r="AL70" s="46">
        <v>1</v>
      </c>
      <c r="AM70" s="46">
        <v>0</v>
      </c>
      <c r="AN70" s="44"/>
    </row>
    <row r="71" spans="1:40" ht="11.25" customHeight="1">
      <c r="A71" s="30"/>
      <c r="B71" s="30"/>
      <c r="C71" s="420" t="s">
        <v>555</v>
      </c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15"/>
      <c r="R71" s="171">
        <f>SUM(S71,T71,)</f>
        <v>6</v>
      </c>
      <c r="S71" s="46">
        <v>2</v>
      </c>
      <c r="T71" s="380">
        <v>4</v>
      </c>
      <c r="U71" s="298"/>
      <c r="V71" s="420" t="s">
        <v>332</v>
      </c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376"/>
      <c r="AK71" s="375">
        <f>SUM(AL71,AM71,)</f>
        <v>7</v>
      </c>
      <c r="AL71" s="377">
        <v>3</v>
      </c>
      <c r="AM71" s="377">
        <v>4</v>
      </c>
      <c r="AN71" s="44"/>
    </row>
    <row r="72" spans="1:40" ht="11.25" customHeight="1">
      <c r="A72" s="30"/>
      <c r="B72" s="30"/>
      <c r="C72" s="420" t="s">
        <v>556</v>
      </c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376"/>
      <c r="R72" s="171">
        <f>SUM(S72,T72,)</f>
        <v>5</v>
      </c>
      <c r="S72" s="46">
        <v>4</v>
      </c>
      <c r="T72" s="380">
        <v>1</v>
      </c>
      <c r="U72" s="298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76"/>
      <c r="AK72" s="171"/>
      <c r="AL72" s="46"/>
      <c r="AM72" s="46"/>
      <c r="AN72" s="44"/>
    </row>
    <row r="73" spans="1:40" ht="11.25" customHeight="1">
      <c r="A73" s="30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299"/>
      <c r="R73" s="300"/>
      <c r="S73" s="301"/>
      <c r="T73" s="302"/>
      <c r="U73" s="30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299"/>
      <c r="AK73" s="304"/>
      <c r="AL73" s="305"/>
      <c r="AM73" s="305"/>
      <c r="AN73" s="305"/>
    </row>
    <row r="74" spans="2:16" ht="10.5" customHeight="1">
      <c r="B74" s="420" t="s">
        <v>37</v>
      </c>
      <c r="C74" s="420"/>
      <c r="D74" s="420"/>
      <c r="E74" s="38" t="s">
        <v>159</v>
      </c>
      <c r="F74" s="206" t="s">
        <v>410</v>
      </c>
      <c r="H74" s="306"/>
      <c r="I74" s="306"/>
      <c r="J74" s="306"/>
      <c r="K74" s="306"/>
      <c r="L74" s="306"/>
      <c r="M74" s="306"/>
      <c r="N74" s="306"/>
      <c r="O74" s="306"/>
      <c r="P74" s="306"/>
    </row>
  </sheetData>
  <sheetProtection/>
  <mergeCells count="118">
    <mergeCell ref="V68:AI68"/>
    <mergeCell ref="V69:AI69"/>
    <mergeCell ref="V70:AI70"/>
    <mergeCell ref="V71:AI71"/>
    <mergeCell ref="V64:AI64"/>
    <mergeCell ref="V65:AI65"/>
    <mergeCell ref="V66:AI66"/>
    <mergeCell ref="V67:AI67"/>
    <mergeCell ref="V60:AI60"/>
    <mergeCell ref="V61:AI61"/>
    <mergeCell ref="V62:AI62"/>
    <mergeCell ref="V63:AI63"/>
    <mergeCell ref="V56:AI56"/>
    <mergeCell ref="V57:AI57"/>
    <mergeCell ref="V58:AI58"/>
    <mergeCell ref="V59:AI59"/>
    <mergeCell ref="V52:AI52"/>
    <mergeCell ref="V53:AI53"/>
    <mergeCell ref="V54:AI54"/>
    <mergeCell ref="V55:AI55"/>
    <mergeCell ref="V47:AI47"/>
    <mergeCell ref="V48:AI48"/>
    <mergeCell ref="V50:AI50"/>
    <mergeCell ref="V51:AI51"/>
    <mergeCell ref="V42:AI42"/>
    <mergeCell ref="V44:AI44"/>
    <mergeCell ref="V45:AI45"/>
    <mergeCell ref="V46:AI46"/>
    <mergeCell ref="V38:AI38"/>
    <mergeCell ref="V39:AI39"/>
    <mergeCell ref="V40:AI40"/>
    <mergeCell ref="V41:AI41"/>
    <mergeCell ref="V33:AI33"/>
    <mergeCell ref="V34:AI34"/>
    <mergeCell ref="V35:AI35"/>
    <mergeCell ref="V36:AI36"/>
    <mergeCell ref="V28:AI28"/>
    <mergeCell ref="V29:AI29"/>
    <mergeCell ref="V30:AI30"/>
    <mergeCell ref="V32:AI32"/>
    <mergeCell ref="V23:AI23"/>
    <mergeCell ref="V24:AI24"/>
    <mergeCell ref="V26:AI26"/>
    <mergeCell ref="V27:AI27"/>
    <mergeCell ref="V18:AI18"/>
    <mergeCell ref="V20:AI20"/>
    <mergeCell ref="V21:AI21"/>
    <mergeCell ref="V22:AI22"/>
    <mergeCell ref="C72:P72"/>
    <mergeCell ref="V8:AI8"/>
    <mergeCell ref="V9:AI9"/>
    <mergeCell ref="V10:AI10"/>
    <mergeCell ref="V11:AI11"/>
    <mergeCell ref="V12:AI12"/>
    <mergeCell ref="V14:AI14"/>
    <mergeCell ref="V15:AI15"/>
    <mergeCell ref="V16:AI16"/>
    <mergeCell ref="V17:AI17"/>
    <mergeCell ref="C68:P68"/>
    <mergeCell ref="C69:P69"/>
    <mergeCell ref="C70:P70"/>
    <mergeCell ref="C71:P71"/>
    <mergeCell ref="C63:P63"/>
    <mergeCell ref="C64:P64"/>
    <mergeCell ref="C65:P65"/>
    <mergeCell ref="C66:P66"/>
    <mergeCell ref="C58:P58"/>
    <mergeCell ref="C59:P59"/>
    <mergeCell ref="C60:P60"/>
    <mergeCell ref="C62:P62"/>
    <mergeCell ref="C53:P53"/>
    <mergeCell ref="C54:P54"/>
    <mergeCell ref="C56:P56"/>
    <mergeCell ref="C57:P57"/>
    <mergeCell ref="C48:P48"/>
    <mergeCell ref="C50:P50"/>
    <mergeCell ref="C51:P51"/>
    <mergeCell ref="C52:P52"/>
    <mergeCell ref="C44:P44"/>
    <mergeCell ref="C45:P45"/>
    <mergeCell ref="C46:P46"/>
    <mergeCell ref="C47:P47"/>
    <mergeCell ref="C39:P39"/>
    <mergeCell ref="C40:P40"/>
    <mergeCell ref="C41:P41"/>
    <mergeCell ref="C42:P42"/>
    <mergeCell ref="C34:P34"/>
    <mergeCell ref="C35:P35"/>
    <mergeCell ref="C36:P36"/>
    <mergeCell ref="C38:P38"/>
    <mergeCell ref="C29:P29"/>
    <mergeCell ref="C30:P30"/>
    <mergeCell ref="C32:P32"/>
    <mergeCell ref="C33:P33"/>
    <mergeCell ref="C24:P24"/>
    <mergeCell ref="C26:P26"/>
    <mergeCell ref="C27:P27"/>
    <mergeCell ref="C28:P28"/>
    <mergeCell ref="B74:D74"/>
    <mergeCell ref="C14:P14"/>
    <mergeCell ref="C20:P20"/>
    <mergeCell ref="C15:P15"/>
    <mergeCell ref="C16:P16"/>
    <mergeCell ref="C17:P17"/>
    <mergeCell ref="C18:P18"/>
    <mergeCell ref="C21:P21"/>
    <mergeCell ref="C22:P22"/>
    <mergeCell ref="C23:P23"/>
    <mergeCell ref="C11:P11"/>
    <mergeCell ref="C12:P12"/>
    <mergeCell ref="C9:P9"/>
    <mergeCell ref="C10:P10"/>
    <mergeCell ref="C8:P8"/>
    <mergeCell ref="B3:AM3"/>
    <mergeCell ref="B5:Q6"/>
    <mergeCell ref="R5:T5"/>
    <mergeCell ref="U5:AJ6"/>
    <mergeCell ref="AK5:AM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B1" sqref="B1"/>
    </sheetView>
  </sheetViews>
  <sheetFormatPr defaultColWidth="9.00390625" defaultRowHeight="13.5"/>
  <cols>
    <col min="1" max="1" width="1.625" style="10" customWidth="1"/>
    <col min="2" max="12" width="9.00390625" style="10" customWidth="1"/>
    <col min="13" max="13" width="1.625" style="10" customWidth="1"/>
    <col min="14" max="16384" width="9.00390625" style="10" customWidth="1"/>
  </cols>
  <sheetData>
    <row r="1" ht="12">
      <c r="A1" s="1" t="s">
        <v>385</v>
      </c>
    </row>
    <row r="2" ht="27.75" customHeight="1"/>
    <row r="3" ht="10.5" customHeight="1"/>
    <row r="4" ht="10.5" customHeight="1"/>
    <row r="5" spans="2:12" s="28" customFormat="1" ht="18" customHeight="1">
      <c r="B5" s="564" t="s">
        <v>414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</row>
    <row r="6" ht="12.75" customHeight="1">
      <c r="L6" s="11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spans="2:12" s="28" customFormat="1" ht="18" customHeight="1">
      <c r="B42" s="564" t="s">
        <v>333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>
      <c r="B50" s="48"/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8" customHeight="1"/>
    <row r="64" spans="2:12" s="49" customFormat="1" ht="18" customHeight="1">
      <c r="B64" s="564"/>
      <c r="C64" s="564"/>
      <c r="D64" s="564"/>
      <c r="E64" s="564"/>
      <c r="F64" s="564"/>
      <c r="H64" s="564"/>
      <c r="I64" s="564"/>
      <c r="J64" s="564"/>
      <c r="K64" s="564"/>
      <c r="L64" s="564"/>
    </row>
    <row r="65" spans="6:11" ht="10.5" customHeight="1">
      <c r="F65" s="11"/>
      <c r="K65" s="11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4">
    <mergeCell ref="B5:L5"/>
    <mergeCell ref="B42:L42"/>
    <mergeCell ref="B64:F64"/>
    <mergeCell ref="H64:L6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perSize="9" scale="9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G47"/>
  <sheetViews>
    <sheetView zoomScalePageLayoutView="0" workbookViewId="0" topLeftCell="A1">
      <pane ySplit="1" topLeftCell="BM2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50" customWidth="1"/>
    <col min="2" max="5" width="13.625" style="52" customWidth="1"/>
    <col min="6" max="6" width="4.625" style="52" customWidth="1"/>
    <col min="7" max="16384" width="9.00390625" style="50" customWidth="1"/>
  </cols>
  <sheetData>
    <row r="1" spans="2:7" ht="13.5">
      <c r="B1" s="51" t="s">
        <v>334</v>
      </c>
      <c r="C1" s="51" t="s">
        <v>335</v>
      </c>
      <c r="D1" s="51" t="s">
        <v>336</v>
      </c>
      <c r="E1" s="51" t="s">
        <v>337</v>
      </c>
      <c r="F1" s="51"/>
      <c r="G1" s="50" t="s">
        <v>338</v>
      </c>
    </row>
    <row r="2" spans="1:7" ht="13.5">
      <c r="A2" s="50" t="s">
        <v>339</v>
      </c>
      <c r="B2" s="52">
        <v>32.54555614616129</v>
      </c>
      <c r="C2" s="52">
        <v>5.325332897193714</v>
      </c>
      <c r="D2" s="52">
        <v>37.87088904335501</v>
      </c>
      <c r="E2" s="52">
        <v>16.36270363080531</v>
      </c>
      <c r="G2" s="52">
        <v>18.77816878879007</v>
      </c>
    </row>
    <row r="3" spans="1:7" ht="13.5">
      <c r="B3" s="52">
        <v>32.02521640590034</v>
      </c>
      <c r="C3" s="52">
        <v>5.2394511051223205</v>
      </c>
      <c r="D3" s="52">
        <v>37.26466751102265</v>
      </c>
      <c r="E3" s="52">
        <v>16.360392506690456</v>
      </c>
      <c r="G3" s="52">
        <v>19.085968738640496</v>
      </c>
    </row>
    <row r="4" spans="1:7" ht="13.5">
      <c r="B4" s="52">
        <v>31.479984131454547</v>
      </c>
      <c r="C4" s="52">
        <v>5.427708781907435</v>
      </c>
      <c r="D4" s="52">
        <v>36.907692913361984</v>
      </c>
      <c r="E4" s="52">
        <v>17.241777375879018</v>
      </c>
      <c r="G4" s="52">
        <v>18.423980360430733</v>
      </c>
    </row>
    <row r="5" spans="1:7" ht="13.5">
      <c r="B5" s="52">
        <v>31.66412899251938</v>
      </c>
      <c r="C5" s="52">
        <v>5.60283912489099</v>
      </c>
      <c r="D5" s="52">
        <v>37.266968117410364</v>
      </c>
      <c r="E5" s="52">
        <v>17.69459417694594</v>
      </c>
      <c r="G5" s="52">
        <v>17.84809411281208</v>
      </c>
    </row>
    <row r="6" spans="1:7" ht="13.5">
      <c r="B6" s="52">
        <v>32.31252137310561</v>
      </c>
      <c r="C6" s="52">
        <v>5.768722840517014</v>
      </c>
      <c r="D6" s="52">
        <v>38.081244213622625</v>
      </c>
      <c r="E6" s="52">
        <v>17.85290220440192</v>
      </c>
      <c r="G6" s="52">
        <v>17.33485951130175</v>
      </c>
    </row>
    <row r="7" spans="1:7" ht="13.5">
      <c r="A7" s="50">
        <v>45</v>
      </c>
      <c r="B7" s="52">
        <v>32.850771348142274</v>
      </c>
      <c r="C7" s="52">
        <v>5.954975962386768</v>
      </c>
      <c r="D7" s="52">
        <v>38.80574731052904</v>
      </c>
      <c r="E7" s="52">
        <v>18.12735506048787</v>
      </c>
      <c r="G7" s="52">
        <v>16.79267903541961</v>
      </c>
    </row>
    <row r="8" spans="1:7" ht="13.5">
      <c r="B8" s="52">
        <v>32.922178540556594</v>
      </c>
      <c r="C8" s="52">
        <v>6.111389139411716</v>
      </c>
      <c r="D8" s="52">
        <v>39.033567679968314</v>
      </c>
      <c r="E8" s="52">
        <v>18.563137101887527</v>
      </c>
      <c r="G8" s="52">
        <v>16.362891925030652</v>
      </c>
    </row>
    <row r="9" spans="1:7" ht="13.5">
      <c r="B9" s="52">
        <v>33.08491084255895</v>
      </c>
      <c r="C9" s="52">
        <v>6.274296459055185</v>
      </c>
      <c r="D9" s="52">
        <v>39.35920730161413</v>
      </c>
      <c r="E9" s="52">
        <v>18.964223566787464</v>
      </c>
      <c r="G9" s="52">
        <v>15.938041922720767</v>
      </c>
    </row>
    <row r="10" spans="1:7" ht="13.5">
      <c r="B10" s="52">
        <v>33.44187646566054</v>
      </c>
      <c r="C10" s="52">
        <v>6.597934354163986</v>
      </c>
      <c r="D10" s="52">
        <v>40.03981081982453</v>
      </c>
      <c r="E10" s="52">
        <v>19.72955782232797</v>
      </c>
      <c r="G10" s="52">
        <v>15.156258706467662</v>
      </c>
    </row>
    <row r="11" spans="1:7" ht="13.5">
      <c r="B11" s="52">
        <v>33.60891547574886</v>
      </c>
      <c r="C11" s="52">
        <v>6.841475847434545</v>
      </c>
      <c r="D11" s="52">
        <v>40.4503913231834</v>
      </c>
      <c r="E11" s="52">
        <v>20.35613393229287</v>
      </c>
      <c r="G11" s="52">
        <v>14.616729230652561</v>
      </c>
    </row>
    <row r="12" spans="1:7" ht="13.5">
      <c r="A12" s="50">
        <v>50</v>
      </c>
      <c r="B12" s="52">
        <v>33.53305785123967</v>
      </c>
      <c r="C12" s="52">
        <v>7.211002066115703</v>
      </c>
      <c r="D12" s="52">
        <v>40.74405991735537</v>
      </c>
      <c r="E12" s="52">
        <v>21.504158964879853</v>
      </c>
      <c r="G12" s="52">
        <v>13.867698148347122</v>
      </c>
    </row>
    <row r="13" spans="1:7" ht="13.5">
      <c r="B13" s="52">
        <v>33.20151121895781</v>
      </c>
      <c r="C13" s="52">
        <v>7.548927761481322</v>
      </c>
      <c r="D13" s="52">
        <v>40.750438980439135</v>
      </c>
      <c r="E13" s="52">
        <v>22.736699277624876</v>
      </c>
      <c r="G13" s="52">
        <v>13.246914417469144</v>
      </c>
    </row>
    <row r="14" spans="1:7" ht="13.5">
      <c r="B14" s="52">
        <v>32.73050831989779</v>
      </c>
      <c r="C14" s="52">
        <v>7.895283870248127</v>
      </c>
      <c r="D14" s="52">
        <v>40.625792190145916</v>
      </c>
      <c r="E14" s="52">
        <v>24.1220936536704</v>
      </c>
      <c r="G14" s="52">
        <v>12.665789051212073</v>
      </c>
    </row>
    <row r="15" spans="1:7" ht="13.5">
      <c r="B15" s="52">
        <v>32.09716965711484</v>
      </c>
      <c r="C15" s="52">
        <v>8.255397266474708</v>
      </c>
      <c r="D15" s="52">
        <v>40.35256692358954</v>
      </c>
      <c r="E15" s="52">
        <v>25.720016296342724</v>
      </c>
      <c r="G15" s="52">
        <v>12.113287437553309</v>
      </c>
    </row>
    <row r="16" spans="1:7" ht="13.5">
      <c r="B16" s="52">
        <v>31.32410175135916</v>
      </c>
      <c r="C16" s="52">
        <v>8.607839990370532</v>
      </c>
      <c r="D16" s="52">
        <v>39.931941741729695</v>
      </c>
      <c r="E16" s="52">
        <v>27.479926028515848</v>
      </c>
      <c r="G16" s="52">
        <v>11.617316319990678</v>
      </c>
    </row>
    <row r="17" spans="1:7" ht="13.5">
      <c r="A17" s="50">
        <v>55</v>
      </c>
      <c r="B17" s="52">
        <v>30.26098612542139</v>
      </c>
      <c r="C17" s="52">
        <v>9.020976922384387</v>
      </c>
      <c r="D17" s="52">
        <v>39.281963047805775</v>
      </c>
      <c r="E17" s="52">
        <v>29.81058477405706</v>
      </c>
      <c r="G17" s="52">
        <v>11.085273896651142</v>
      </c>
    </row>
    <row r="18" spans="1:7" ht="13.5">
      <c r="B18" s="52">
        <v>28.894922361135606</v>
      </c>
      <c r="C18" s="52">
        <v>9.337778120024145</v>
      </c>
      <c r="D18" s="52">
        <v>38.23270048115975</v>
      </c>
      <c r="E18" s="52">
        <v>32.316328811402826</v>
      </c>
      <c r="G18" s="52">
        <v>10.709185709345322</v>
      </c>
    </row>
    <row r="19" spans="1:7" ht="13.5">
      <c r="B19" s="52">
        <v>28.225202296079104</v>
      </c>
      <c r="C19" s="52">
        <v>9.699048923154777</v>
      </c>
      <c r="D19" s="52">
        <v>37.92425121923388</v>
      </c>
      <c r="E19" s="52">
        <v>34.36308027631787</v>
      </c>
      <c r="G19" s="52">
        <v>10.31028926571012</v>
      </c>
    </row>
    <row r="20" spans="1:7" ht="13.5">
      <c r="B20" s="52">
        <v>26.780257023077226</v>
      </c>
      <c r="C20" s="52">
        <v>9.955971084903812</v>
      </c>
      <c r="D20" s="52">
        <v>36.73622810798104</v>
      </c>
      <c r="E20" s="52">
        <v>37.176532982205885</v>
      </c>
      <c r="G20" s="52">
        <v>10.044223626927712</v>
      </c>
    </row>
    <row r="21" spans="1:7" ht="13.5">
      <c r="B21" s="52">
        <v>25.771649025430747</v>
      </c>
      <c r="C21" s="52">
        <v>10.121884175223206</v>
      </c>
      <c r="D21" s="52">
        <v>35.893533200653955</v>
      </c>
      <c r="E21" s="52">
        <v>39.27526781555659</v>
      </c>
      <c r="G21" s="52">
        <v>9.879583511218632</v>
      </c>
    </row>
    <row r="22" spans="1:7" ht="13.5">
      <c r="A22" s="50">
        <v>60</v>
      </c>
      <c r="B22" s="52">
        <v>24.900831462894732</v>
      </c>
      <c r="C22" s="52">
        <v>10.355406861568722</v>
      </c>
      <c r="D22" s="52">
        <v>35.25623832446346</v>
      </c>
      <c r="E22" s="52">
        <v>41.586590700794616</v>
      </c>
      <c r="G22" s="52">
        <v>9.65679102103876</v>
      </c>
    </row>
    <row r="23" spans="1:7" ht="13.5">
      <c r="B23" s="52">
        <v>24.170316594594095</v>
      </c>
      <c r="C23" s="52">
        <v>10.799311066458012</v>
      </c>
      <c r="D23" s="52">
        <v>34.96962766105211</v>
      </c>
      <c r="E23" s="52">
        <v>44.68005631698417</v>
      </c>
      <c r="G23" s="52">
        <v>9.259849946409432</v>
      </c>
    </row>
    <row r="24" spans="1:7" ht="13.5">
      <c r="B24" s="52">
        <v>23.240090869019767</v>
      </c>
      <c r="C24" s="52">
        <v>11.102521502277376</v>
      </c>
      <c r="D24" s="52">
        <v>34.34261237129714</v>
      </c>
      <c r="E24" s="52">
        <v>47.773141528795</v>
      </c>
      <c r="G24" s="52">
        <v>9.006962965979193</v>
      </c>
    </row>
    <row r="25" spans="1:7" ht="13.5">
      <c r="B25" s="52">
        <v>22.293471724168654</v>
      </c>
      <c r="C25" s="52">
        <v>11.491636412232443</v>
      </c>
      <c r="D25" s="52">
        <v>33.7851081364011</v>
      </c>
      <c r="E25" s="52">
        <v>51.54709214614701</v>
      </c>
      <c r="G25" s="52">
        <v>8.70198085048649</v>
      </c>
    </row>
    <row r="26" spans="1:7" ht="13.5">
      <c r="B26" s="52">
        <v>21.46078161930413</v>
      </c>
      <c r="C26" s="52">
        <v>11.88742923102292</v>
      </c>
      <c r="D26" s="52">
        <v>33.34821085032705</v>
      </c>
      <c r="E26" s="52">
        <v>55.391408579126924</v>
      </c>
      <c r="G26" s="52">
        <v>8.412247766659885</v>
      </c>
    </row>
    <row r="27" spans="1:7" ht="13.5">
      <c r="A27" s="50" t="s">
        <v>340</v>
      </c>
      <c r="B27" s="52">
        <v>20.644534872303982</v>
      </c>
      <c r="C27" s="52">
        <v>12.374240424162421</v>
      </c>
      <c r="D27" s="52">
        <v>33.0187752964664</v>
      </c>
      <c r="E27" s="52">
        <v>59.93954574759292</v>
      </c>
      <c r="G27" s="52">
        <v>8.081304110168745</v>
      </c>
    </row>
    <row r="28" spans="1:7" ht="13.5">
      <c r="B28" s="52">
        <v>20.088670228818692</v>
      </c>
      <c r="C28" s="52">
        <v>12.997874433055498</v>
      </c>
      <c r="D28" s="52">
        <v>33.08654466187419</v>
      </c>
      <c r="E28" s="52">
        <v>64.70251283436909</v>
      </c>
      <c r="G28" s="52">
        <v>7.693565629906792</v>
      </c>
    </row>
    <row r="29" spans="1:7" ht="13.5">
      <c r="B29" s="52">
        <v>19.65514416775885</v>
      </c>
      <c r="C29" s="52">
        <v>13.648729047389116</v>
      </c>
      <c r="D29" s="52">
        <v>33.30387321514796</v>
      </c>
      <c r="E29" s="52">
        <v>69.44100196312829</v>
      </c>
      <c r="G29" s="52">
        <v>7.3266895146643085</v>
      </c>
    </row>
    <row r="30" spans="1:7" ht="13.5">
      <c r="A30" s="50">
        <v>5</v>
      </c>
      <c r="B30" s="52">
        <v>19.266872201771506</v>
      </c>
      <c r="C30" s="52">
        <v>14.368237726520697</v>
      </c>
      <c r="D30" s="52">
        <v>33.6351099282922</v>
      </c>
      <c r="E30" s="52">
        <v>74.57483278058803</v>
      </c>
      <c r="G30" s="52">
        <v>6.959795759463344</v>
      </c>
    </row>
    <row r="31" spans="1:7" ht="13.5">
      <c r="B31" s="52">
        <v>19.035285592902337</v>
      </c>
      <c r="C31" s="52">
        <v>15.192084571556732</v>
      </c>
      <c r="D31" s="52">
        <v>34.22737016445907</v>
      </c>
      <c r="E31" s="52">
        <v>79.81012156298503</v>
      </c>
      <c r="G31" s="52">
        <v>6.582375152599154</v>
      </c>
    </row>
    <row r="32" spans="1:7" ht="13.5">
      <c r="B32" s="52">
        <v>18.90291184545036</v>
      </c>
      <c r="C32" s="52">
        <v>16.041609517658774</v>
      </c>
      <c r="D32" s="52">
        <v>34.94452136310914</v>
      </c>
      <c r="E32" s="52">
        <v>84.86316631434612</v>
      </c>
      <c r="G32" s="52">
        <v>6.233788441859213</v>
      </c>
    </row>
    <row r="33" spans="1:7" ht="13.5">
      <c r="B33" s="52">
        <v>18.820818046400213</v>
      </c>
      <c r="C33" s="52">
        <v>16.87785515230001</v>
      </c>
      <c r="D33" s="52">
        <v>35.69867319870023</v>
      </c>
      <c r="E33" s="52">
        <v>89.67652261814506</v>
      </c>
      <c r="G33" s="52">
        <v>5.924923463179064</v>
      </c>
    </row>
    <row r="34" spans="1:7" ht="13.5">
      <c r="B34" s="52">
        <v>18.767243731619317</v>
      </c>
      <c r="C34" s="52">
        <v>17.913557200462577</v>
      </c>
      <c r="D34" s="52">
        <v>36.680800932081894</v>
      </c>
      <c r="E34" s="52">
        <v>95.45118855296562</v>
      </c>
      <c r="G34" s="52">
        <v>5.582364177083585</v>
      </c>
    </row>
    <row r="35" spans="1:7" ht="13.5">
      <c r="A35" s="50">
        <v>10</v>
      </c>
      <c r="B35" s="52">
        <v>18.741559026214635</v>
      </c>
      <c r="C35" s="52">
        <v>18.873800948852026</v>
      </c>
      <c r="D35" s="52">
        <v>37.61535997506667</v>
      </c>
      <c r="E35" s="52">
        <v>100.70560790835181</v>
      </c>
      <c r="G35" s="52">
        <v>5.298349827414194</v>
      </c>
    </row>
    <row r="36" spans="1:7" ht="13.5">
      <c r="B36" s="52">
        <v>18.657859426436392</v>
      </c>
      <c r="C36" s="52">
        <v>19.797522640101132</v>
      </c>
      <c r="D36" s="52">
        <v>38.45538206653752</v>
      </c>
      <c r="E36" s="52">
        <v>106.108220603538</v>
      </c>
      <c r="G36" s="52">
        <v>5.051137044664553</v>
      </c>
    </row>
    <row r="37" spans="1:7" ht="13.5">
      <c r="B37" s="52">
        <v>18.66679591572961</v>
      </c>
      <c r="C37" s="52">
        <v>20.648399465770538</v>
      </c>
      <c r="D37" s="52">
        <v>39.31519538150015</v>
      </c>
      <c r="E37" s="52">
        <v>110.61565980035775</v>
      </c>
      <c r="G37" s="52">
        <v>4.842990381204749</v>
      </c>
    </row>
    <row r="38" spans="1:7" ht="13.5">
      <c r="B38" s="52">
        <v>18.72515197028041</v>
      </c>
      <c r="C38" s="52">
        <v>21.68827614739986</v>
      </c>
      <c r="D38" s="52">
        <v>40.41342811768027</v>
      </c>
      <c r="E38" s="52">
        <v>115.82429975373427</v>
      </c>
      <c r="G38" s="52">
        <v>4.6107859988673505</v>
      </c>
    </row>
    <row r="39" spans="1:7" ht="13.5">
      <c r="B39" s="52">
        <v>18.77711318875834</v>
      </c>
      <c r="C39" s="52">
        <v>22.609791611553096</v>
      </c>
      <c r="D39" s="52">
        <v>41.38690480031143</v>
      </c>
      <c r="E39" s="52">
        <v>120.41143590213508</v>
      </c>
      <c r="G39" s="52">
        <v>4.422862524257068</v>
      </c>
    </row>
    <row r="40" spans="1:7" ht="13.5">
      <c r="A40" s="50">
        <v>15</v>
      </c>
      <c r="B40" s="52">
        <v>18.78342102437453</v>
      </c>
      <c r="C40" s="52">
        <v>23.55417158810265</v>
      </c>
      <c r="D40" s="52">
        <v>42.33759261247718</v>
      </c>
      <c r="E40" s="52">
        <v>125.39873092093981</v>
      </c>
      <c r="G40" s="52">
        <v>4.24553245805981</v>
      </c>
    </row>
    <row r="41" spans="1:7" ht="13.5">
      <c r="B41" s="52">
        <v>18.78342102437453</v>
      </c>
      <c r="C41" s="52">
        <v>24.3</v>
      </c>
      <c r="D41" s="52">
        <v>43</v>
      </c>
      <c r="E41" s="52">
        <v>129.2</v>
      </c>
      <c r="G41" s="52">
        <v>4.1</v>
      </c>
    </row>
    <row r="42" spans="1:7" ht="13.5">
      <c r="B42" s="52">
        <v>18.87870947584226</v>
      </c>
      <c r="C42" s="52">
        <v>24.98507328535384</v>
      </c>
      <c r="D42" s="52">
        <v>43.863782761196106</v>
      </c>
      <c r="E42" s="52">
        <v>132.34523957967286</v>
      </c>
      <c r="G42" s="52">
        <v>4.002389701158877</v>
      </c>
    </row>
    <row r="43" spans="1:7" ht="13.5">
      <c r="B43" s="52">
        <v>18.844745349401315</v>
      </c>
      <c r="C43" s="52">
        <v>25.862179996307855</v>
      </c>
      <c r="D43" s="52">
        <v>44.706925345709166</v>
      </c>
      <c r="E43" s="52">
        <v>137.2381505655606</v>
      </c>
      <c r="G43" s="52">
        <v>3.8666500664010623</v>
      </c>
    </row>
    <row r="44" spans="1:7" ht="13.5">
      <c r="B44" s="52">
        <v>18.905840951032143</v>
      </c>
      <c r="C44" s="52">
        <v>26.76794987339599</v>
      </c>
      <c r="D44" s="52">
        <v>45.67379082442813</v>
      </c>
      <c r="E44" s="52">
        <v>141.58560808126668</v>
      </c>
      <c r="G44" s="52">
        <v>3.7358109408067723</v>
      </c>
    </row>
    <row r="45" spans="1:7" ht="13.5">
      <c r="A45" s="50">
        <v>20</v>
      </c>
      <c r="B45" s="52">
        <v>18.92203675682154</v>
      </c>
      <c r="C45" s="52">
        <v>27.494633298589783</v>
      </c>
      <c r="D45" s="52">
        <v>46.41667005541132</v>
      </c>
      <c r="E45" s="52">
        <v>145.30482977038795</v>
      </c>
      <c r="G45" s="52">
        <v>3.637073421347615</v>
      </c>
    </row>
    <row r="46" spans="1:7" ht="13.5">
      <c r="B46" s="52">
        <v>18.9</v>
      </c>
      <c r="C46" s="52">
        <v>28.3</v>
      </c>
      <c r="D46" s="52">
        <v>47.2</v>
      </c>
      <c r="E46" s="52">
        <v>149.3</v>
      </c>
      <c r="G46" s="52">
        <v>3.5</v>
      </c>
    </row>
    <row r="47" spans="1:7" ht="13.5">
      <c r="A47" s="50">
        <v>22</v>
      </c>
      <c r="B47" s="52">
        <v>18.9</v>
      </c>
      <c r="C47" s="52">
        <v>28.9</v>
      </c>
      <c r="D47" s="52">
        <v>47.7</v>
      </c>
      <c r="E47" s="52">
        <v>153</v>
      </c>
      <c r="G47" s="52">
        <v>3.5</v>
      </c>
    </row>
  </sheetData>
  <sheetProtection/>
  <printOptions/>
  <pageMargins left="0.1968503937007874" right="0.1968503937007874" top="0" bottom="0.3937007874015748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2:D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3" customWidth="1"/>
  </cols>
  <sheetData>
    <row r="2" spans="1:4" ht="15.75" customHeight="1">
      <c r="A2" s="54"/>
      <c r="B2" s="54" t="s">
        <v>89</v>
      </c>
      <c r="C2" s="54" t="s">
        <v>90</v>
      </c>
      <c r="D2" s="54" t="s">
        <v>16</v>
      </c>
    </row>
    <row r="3" spans="1:4" ht="15.75" customHeight="1">
      <c r="A3" s="55" t="s">
        <v>508</v>
      </c>
      <c r="B3" s="56">
        <v>5065</v>
      </c>
      <c r="C3" s="56">
        <v>5700</v>
      </c>
      <c r="D3" s="57">
        <f aca="true" t="shared" si="0" ref="D3:D12">SUM(B3:C3)</f>
        <v>10765</v>
      </c>
    </row>
    <row r="4" spans="1:4" ht="15.75" customHeight="1">
      <c r="A4" s="55" t="s">
        <v>446</v>
      </c>
      <c r="B4" s="56">
        <v>5332</v>
      </c>
      <c r="C4" s="56">
        <v>6133</v>
      </c>
      <c r="D4" s="57">
        <f t="shared" si="0"/>
        <v>11465</v>
      </c>
    </row>
    <row r="5" spans="1:4" ht="15.75" customHeight="1">
      <c r="A5" s="55" t="s">
        <v>447</v>
      </c>
      <c r="B5" s="56">
        <v>5640</v>
      </c>
      <c r="C5" s="56">
        <v>6387</v>
      </c>
      <c r="D5" s="57">
        <f t="shared" si="0"/>
        <v>12027</v>
      </c>
    </row>
    <row r="6" spans="1:4" ht="15.75" customHeight="1">
      <c r="A6" s="58" t="s">
        <v>448</v>
      </c>
      <c r="B6" s="59">
        <v>5740</v>
      </c>
      <c r="C6" s="59">
        <v>6611</v>
      </c>
      <c r="D6" s="57">
        <f t="shared" si="0"/>
        <v>12351</v>
      </c>
    </row>
    <row r="7" spans="1:4" ht="15.75" customHeight="1">
      <c r="A7" s="58" t="s">
        <v>449</v>
      </c>
      <c r="B7" s="59">
        <v>5492</v>
      </c>
      <c r="C7" s="59">
        <v>6622</v>
      </c>
      <c r="D7" s="59">
        <f t="shared" si="0"/>
        <v>12114</v>
      </c>
    </row>
    <row r="8" spans="1:4" ht="15.75" customHeight="1">
      <c r="A8" s="58" t="s">
        <v>413</v>
      </c>
      <c r="B8" s="59">
        <v>5488</v>
      </c>
      <c r="C8" s="59">
        <v>6626</v>
      </c>
      <c r="D8" s="59">
        <f t="shared" si="0"/>
        <v>12114</v>
      </c>
    </row>
    <row r="9" spans="1:4" ht="15.75" customHeight="1">
      <c r="A9" s="58" t="s">
        <v>450</v>
      </c>
      <c r="B9" s="59">
        <v>5554</v>
      </c>
      <c r="C9" s="59">
        <v>6807</v>
      </c>
      <c r="D9" s="59">
        <f t="shared" si="0"/>
        <v>12361</v>
      </c>
    </row>
    <row r="10" spans="1:4" ht="15.75" customHeight="1">
      <c r="A10" s="58" t="s">
        <v>462</v>
      </c>
      <c r="B10" s="59">
        <v>5825</v>
      </c>
      <c r="C10" s="59">
        <v>7242</v>
      </c>
      <c r="D10" s="59">
        <f t="shared" si="0"/>
        <v>13067</v>
      </c>
    </row>
    <row r="11" spans="1:4" ht="13.5">
      <c r="A11" s="366" t="s">
        <v>479</v>
      </c>
      <c r="B11" s="367">
        <v>6145</v>
      </c>
      <c r="C11" s="367">
        <v>7590</v>
      </c>
      <c r="D11" s="367">
        <f t="shared" si="0"/>
        <v>13735</v>
      </c>
    </row>
    <row r="12" spans="1:4" ht="13.5">
      <c r="A12" s="315" t="s">
        <v>507</v>
      </c>
      <c r="B12" s="316">
        <v>6202</v>
      </c>
      <c r="C12" s="316">
        <v>7797</v>
      </c>
      <c r="D12" s="316">
        <f t="shared" si="0"/>
        <v>13999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C11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6384" width="9.00390625" style="53" customWidth="1"/>
  </cols>
  <sheetData>
    <row r="1" spans="2:3" ht="13.5">
      <c r="B1" s="53" t="s">
        <v>0</v>
      </c>
      <c r="C1" s="53" t="s">
        <v>1</v>
      </c>
    </row>
    <row r="2" spans="1:3" ht="13.5">
      <c r="A2" s="53" t="s">
        <v>496</v>
      </c>
      <c r="B2" s="60">
        <v>44983</v>
      </c>
      <c r="C2" s="60">
        <v>42487</v>
      </c>
    </row>
    <row r="3" spans="1:3" ht="13.5">
      <c r="A3" s="53">
        <v>13</v>
      </c>
      <c r="B3" s="60">
        <v>45486</v>
      </c>
      <c r="C3" s="60">
        <v>41399</v>
      </c>
    </row>
    <row r="4" spans="1:3" ht="13.5">
      <c r="A4" s="53">
        <v>14</v>
      </c>
      <c r="B4" s="60">
        <v>44533</v>
      </c>
      <c r="C4" s="60">
        <v>40830</v>
      </c>
    </row>
    <row r="5" spans="1:3" ht="13.5">
      <c r="A5" s="53">
        <v>15</v>
      </c>
      <c r="B5" s="60">
        <v>44505</v>
      </c>
      <c r="C5" s="60">
        <v>41468</v>
      </c>
    </row>
    <row r="6" spans="1:3" ht="13.5">
      <c r="A6" s="53">
        <v>16</v>
      </c>
      <c r="B6" s="60">
        <v>43679</v>
      </c>
      <c r="C6" s="60">
        <v>40497</v>
      </c>
    </row>
    <row r="7" spans="1:3" ht="13.5">
      <c r="A7" s="53">
        <v>17</v>
      </c>
      <c r="B7" s="60">
        <v>41654</v>
      </c>
      <c r="C7" s="60">
        <v>40857</v>
      </c>
    </row>
    <row r="8" spans="1:3" ht="13.5">
      <c r="A8" s="53">
        <v>18</v>
      </c>
      <c r="B8" s="60">
        <v>43239</v>
      </c>
      <c r="C8" s="60">
        <v>39716</v>
      </c>
    </row>
    <row r="9" spans="1:3" ht="13.5">
      <c r="A9" s="53">
        <v>19</v>
      </c>
      <c r="B9" s="60">
        <v>43691</v>
      </c>
      <c r="C9" s="60">
        <v>39819</v>
      </c>
    </row>
    <row r="10" spans="1:3" ht="13.5">
      <c r="A10" s="368">
        <v>20</v>
      </c>
      <c r="B10" s="369">
        <v>41465</v>
      </c>
      <c r="C10" s="369">
        <v>37634</v>
      </c>
    </row>
    <row r="11" spans="1:3" ht="13.5">
      <c r="A11" s="313">
        <v>21</v>
      </c>
      <c r="B11" s="314">
        <v>41402</v>
      </c>
      <c r="C11" s="314">
        <v>39411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0.50390625" style="34" bestFit="1" customWidth="1"/>
    <col min="33" max="35" width="7.50390625" style="34" bestFit="1" customWidth="1"/>
    <col min="36" max="16384" width="9.00390625" style="34" customWidth="1"/>
  </cols>
  <sheetData>
    <row r="1" spans="1:31" ht="10.5" customHeight="1">
      <c r="A1" s="102" t="s">
        <v>353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AE1" s="104"/>
    </row>
    <row r="2" ht="10.5" customHeight="1">
      <c r="AE2" s="104"/>
    </row>
    <row r="3" spans="2:36" s="35" customFormat="1" ht="18" customHeight="1">
      <c r="B3" s="423" t="s">
        <v>161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105"/>
      <c r="U3" s="106"/>
      <c r="AE3" s="104"/>
      <c r="AJ3" s="106"/>
    </row>
    <row r="4" spans="2:36" ht="12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104"/>
      <c r="AH4" s="107"/>
      <c r="AI4" s="107"/>
      <c r="AJ4" s="30"/>
    </row>
    <row r="5" spans="2:36" ht="15.75" customHeight="1">
      <c r="B5" s="412" t="s">
        <v>4</v>
      </c>
      <c r="C5" s="424"/>
      <c r="D5" s="424"/>
      <c r="E5" s="424"/>
      <c r="F5" s="424"/>
      <c r="G5" s="424"/>
      <c r="H5" s="424"/>
      <c r="I5" s="424"/>
      <c r="J5" s="424"/>
      <c r="K5" s="411"/>
      <c r="L5" s="424" t="s">
        <v>162</v>
      </c>
      <c r="M5" s="424" t="s">
        <v>439</v>
      </c>
      <c r="N5" s="424"/>
      <c r="O5" s="424"/>
      <c r="P5" s="415" t="s">
        <v>164</v>
      </c>
      <c r="Q5" s="415" t="s">
        <v>165</v>
      </c>
      <c r="R5" s="424" t="s">
        <v>166</v>
      </c>
      <c r="S5" s="411"/>
      <c r="T5" s="30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16" t="s">
        <v>167</v>
      </c>
      <c r="AF5" s="421" t="s">
        <v>463</v>
      </c>
      <c r="AG5" s="433" t="s">
        <v>464</v>
      </c>
      <c r="AH5" s="418"/>
      <c r="AI5" s="418"/>
      <c r="AJ5" s="30"/>
    </row>
    <row r="6" spans="2:36" ht="15.75" customHeight="1">
      <c r="B6" s="413"/>
      <c r="C6" s="410"/>
      <c r="D6" s="410"/>
      <c r="E6" s="410"/>
      <c r="F6" s="410"/>
      <c r="G6" s="410"/>
      <c r="H6" s="410"/>
      <c r="I6" s="410"/>
      <c r="J6" s="410"/>
      <c r="K6" s="414"/>
      <c r="L6" s="410"/>
      <c r="M6" s="110" t="s">
        <v>5</v>
      </c>
      <c r="N6" s="110" t="s">
        <v>168</v>
      </c>
      <c r="O6" s="110" t="s">
        <v>169</v>
      </c>
      <c r="P6" s="410"/>
      <c r="Q6" s="410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7"/>
      <c r="AF6" s="422"/>
      <c r="AG6" s="115" t="s">
        <v>16</v>
      </c>
      <c r="AH6" s="116" t="s">
        <v>89</v>
      </c>
      <c r="AI6" s="115" t="s">
        <v>90</v>
      </c>
      <c r="AJ6" s="30"/>
    </row>
    <row r="7" spans="12:36" ht="10.5" customHeight="1">
      <c r="L7" s="117"/>
      <c r="U7" s="30"/>
      <c r="V7" s="118"/>
      <c r="W7" s="30"/>
      <c r="X7" s="30"/>
      <c r="Y7" s="30"/>
      <c r="Z7" s="30"/>
      <c r="AA7" s="30"/>
      <c r="AB7" s="30"/>
      <c r="AC7" s="30"/>
      <c r="AD7" s="30"/>
      <c r="AF7" s="119"/>
      <c r="AG7" s="119"/>
      <c r="AH7" s="121"/>
      <c r="AI7" s="30"/>
      <c r="AJ7" s="30"/>
    </row>
    <row r="8" spans="3:36" s="41" customFormat="1" ht="10.5" customHeight="1">
      <c r="C8" s="419" t="s">
        <v>16</v>
      </c>
      <c r="D8" s="419"/>
      <c r="E8" s="419"/>
      <c r="F8" s="419"/>
      <c r="G8" s="419"/>
      <c r="H8" s="419"/>
      <c r="I8" s="419"/>
      <c r="J8" s="419"/>
      <c r="L8" s="325">
        <v>333883</v>
      </c>
      <c r="M8" s="326">
        <v>694004</v>
      </c>
      <c r="N8" s="326">
        <v>342677</v>
      </c>
      <c r="O8" s="326">
        <v>351327</v>
      </c>
      <c r="P8" s="63">
        <f>SUM(M8/AE8)</f>
        <v>14410.382059800666</v>
      </c>
      <c r="Q8" s="64">
        <f>SUM(M8/L8)</f>
        <v>2.078584414300818</v>
      </c>
      <c r="R8" s="63">
        <f>SUM(L8-AF8)</f>
        <v>4876</v>
      </c>
      <c r="S8" s="63">
        <f>SUM(M8-AG8)</f>
        <v>5252</v>
      </c>
      <c r="T8" s="122"/>
      <c r="U8" s="29"/>
      <c r="V8" s="123"/>
      <c r="W8" s="419" t="s">
        <v>16</v>
      </c>
      <c r="X8" s="419"/>
      <c r="Y8" s="419"/>
      <c r="Z8" s="419"/>
      <c r="AA8" s="419"/>
      <c r="AB8" s="419"/>
      <c r="AC8" s="419"/>
      <c r="AD8" s="29"/>
      <c r="AE8" s="330">
        <v>48.16</v>
      </c>
      <c r="AF8" s="331">
        <v>329007</v>
      </c>
      <c r="AG8" s="119">
        <v>688752</v>
      </c>
      <c r="AH8" s="327">
        <v>341333</v>
      </c>
      <c r="AI8" s="326">
        <v>347419</v>
      </c>
      <c r="AJ8" s="29"/>
    </row>
    <row r="9" spans="3:36" ht="6" customHeight="1">
      <c r="C9" s="14"/>
      <c r="D9" s="14"/>
      <c r="E9" s="14"/>
      <c r="F9" s="14"/>
      <c r="G9" s="14"/>
      <c r="H9" s="14"/>
      <c r="I9" s="14"/>
      <c r="J9" s="14"/>
      <c r="L9" s="125"/>
      <c r="M9" s="126"/>
      <c r="N9" s="126"/>
      <c r="O9" s="126"/>
      <c r="P9" s="63"/>
      <c r="Q9" s="64"/>
      <c r="R9" s="63"/>
      <c r="S9" s="63"/>
      <c r="T9" s="127"/>
      <c r="U9" s="30"/>
      <c r="V9" s="118"/>
      <c r="W9" s="30"/>
      <c r="X9" s="30"/>
      <c r="Y9" s="30"/>
      <c r="Z9" s="30"/>
      <c r="AA9" s="30"/>
      <c r="AB9" s="30"/>
      <c r="AC9" s="30"/>
      <c r="AD9" s="30"/>
      <c r="AE9" s="128"/>
      <c r="AF9" s="129"/>
      <c r="AG9" s="129"/>
      <c r="AH9" s="130"/>
      <c r="AI9" s="132"/>
      <c r="AJ9" s="30"/>
    </row>
    <row r="10" spans="3:36" s="41" customFormat="1" ht="10.5" customHeight="1">
      <c r="C10" s="419" t="s">
        <v>17</v>
      </c>
      <c r="D10" s="419"/>
      <c r="E10" s="419"/>
      <c r="F10" s="419"/>
      <c r="G10" s="419"/>
      <c r="H10" s="419"/>
      <c r="I10" s="419"/>
      <c r="J10" s="419"/>
      <c r="L10" s="325">
        <v>4303</v>
      </c>
      <c r="M10" s="331">
        <v>6985</v>
      </c>
      <c r="N10" s="331">
        <v>3578</v>
      </c>
      <c r="O10" s="331">
        <v>3407</v>
      </c>
      <c r="P10" s="63">
        <f>SUM(M10/AE10)</f>
        <v>16953.88349514563</v>
      </c>
      <c r="Q10" s="64">
        <f>SUM(M10/L10)</f>
        <v>1.623286079479433</v>
      </c>
      <c r="R10" s="63">
        <f aca="true" t="shared" si="0" ref="R10:S12">SUM(L10-AF10)</f>
        <v>26</v>
      </c>
      <c r="S10" s="63">
        <f t="shared" si="0"/>
        <v>17</v>
      </c>
      <c r="T10" s="122"/>
      <c r="U10" s="29"/>
      <c r="V10" s="123"/>
      <c r="W10" s="419" t="s">
        <v>17</v>
      </c>
      <c r="X10" s="419"/>
      <c r="Y10" s="419"/>
      <c r="Z10" s="419"/>
      <c r="AA10" s="419"/>
      <c r="AB10" s="419"/>
      <c r="AC10" s="419"/>
      <c r="AD10" s="29"/>
      <c r="AE10" s="330">
        <f>SUM(AE11:AE12)</f>
        <v>0.41200000000000003</v>
      </c>
      <c r="AF10" s="119">
        <v>4277</v>
      </c>
      <c r="AG10" s="119">
        <v>6968</v>
      </c>
      <c r="AH10" s="331">
        <v>3557</v>
      </c>
      <c r="AI10" s="331">
        <v>3411</v>
      </c>
      <c r="AJ10" s="29"/>
    </row>
    <row r="11" spans="3:36" ht="10.5" customHeight="1">
      <c r="C11" s="14"/>
      <c r="D11" s="14"/>
      <c r="E11" s="14"/>
      <c r="F11" s="14"/>
      <c r="G11" s="420" t="s">
        <v>18</v>
      </c>
      <c r="H11" s="420"/>
      <c r="I11" s="420"/>
      <c r="J11" s="420"/>
      <c r="K11" s="151"/>
      <c r="L11" s="344">
        <v>2972</v>
      </c>
      <c r="M11" s="345">
        <v>4656</v>
      </c>
      <c r="N11" s="345">
        <v>2405</v>
      </c>
      <c r="O11" s="344">
        <v>2251</v>
      </c>
      <c r="P11" s="139">
        <f>SUM(M11/AE11)</f>
        <v>21260.27397260274</v>
      </c>
      <c r="Q11" s="140">
        <f>SUM(M11/L11)</f>
        <v>1.5666218034993271</v>
      </c>
      <c r="R11" s="139">
        <f t="shared" si="0"/>
        <v>20</v>
      </c>
      <c r="S11" s="139">
        <f t="shared" si="0"/>
        <v>29</v>
      </c>
      <c r="T11" s="127"/>
      <c r="U11" s="30"/>
      <c r="V11" s="118"/>
      <c r="W11" s="14"/>
      <c r="X11" s="14"/>
      <c r="Y11" s="14"/>
      <c r="Z11" s="420" t="s">
        <v>18</v>
      </c>
      <c r="AA11" s="420"/>
      <c r="AB11" s="420"/>
      <c r="AC11" s="420"/>
      <c r="AD11" s="30"/>
      <c r="AE11" s="131">
        <v>0.219</v>
      </c>
      <c r="AF11" s="129">
        <v>2952</v>
      </c>
      <c r="AG11" s="129">
        <v>4627</v>
      </c>
      <c r="AH11" s="328">
        <v>2385</v>
      </c>
      <c r="AI11" s="126">
        <v>2242</v>
      </c>
      <c r="AJ11" s="30"/>
    </row>
    <row r="12" spans="3:36" ht="10.5" customHeight="1">
      <c r="C12" s="14"/>
      <c r="D12" s="14"/>
      <c r="E12" s="14"/>
      <c r="F12" s="14"/>
      <c r="G12" s="420" t="s">
        <v>19</v>
      </c>
      <c r="H12" s="420"/>
      <c r="I12" s="420"/>
      <c r="J12" s="420"/>
      <c r="K12" s="151"/>
      <c r="L12" s="344">
        <v>1331</v>
      </c>
      <c r="M12" s="345">
        <v>2329</v>
      </c>
      <c r="N12" s="345">
        <v>1173</v>
      </c>
      <c r="O12" s="344">
        <v>1156</v>
      </c>
      <c r="P12" s="139">
        <f>SUM(M12/AE12)</f>
        <v>12067.357512953367</v>
      </c>
      <c r="Q12" s="140">
        <f>SUM(M12/L12)</f>
        <v>1.7498121712997745</v>
      </c>
      <c r="R12" s="139">
        <f t="shared" si="0"/>
        <v>6</v>
      </c>
      <c r="S12" s="139">
        <f t="shared" si="0"/>
        <v>-12</v>
      </c>
      <c r="T12" s="127"/>
      <c r="U12" s="30"/>
      <c r="V12" s="118"/>
      <c r="W12" s="14"/>
      <c r="X12" s="14"/>
      <c r="Y12" s="14"/>
      <c r="Z12" s="420" t="s">
        <v>19</v>
      </c>
      <c r="AA12" s="420"/>
      <c r="AB12" s="420"/>
      <c r="AC12" s="420"/>
      <c r="AD12" s="30"/>
      <c r="AE12" s="131">
        <v>0.193</v>
      </c>
      <c r="AF12" s="129">
        <v>1325</v>
      </c>
      <c r="AG12" s="129">
        <v>2341</v>
      </c>
      <c r="AH12" s="328">
        <v>1172</v>
      </c>
      <c r="AI12" s="126">
        <v>1169</v>
      </c>
      <c r="AJ12" s="30"/>
    </row>
    <row r="13" spans="3:36" ht="6" customHeight="1">
      <c r="C13" s="14"/>
      <c r="D13" s="14"/>
      <c r="E13" s="14"/>
      <c r="F13" s="14"/>
      <c r="G13" s="14"/>
      <c r="H13" s="14"/>
      <c r="I13" s="14"/>
      <c r="J13" s="14"/>
      <c r="K13" s="151"/>
      <c r="L13" s="331"/>
      <c r="M13" s="331"/>
      <c r="N13" s="331"/>
      <c r="O13" s="326"/>
      <c r="P13" s="63"/>
      <c r="Q13" s="64"/>
      <c r="R13" s="63"/>
      <c r="S13" s="63"/>
      <c r="T13" s="127"/>
      <c r="U13" s="30"/>
      <c r="V13" s="118"/>
      <c r="W13" s="30"/>
      <c r="X13" s="30"/>
      <c r="Y13" s="30"/>
      <c r="Z13" s="30"/>
      <c r="AA13" s="30"/>
      <c r="AB13" s="30"/>
      <c r="AC13" s="30"/>
      <c r="AD13" s="30"/>
      <c r="AE13" s="131"/>
      <c r="AF13" s="119"/>
      <c r="AG13" s="129"/>
      <c r="AH13" s="327"/>
      <c r="AI13" s="326"/>
      <c r="AJ13" s="30"/>
    </row>
    <row r="14" spans="3:36" s="41" customFormat="1" ht="10.5" customHeight="1">
      <c r="C14" s="419" t="s">
        <v>20</v>
      </c>
      <c r="D14" s="419"/>
      <c r="E14" s="419"/>
      <c r="F14" s="419"/>
      <c r="G14" s="419"/>
      <c r="H14" s="419"/>
      <c r="I14" s="419"/>
      <c r="J14" s="419"/>
      <c r="K14" s="211"/>
      <c r="L14" s="331">
        <v>4517</v>
      </c>
      <c r="M14" s="331">
        <v>7837</v>
      </c>
      <c r="N14" s="331">
        <v>3756</v>
      </c>
      <c r="O14" s="331">
        <v>4081</v>
      </c>
      <c r="P14" s="63">
        <f>SUM(M14/AE14)</f>
        <v>15129.343629343628</v>
      </c>
      <c r="Q14" s="64">
        <f>SUM(M14/L14)</f>
        <v>1.7350011069293778</v>
      </c>
      <c r="R14" s="63">
        <f aca="true" t="shared" si="1" ref="R14:S16">SUM(L14-AF14)</f>
        <v>-12</v>
      </c>
      <c r="S14" s="63">
        <f t="shared" si="1"/>
        <v>-51</v>
      </c>
      <c r="T14" s="122"/>
      <c r="U14" s="29"/>
      <c r="V14" s="123"/>
      <c r="W14" s="419" t="s">
        <v>20</v>
      </c>
      <c r="X14" s="419"/>
      <c r="Y14" s="419"/>
      <c r="Z14" s="419"/>
      <c r="AA14" s="419"/>
      <c r="AB14" s="419"/>
      <c r="AC14" s="419"/>
      <c r="AD14" s="29"/>
      <c r="AE14" s="124">
        <f>SUM(AE15:AE16)</f>
        <v>0.518</v>
      </c>
      <c r="AF14" s="119">
        <v>4529</v>
      </c>
      <c r="AG14" s="119">
        <v>7888</v>
      </c>
      <c r="AH14" s="327">
        <v>3764</v>
      </c>
      <c r="AI14" s="326">
        <v>4124</v>
      </c>
      <c r="AJ14" s="29"/>
    </row>
    <row r="15" spans="3:36" ht="10.5" customHeight="1">
      <c r="C15" s="14"/>
      <c r="D15" s="14"/>
      <c r="E15" s="14"/>
      <c r="F15" s="14"/>
      <c r="G15" s="420" t="s">
        <v>18</v>
      </c>
      <c r="H15" s="420"/>
      <c r="I15" s="420"/>
      <c r="J15" s="420"/>
      <c r="K15" s="151"/>
      <c r="L15" s="346">
        <v>2541</v>
      </c>
      <c r="M15" s="347">
        <v>4370</v>
      </c>
      <c r="N15" s="347">
        <v>2151</v>
      </c>
      <c r="O15" s="346">
        <v>2219</v>
      </c>
      <c r="P15" s="139">
        <f>SUM(M15/AE15)</f>
        <v>17620.967741935485</v>
      </c>
      <c r="Q15" s="140">
        <f>SUM(M15/L15)</f>
        <v>1.7197953561589925</v>
      </c>
      <c r="R15" s="139">
        <f t="shared" si="1"/>
        <v>-49</v>
      </c>
      <c r="S15" s="139">
        <f t="shared" si="1"/>
        <v>-79</v>
      </c>
      <c r="T15" s="127"/>
      <c r="U15" s="30"/>
      <c r="V15" s="118"/>
      <c r="W15" s="14"/>
      <c r="X15" s="14"/>
      <c r="Y15" s="14"/>
      <c r="Z15" s="420" t="s">
        <v>18</v>
      </c>
      <c r="AA15" s="420"/>
      <c r="AB15" s="420"/>
      <c r="AC15" s="420"/>
      <c r="AD15" s="30"/>
      <c r="AE15" s="131">
        <v>0.248</v>
      </c>
      <c r="AF15" s="129">
        <v>2590</v>
      </c>
      <c r="AG15" s="129">
        <v>4449</v>
      </c>
      <c r="AH15" s="328">
        <v>2178</v>
      </c>
      <c r="AI15" s="126">
        <v>2271</v>
      </c>
      <c r="AJ15" s="30"/>
    </row>
    <row r="16" spans="3:36" ht="10.5" customHeight="1">
      <c r="C16" s="14"/>
      <c r="D16" s="14"/>
      <c r="E16" s="14"/>
      <c r="F16" s="14"/>
      <c r="G16" s="420" t="s">
        <v>19</v>
      </c>
      <c r="H16" s="420"/>
      <c r="I16" s="420"/>
      <c r="J16" s="420"/>
      <c r="K16" s="151"/>
      <c r="L16" s="346">
        <v>1976</v>
      </c>
      <c r="M16" s="347">
        <v>3467</v>
      </c>
      <c r="N16" s="347">
        <v>1605</v>
      </c>
      <c r="O16" s="346">
        <v>1862</v>
      </c>
      <c r="P16" s="139">
        <f>SUM(M16/AE16)</f>
        <v>12840.740740740739</v>
      </c>
      <c r="Q16" s="140">
        <f>SUM(M16/L16)</f>
        <v>1.7545546558704452</v>
      </c>
      <c r="R16" s="139">
        <f t="shared" si="1"/>
        <v>37</v>
      </c>
      <c r="S16" s="139">
        <f t="shared" si="1"/>
        <v>28</v>
      </c>
      <c r="T16" s="127"/>
      <c r="U16" s="30"/>
      <c r="V16" s="118"/>
      <c r="W16" s="14"/>
      <c r="X16" s="14"/>
      <c r="Y16" s="14"/>
      <c r="Z16" s="420" t="s">
        <v>19</v>
      </c>
      <c r="AA16" s="420"/>
      <c r="AB16" s="420"/>
      <c r="AC16" s="420"/>
      <c r="AD16" s="30"/>
      <c r="AE16" s="131">
        <v>0.27</v>
      </c>
      <c r="AF16" s="129">
        <v>1939</v>
      </c>
      <c r="AG16" s="129">
        <v>3439</v>
      </c>
      <c r="AH16" s="328">
        <v>1586</v>
      </c>
      <c r="AI16" s="126">
        <v>1853</v>
      </c>
      <c r="AJ16" s="30"/>
    </row>
    <row r="17" spans="3:36" ht="6" customHeight="1">
      <c r="C17" s="14"/>
      <c r="D17" s="14"/>
      <c r="E17" s="14"/>
      <c r="F17" s="14"/>
      <c r="G17" s="14"/>
      <c r="H17" s="14"/>
      <c r="I17" s="14"/>
      <c r="J17" s="14"/>
      <c r="K17" s="151"/>
      <c r="L17" s="331"/>
      <c r="M17" s="331"/>
      <c r="N17" s="331"/>
      <c r="O17" s="326"/>
      <c r="P17" s="63"/>
      <c r="Q17" s="64"/>
      <c r="R17" s="63"/>
      <c r="S17" s="63"/>
      <c r="T17" s="127"/>
      <c r="U17" s="30"/>
      <c r="V17" s="118"/>
      <c r="W17" s="30"/>
      <c r="X17" s="30"/>
      <c r="Y17" s="30"/>
      <c r="Z17" s="30"/>
      <c r="AA17" s="30"/>
      <c r="AB17" s="30"/>
      <c r="AC17" s="30"/>
      <c r="AD17" s="30"/>
      <c r="AE17" s="131"/>
      <c r="AF17" s="119"/>
      <c r="AG17" s="129"/>
      <c r="AH17" s="327"/>
      <c r="AI17" s="326"/>
      <c r="AJ17" s="30"/>
    </row>
    <row r="18" spans="3:36" s="41" customFormat="1" ht="10.5" customHeight="1">
      <c r="C18" s="419" t="s">
        <v>21</v>
      </c>
      <c r="D18" s="419"/>
      <c r="E18" s="419"/>
      <c r="F18" s="419"/>
      <c r="G18" s="419"/>
      <c r="H18" s="419"/>
      <c r="I18" s="419"/>
      <c r="J18" s="419"/>
      <c r="K18" s="211"/>
      <c r="L18" s="340">
        <v>2066</v>
      </c>
      <c r="M18" s="343">
        <v>3401</v>
      </c>
      <c r="N18" s="343">
        <v>1664</v>
      </c>
      <c r="O18" s="340">
        <v>1737</v>
      </c>
      <c r="P18" s="63">
        <f>SUM(M18/AE18)</f>
        <v>20365.26946107784</v>
      </c>
      <c r="Q18" s="64">
        <f>SUM(M18/L18)</f>
        <v>1.6461761858664086</v>
      </c>
      <c r="R18" s="63">
        <f>SUM(L18-AF18)</f>
        <v>-38</v>
      </c>
      <c r="S18" s="63">
        <f>SUM(M18-AG18)</f>
        <v>-41</v>
      </c>
      <c r="T18" s="122"/>
      <c r="U18" s="29"/>
      <c r="V18" s="123"/>
      <c r="W18" s="419" t="s">
        <v>21</v>
      </c>
      <c r="X18" s="419"/>
      <c r="Y18" s="419"/>
      <c r="Z18" s="419"/>
      <c r="AA18" s="419"/>
      <c r="AB18" s="419"/>
      <c r="AC18" s="419"/>
      <c r="AD18" s="29"/>
      <c r="AE18" s="124">
        <v>0.167</v>
      </c>
      <c r="AF18" s="119">
        <v>2104</v>
      </c>
      <c r="AG18" s="119">
        <v>3442</v>
      </c>
      <c r="AH18" s="327">
        <v>1692</v>
      </c>
      <c r="AI18" s="326">
        <v>1750</v>
      </c>
      <c r="AJ18" s="29"/>
    </row>
    <row r="19" spans="3:36" ht="6" customHeight="1">
      <c r="C19" s="14"/>
      <c r="D19" s="14"/>
      <c r="E19" s="14"/>
      <c r="F19" s="14"/>
      <c r="G19" s="14"/>
      <c r="H19" s="14"/>
      <c r="I19" s="14"/>
      <c r="J19" s="14"/>
      <c r="K19" s="151"/>
      <c r="L19" s="331"/>
      <c r="M19" s="331"/>
      <c r="N19" s="331"/>
      <c r="O19" s="326"/>
      <c r="P19" s="63"/>
      <c r="Q19" s="64"/>
      <c r="R19" s="63"/>
      <c r="S19" s="63"/>
      <c r="T19" s="127"/>
      <c r="U19" s="30"/>
      <c r="V19" s="118"/>
      <c r="W19" s="30"/>
      <c r="X19" s="30"/>
      <c r="Y19" s="30"/>
      <c r="Z19" s="30"/>
      <c r="AA19" s="30"/>
      <c r="AB19" s="30"/>
      <c r="AC19" s="30"/>
      <c r="AD19" s="30"/>
      <c r="AE19" s="124"/>
      <c r="AF19" s="119"/>
      <c r="AG19" s="129"/>
      <c r="AH19" s="327"/>
      <c r="AI19" s="326"/>
      <c r="AJ19" s="30"/>
    </row>
    <row r="20" spans="3:37" s="41" customFormat="1" ht="10.5" customHeight="1">
      <c r="C20" s="419" t="s">
        <v>22</v>
      </c>
      <c r="D20" s="419"/>
      <c r="E20" s="419"/>
      <c r="F20" s="419"/>
      <c r="G20" s="419"/>
      <c r="H20" s="419"/>
      <c r="I20" s="419"/>
      <c r="J20" s="419"/>
      <c r="K20" s="211"/>
      <c r="L20" s="331">
        <v>3371</v>
      </c>
      <c r="M20" s="331">
        <v>6249</v>
      </c>
      <c r="N20" s="331">
        <v>3090</v>
      </c>
      <c r="O20" s="331">
        <v>3159</v>
      </c>
      <c r="P20" s="63">
        <f>SUM(M20/AE20)</f>
        <v>13409.871244635195</v>
      </c>
      <c r="Q20" s="64">
        <f>SUM(M20/L20)</f>
        <v>1.853752595668941</v>
      </c>
      <c r="R20" s="63">
        <f aca="true" t="shared" si="2" ref="R20:S23">SUM(L20-AF20)</f>
        <v>-31</v>
      </c>
      <c r="S20" s="63">
        <f t="shared" si="2"/>
        <v>-59</v>
      </c>
      <c r="T20" s="122"/>
      <c r="U20" s="29"/>
      <c r="V20" s="123"/>
      <c r="W20" s="419" t="s">
        <v>22</v>
      </c>
      <c r="X20" s="419"/>
      <c r="Y20" s="419"/>
      <c r="Z20" s="419"/>
      <c r="AA20" s="419"/>
      <c r="AB20" s="419"/>
      <c r="AC20" s="419"/>
      <c r="AD20" s="29"/>
      <c r="AE20" s="124">
        <f>SUM(AE21:AE23)</f>
        <v>0.46599999999999997</v>
      </c>
      <c r="AF20" s="119">
        <v>3402</v>
      </c>
      <c r="AG20" s="119">
        <v>6308</v>
      </c>
      <c r="AH20" s="327">
        <v>3115</v>
      </c>
      <c r="AI20" s="326">
        <v>3193</v>
      </c>
      <c r="AJ20" s="29"/>
      <c r="AK20" s="123"/>
    </row>
    <row r="21" spans="3:36" ht="10.5" customHeight="1">
      <c r="C21" s="14"/>
      <c r="D21" s="14"/>
      <c r="E21" s="14"/>
      <c r="F21" s="14"/>
      <c r="G21" s="420" t="s">
        <v>18</v>
      </c>
      <c r="H21" s="420"/>
      <c r="I21" s="420"/>
      <c r="J21" s="420"/>
      <c r="K21" s="151"/>
      <c r="L21" s="346">
        <v>816</v>
      </c>
      <c r="M21" s="347">
        <v>1278</v>
      </c>
      <c r="N21" s="347">
        <v>626</v>
      </c>
      <c r="O21" s="346">
        <v>652</v>
      </c>
      <c r="P21" s="139">
        <f>SUM(M21/AE21)</f>
        <v>18000</v>
      </c>
      <c r="Q21" s="140">
        <f>SUM(M21/L21)</f>
        <v>1.5661764705882353</v>
      </c>
      <c r="R21" s="139">
        <f t="shared" si="2"/>
        <v>-15</v>
      </c>
      <c r="S21" s="139">
        <f t="shared" si="2"/>
        <v>-34</v>
      </c>
      <c r="T21" s="127"/>
      <c r="U21" s="30"/>
      <c r="V21" s="118"/>
      <c r="W21" s="14"/>
      <c r="X21" s="14"/>
      <c r="Y21" s="14"/>
      <c r="Z21" s="420" t="s">
        <v>18</v>
      </c>
      <c r="AA21" s="420"/>
      <c r="AB21" s="420"/>
      <c r="AC21" s="420"/>
      <c r="AD21" s="30"/>
      <c r="AE21" s="131">
        <v>0.071</v>
      </c>
      <c r="AF21" s="129">
        <v>831</v>
      </c>
      <c r="AG21" s="129">
        <v>1312</v>
      </c>
      <c r="AH21" s="328">
        <v>632</v>
      </c>
      <c r="AI21" s="126">
        <v>680</v>
      </c>
      <c r="AJ21" s="30"/>
    </row>
    <row r="22" spans="3:36" ht="10.5" customHeight="1">
      <c r="C22" s="14"/>
      <c r="D22" s="14"/>
      <c r="E22" s="14"/>
      <c r="F22" s="14"/>
      <c r="G22" s="420" t="s">
        <v>19</v>
      </c>
      <c r="H22" s="420"/>
      <c r="I22" s="420"/>
      <c r="J22" s="420"/>
      <c r="K22" s="151"/>
      <c r="L22" s="346">
        <v>1652</v>
      </c>
      <c r="M22" s="347">
        <v>3202</v>
      </c>
      <c r="N22" s="347">
        <v>1561</v>
      </c>
      <c r="O22" s="346">
        <v>1641</v>
      </c>
      <c r="P22" s="139">
        <f>SUM(M22/AE22)</f>
        <v>13921.739130434782</v>
      </c>
      <c r="Q22" s="140">
        <f>SUM(M22/L22)</f>
        <v>1.9382566585956416</v>
      </c>
      <c r="R22" s="139">
        <f t="shared" si="2"/>
        <v>3</v>
      </c>
      <c r="S22" s="139">
        <f t="shared" si="2"/>
        <v>12</v>
      </c>
      <c r="T22" s="127"/>
      <c r="U22" s="30"/>
      <c r="V22" s="118"/>
      <c r="W22" s="14"/>
      <c r="X22" s="14"/>
      <c r="Y22" s="14"/>
      <c r="Z22" s="420" t="s">
        <v>19</v>
      </c>
      <c r="AA22" s="420"/>
      <c r="AB22" s="420"/>
      <c r="AC22" s="420"/>
      <c r="AD22" s="30"/>
      <c r="AE22" s="131">
        <v>0.23</v>
      </c>
      <c r="AF22" s="129">
        <v>1649</v>
      </c>
      <c r="AG22" s="129">
        <v>3190</v>
      </c>
      <c r="AH22" s="328">
        <v>1568</v>
      </c>
      <c r="AI22" s="126">
        <v>1622</v>
      </c>
      <c r="AJ22" s="30"/>
    </row>
    <row r="23" spans="3:36" ht="10.5" customHeight="1">
      <c r="C23" s="14"/>
      <c r="D23" s="14"/>
      <c r="E23" s="14"/>
      <c r="F23" s="14"/>
      <c r="G23" s="420" t="s">
        <v>23</v>
      </c>
      <c r="H23" s="420"/>
      <c r="I23" s="420"/>
      <c r="J23" s="420"/>
      <c r="K23" s="151"/>
      <c r="L23" s="346">
        <v>903</v>
      </c>
      <c r="M23" s="347">
        <v>1769</v>
      </c>
      <c r="N23" s="347">
        <v>903</v>
      </c>
      <c r="O23" s="346">
        <v>866</v>
      </c>
      <c r="P23" s="139">
        <f>SUM(M23/AE23)</f>
        <v>10721.21212121212</v>
      </c>
      <c r="Q23" s="140">
        <f>SUM(M23/L23)</f>
        <v>1.9590254706533776</v>
      </c>
      <c r="R23" s="139">
        <f t="shared" si="2"/>
        <v>-19</v>
      </c>
      <c r="S23" s="139">
        <f t="shared" si="2"/>
        <v>-37</v>
      </c>
      <c r="T23" s="127"/>
      <c r="U23" s="30"/>
      <c r="V23" s="118"/>
      <c r="W23" s="14"/>
      <c r="X23" s="14"/>
      <c r="Y23" s="14"/>
      <c r="Z23" s="420" t="s">
        <v>23</v>
      </c>
      <c r="AA23" s="420"/>
      <c r="AB23" s="420"/>
      <c r="AC23" s="420"/>
      <c r="AD23" s="30"/>
      <c r="AE23" s="131">
        <v>0.165</v>
      </c>
      <c r="AF23" s="129">
        <v>922</v>
      </c>
      <c r="AG23" s="129">
        <v>1806</v>
      </c>
      <c r="AH23" s="328">
        <v>915</v>
      </c>
      <c r="AI23" s="126">
        <v>891</v>
      </c>
      <c r="AJ23" s="30"/>
    </row>
    <row r="24" spans="3:36" ht="6" customHeight="1">
      <c r="C24" s="14"/>
      <c r="D24" s="14"/>
      <c r="E24" s="14"/>
      <c r="F24" s="14"/>
      <c r="G24" s="14"/>
      <c r="H24" s="14"/>
      <c r="I24" s="14"/>
      <c r="J24" s="14"/>
      <c r="K24" s="151"/>
      <c r="L24" s="331"/>
      <c r="M24" s="331"/>
      <c r="N24" s="331"/>
      <c r="O24" s="326"/>
      <c r="P24" s="63"/>
      <c r="Q24" s="64"/>
      <c r="R24" s="63"/>
      <c r="S24" s="63"/>
      <c r="T24" s="127"/>
      <c r="U24" s="30"/>
      <c r="V24" s="118"/>
      <c r="W24" s="30"/>
      <c r="X24" s="30"/>
      <c r="Y24" s="30"/>
      <c r="Z24" s="30"/>
      <c r="AA24" s="30"/>
      <c r="AB24" s="30"/>
      <c r="AC24" s="30"/>
      <c r="AD24" s="30"/>
      <c r="AE24" s="131"/>
      <c r="AF24" s="119"/>
      <c r="AG24" s="129"/>
      <c r="AH24" s="327"/>
      <c r="AI24" s="326"/>
      <c r="AJ24" s="30"/>
    </row>
    <row r="25" spans="3:36" s="41" customFormat="1" ht="10.5" customHeight="1">
      <c r="C25" s="419" t="s">
        <v>24</v>
      </c>
      <c r="D25" s="419"/>
      <c r="E25" s="419"/>
      <c r="F25" s="419"/>
      <c r="G25" s="419"/>
      <c r="H25" s="419"/>
      <c r="I25" s="419"/>
      <c r="J25" s="419"/>
      <c r="K25" s="211"/>
      <c r="L25" s="331">
        <v>3652</v>
      </c>
      <c r="M25" s="331">
        <v>5698</v>
      </c>
      <c r="N25" s="331">
        <v>2759</v>
      </c>
      <c r="O25" s="331">
        <v>2939</v>
      </c>
      <c r="P25" s="63">
        <f>SUM(M25/AE25)</f>
        <v>18204.47284345048</v>
      </c>
      <c r="Q25" s="64">
        <f>SUM(M25/L25)</f>
        <v>1.5602409638554218</v>
      </c>
      <c r="R25" s="63">
        <f aca="true" t="shared" si="3" ref="R25:S27">SUM(L25-AF25)</f>
        <v>26</v>
      </c>
      <c r="S25" s="63">
        <f t="shared" si="3"/>
        <v>27</v>
      </c>
      <c r="T25" s="122"/>
      <c r="U25" s="29"/>
      <c r="V25" s="123"/>
      <c r="W25" s="419" t="s">
        <v>24</v>
      </c>
      <c r="X25" s="419"/>
      <c r="Y25" s="419"/>
      <c r="Z25" s="419"/>
      <c r="AA25" s="419"/>
      <c r="AB25" s="419"/>
      <c r="AC25" s="419"/>
      <c r="AD25" s="29"/>
      <c r="AE25" s="124">
        <f>SUM(AE26:AE27)</f>
        <v>0.313</v>
      </c>
      <c r="AF25" s="119">
        <v>3626</v>
      </c>
      <c r="AG25" s="119">
        <v>5671</v>
      </c>
      <c r="AH25" s="327">
        <v>2764</v>
      </c>
      <c r="AI25" s="326">
        <v>2907</v>
      </c>
      <c r="AJ25" s="29"/>
    </row>
    <row r="26" spans="3:36" ht="10.5" customHeight="1">
      <c r="C26" s="14"/>
      <c r="D26" s="14"/>
      <c r="E26" s="14"/>
      <c r="F26" s="14"/>
      <c r="G26" s="420" t="s">
        <v>18</v>
      </c>
      <c r="H26" s="420"/>
      <c r="I26" s="420"/>
      <c r="J26" s="420"/>
      <c r="K26" s="151"/>
      <c r="L26" s="346">
        <v>1228</v>
      </c>
      <c r="M26" s="347">
        <v>1930</v>
      </c>
      <c r="N26" s="347">
        <v>981</v>
      </c>
      <c r="O26" s="346">
        <v>949</v>
      </c>
      <c r="P26" s="139">
        <f>SUM(M26/AE26)</f>
        <v>11028.57142857143</v>
      </c>
      <c r="Q26" s="140">
        <f>SUM(M26/L26)</f>
        <v>1.5716612377850163</v>
      </c>
      <c r="R26" s="139">
        <f t="shared" si="3"/>
        <v>5</v>
      </c>
      <c r="S26" s="139">
        <f t="shared" si="3"/>
        <v>2</v>
      </c>
      <c r="T26" s="127"/>
      <c r="U26" s="30"/>
      <c r="V26" s="118"/>
      <c r="W26" s="14"/>
      <c r="X26" s="14"/>
      <c r="Y26" s="14"/>
      <c r="Z26" s="420" t="s">
        <v>18</v>
      </c>
      <c r="AA26" s="420"/>
      <c r="AB26" s="420"/>
      <c r="AC26" s="420"/>
      <c r="AD26" s="30"/>
      <c r="AE26" s="131">
        <v>0.175</v>
      </c>
      <c r="AF26" s="129">
        <v>1223</v>
      </c>
      <c r="AG26" s="129">
        <v>1928</v>
      </c>
      <c r="AH26" s="328">
        <v>992</v>
      </c>
      <c r="AI26" s="126">
        <v>936</v>
      </c>
      <c r="AJ26" s="30"/>
    </row>
    <row r="27" spans="3:36" ht="10.5" customHeight="1">
      <c r="C27" s="14"/>
      <c r="D27" s="14"/>
      <c r="E27" s="14"/>
      <c r="F27" s="14"/>
      <c r="G27" s="420" t="s">
        <v>19</v>
      </c>
      <c r="H27" s="420"/>
      <c r="I27" s="420"/>
      <c r="J27" s="420"/>
      <c r="K27" s="151"/>
      <c r="L27" s="346">
        <v>2424</v>
      </c>
      <c r="M27" s="347">
        <v>3768</v>
      </c>
      <c r="N27" s="347">
        <v>1778</v>
      </c>
      <c r="O27" s="346">
        <v>1990</v>
      </c>
      <c r="P27" s="139">
        <f>SUM(M27/AE27)</f>
        <v>27304.347826086956</v>
      </c>
      <c r="Q27" s="140">
        <f>SUM(M27/L27)</f>
        <v>1.5544554455445545</v>
      </c>
      <c r="R27" s="139">
        <f t="shared" si="3"/>
        <v>21</v>
      </c>
      <c r="S27" s="139">
        <f t="shared" si="3"/>
        <v>25</v>
      </c>
      <c r="T27" s="127"/>
      <c r="U27" s="30"/>
      <c r="V27" s="118"/>
      <c r="W27" s="14"/>
      <c r="X27" s="14"/>
      <c r="Y27" s="14"/>
      <c r="Z27" s="420" t="s">
        <v>19</v>
      </c>
      <c r="AA27" s="420"/>
      <c r="AB27" s="420"/>
      <c r="AC27" s="420"/>
      <c r="AD27" s="30"/>
      <c r="AE27" s="131">
        <v>0.138</v>
      </c>
      <c r="AF27" s="129">
        <v>2403</v>
      </c>
      <c r="AG27" s="129">
        <v>3743</v>
      </c>
      <c r="AH27" s="328">
        <v>1772</v>
      </c>
      <c r="AI27" s="126">
        <v>1971</v>
      </c>
      <c r="AJ27" s="30"/>
    </row>
    <row r="28" spans="3:36" ht="6" customHeight="1">
      <c r="C28" s="14"/>
      <c r="D28" s="14"/>
      <c r="E28" s="14"/>
      <c r="F28" s="14"/>
      <c r="G28" s="14"/>
      <c r="H28" s="14"/>
      <c r="I28" s="14"/>
      <c r="J28" s="14"/>
      <c r="K28" s="151"/>
      <c r="L28" s="331"/>
      <c r="M28" s="331"/>
      <c r="N28" s="331"/>
      <c r="O28" s="326"/>
      <c r="P28" s="63"/>
      <c r="Q28" s="64"/>
      <c r="R28" s="63"/>
      <c r="S28" s="63"/>
      <c r="T28" s="127"/>
      <c r="U28" s="30"/>
      <c r="V28" s="118"/>
      <c r="W28" s="30"/>
      <c r="X28" s="30"/>
      <c r="Y28" s="30"/>
      <c r="Z28" s="30"/>
      <c r="AA28" s="30"/>
      <c r="AB28" s="30"/>
      <c r="AC28" s="30"/>
      <c r="AD28" s="30"/>
      <c r="AE28" s="131"/>
      <c r="AF28" s="119"/>
      <c r="AG28" s="129"/>
      <c r="AH28" s="327"/>
      <c r="AI28" s="326"/>
      <c r="AJ28" s="30"/>
    </row>
    <row r="29" spans="3:36" s="41" customFormat="1" ht="10.5" customHeight="1">
      <c r="C29" s="419" t="s">
        <v>25</v>
      </c>
      <c r="D29" s="419"/>
      <c r="E29" s="419"/>
      <c r="F29" s="419"/>
      <c r="G29" s="419"/>
      <c r="H29" s="419"/>
      <c r="I29" s="419"/>
      <c r="J29" s="419"/>
      <c r="K29" s="211"/>
      <c r="L29" s="331">
        <v>5025</v>
      </c>
      <c r="M29" s="331">
        <v>9412</v>
      </c>
      <c r="N29" s="331">
        <v>4751</v>
      </c>
      <c r="O29" s="331">
        <v>4661</v>
      </c>
      <c r="P29" s="63">
        <f>SUM(M29/AE29)</f>
        <v>17429.629629629628</v>
      </c>
      <c r="Q29" s="64">
        <f>SUM(M29/L29)</f>
        <v>1.8730348258706468</v>
      </c>
      <c r="R29" s="63">
        <f aca="true" t="shared" si="4" ref="R29:S33">SUM(L29-AF29)</f>
        <v>65</v>
      </c>
      <c r="S29" s="63">
        <f t="shared" si="4"/>
        <v>64</v>
      </c>
      <c r="T29" s="122"/>
      <c r="U29" s="29"/>
      <c r="V29" s="123"/>
      <c r="W29" s="419" t="s">
        <v>25</v>
      </c>
      <c r="X29" s="419"/>
      <c r="Y29" s="419"/>
      <c r="Z29" s="419"/>
      <c r="AA29" s="419"/>
      <c r="AB29" s="419"/>
      <c r="AC29" s="419"/>
      <c r="AD29" s="29"/>
      <c r="AE29" s="124">
        <f>SUM(AE30:AE33)</f>
        <v>0.54</v>
      </c>
      <c r="AF29" s="119">
        <v>4960</v>
      </c>
      <c r="AG29" s="119">
        <v>9348</v>
      </c>
      <c r="AH29" s="327">
        <v>4740</v>
      </c>
      <c r="AI29" s="326">
        <v>4608</v>
      </c>
      <c r="AJ29" s="29"/>
    </row>
    <row r="30" spans="3:36" ht="10.5" customHeight="1">
      <c r="C30" s="14"/>
      <c r="D30" s="14"/>
      <c r="E30" s="14"/>
      <c r="F30" s="14"/>
      <c r="G30" s="420" t="s">
        <v>18</v>
      </c>
      <c r="H30" s="420"/>
      <c r="I30" s="420"/>
      <c r="J30" s="420"/>
      <c r="K30" s="151"/>
      <c r="L30" s="346">
        <v>1191</v>
      </c>
      <c r="M30" s="347">
        <v>2277</v>
      </c>
      <c r="N30" s="347">
        <v>1171</v>
      </c>
      <c r="O30" s="346">
        <v>1106</v>
      </c>
      <c r="P30" s="139">
        <f>SUM(M30/AE30)</f>
        <v>16866.666666666664</v>
      </c>
      <c r="Q30" s="140">
        <f>SUM(M30/L30)</f>
        <v>1.9118387909319898</v>
      </c>
      <c r="R30" s="139">
        <f t="shared" si="4"/>
        <v>11</v>
      </c>
      <c r="S30" s="139">
        <f t="shared" si="4"/>
        <v>17</v>
      </c>
      <c r="T30" s="127"/>
      <c r="U30" s="30"/>
      <c r="V30" s="118"/>
      <c r="W30" s="14"/>
      <c r="X30" s="14"/>
      <c r="Y30" s="14"/>
      <c r="Z30" s="420" t="s">
        <v>18</v>
      </c>
      <c r="AA30" s="420"/>
      <c r="AB30" s="420"/>
      <c r="AC30" s="420"/>
      <c r="AD30" s="30"/>
      <c r="AE30" s="131">
        <v>0.135</v>
      </c>
      <c r="AF30" s="129">
        <v>1180</v>
      </c>
      <c r="AG30" s="129">
        <v>2260</v>
      </c>
      <c r="AH30" s="328">
        <v>1158</v>
      </c>
      <c r="AI30" s="126">
        <v>1102</v>
      </c>
      <c r="AJ30" s="30"/>
    </row>
    <row r="31" spans="3:36" ht="10.5" customHeight="1">
      <c r="C31" s="14"/>
      <c r="D31" s="14"/>
      <c r="E31" s="14"/>
      <c r="F31" s="14"/>
      <c r="G31" s="420" t="s">
        <v>19</v>
      </c>
      <c r="H31" s="420"/>
      <c r="I31" s="420"/>
      <c r="J31" s="420"/>
      <c r="K31" s="151"/>
      <c r="L31" s="346">
        <v>1609</v>
      </c>
      <c r="M31" s="347">
        <v>2900</v>
      </c>
      <c r="N31" s="347">
        <v>1473</v>
      </c>
      <c r="O31" s="346">
        <v>1427</v>
      </c>
      <c r="P31" s="139">
        <f>SUM(M31/AE31)</f>
        <v>18709.677419354837</v>
      </c>
      <c r="Q31" s="140">
        <f>SUM(M31/L31)</f>
        <v>1.8023617153511498</v>
      </c>
      <c r="R31" s="139">
        <f t="shared" si="4"/>
        <v>71</v>
      </c>
      <c r="S31" s="139">
        <f t="shared" si="4"/>
        <v>81</v>
      </c>
      <c r="T31" s="127"/>
      <c r="U31" s="30"/>
      <c r="V31" s="118"/>
      <c r="W31" s="14"/>
      <c r="X31" s="14"/>
      <c r="Y31" s="14"/>
      <c r="Z31" s="420" t="s">
        <v>19</v>
      </c>
      <c r="AA31" s="420"/>
      <c r="AB31" s="420"/>
      <c r="AC31" s="420"/>
      <c r="AD31" s="30"/>
      <c r="AE31" s="131">
        <v>0.155</v>
      </c>
      <c r="AF31" s="129">
        <v>1538</v>
      </c>
      <c r="AG31" s="129">
        <v>2819</v>
      </c>
      <c r="AH31" s="328">
        <v>1445</v>
      </c>
      <c r="AI31" s="126">
        <v>1374</v>
      </c>
      <c r="AJ31" s="30"/>
    </row>
    <row r="32" spans="3:36" ht="10.5" customHeight="1">
      <c r="C32" s="14"/>
      <c r="D32" s="14"/>
      <c r="E32" s="14"/>
      <c r="F32" s="14"/>
      <c r="G32" s="420" t="s">
        <v>23</v>
      </c>
      <c r="H32" s="420"/>
      <c r="I32" s="420"/>
      <c r="J32" s="420"/>
      <c r="K32" s="151"/>
      <c r="L32" s="346">
        <v>1530</v>
      </c>
      <c r="M32" s="347">
        <v>2707</v>
      </c>
      <c r="N32" s="347">
        <v>1354</v>
      </c>
      <c r="O32" s="346">
        <v>1353</v>
      </c>
      <c r="P32" s="139">
        <f>SUM(M32/AE32)</f>
        <v>18414.96598639456</v>
      </c>
      <c r="Q32" s="140">
        <f>SUM(M32/L32)</f>
        <v>1.769281045751634</v>
      </c>
      <c r="R32" s="139">
        <f t="shared" si="4"/>
        <v>-15</v>
      </c>
      <c r="S32" s="139">
        <f t="shared" si="4"/>
        <v>-48</v>
      </c>
      <c r="T32" s="127"/>
      <c r="U32" s="30"/>
      <c r="V32" s="118"/>
      <c r="W32" s="14"/>
      <c r="X32" s="14"/>
      <c r="Y32" s="14"/>
      <c r="Z32" s="420" t="s">
        <v>23</v>
      </c>
      <c r="AA32" s="420"/>
      <c r="AB32" s="420"/>
      <c r="AC32" s="420"/>
      <c r="AD32" s="30"/>
      <c r="AE32" s="131">
        <v>0.147</v>
      </c>
      <c r="AF32" s="129">
        <v>1545</v>
      </c>
      <c r="AG32" s="129">
        <v>2755</v>
      </c>
      <c r="AH32" s="328">
        <v>1387</v>
      </c>
      <c r="AI32" s="126">
        <v>1368</v>
      </c>
      <c r="AJ32" s="30"/>
    </row>
    <row r="33" spans="3:36" ht="10.5" customHeight="1">
      <c r="C33" s="14"/>
      <c r="D33" s="14"/>
      <c r="E33" s="14"/>
      <c r="F33" s="14"/>
      <c r="G33" s="420" t="s">
        <v>26</v>
      </c>
      <c r="H33" s="420"/>
      <c r="I33" s="420"/>
      <c r="J33" s="420"/>
      <c r="K33" s="151"/>
      <c r="L33" s="346">
        <v>695</v>
      </c>
      <c r="M33" s="347">
        <v>1528</v>
      </c>
      <c r="N33" s="347">
        <v>753</v>
      </c>
      <c r="O33" s="346">
        <v>775</v>
      </c>
      <c r="P33" s="139">
        <f>SUM(M33/AE33)</f>
        <v>14834.95145631068</v>
      </c>
      <c r="Q33" s="140">
        <f>SUM(M33/L33)</f>
        <v>2.1985611510791365</v>
      </c>
      <c r="R33" s="139">
        <f t="shared" si="4"/>
        <v>-2</v>
      </c>
      <c r="S33" s="139">
        <f t="shared" si="4"/>
        <v>14</v>
      </c>
      <c r="T33" s="127"/>
      <c r="U33" s="30"/>
      <c r="V33" s="118"/>
      <c r="W33" s="14"/>
      <c r="X33" s="14"/>
      <c r="Y33" s="14"/>
      <c r="Z33" s="420" t="s">
        <v>26</v>
      </c>
      <c r="AA33" s="420"/>
      <c r="AB33" s="420"/>
      <c r="AC33" s="420"/>
      <c r="AD33" s="30"/>
      <c r="AE33" s="131">
        <v>0.103</v>
      </c>
      <c r="AF33" s="129">
        <v>697</v>
      </c>
      <c r="AG33" s="129">
        <v>1514</v>
      </c>
      <c r="AH33" s="328">
        <v>750</v>
      </c>
      <c r="AI33" s="126">
        <v>764</v>
      </c>
      <c r="AJ33" s="30"/>
    </row>
    <row r="34" spans="3:36" ht="6" customHeight="1">
      <c r="C34" s="14"/>
      <c r="D34" s="14"/>
      <c r="E34" s="14"/>
      <c r="F34" s="14"/>
      <c r="G34" s="14"/>
      <c r="H34" s="14"/>
      <c r="I34" s="14"/>
      <c r="J34" s="14"/>
      <c r="K34" s="151"/>
      <c r="L34" s="331"/>
      <c r="M34" s="331"/>
      <c r="N34" s="331"/>
      <c r="O34" s="326"/>
      <c r="P34" s="63"/>
      <c r="Q34" s="64"/>
      <c r="R34" s="63"/>
      <c r="S34" s="63"/>
      <c r="T34" s="127"/>
      <c r="U34" s="30"/>
      <c r="V34" s="118"/>
      <c r="W34" s="30"/>
      <c r="X34" s="30"/>
      <c r="Y34" s="30"/>
      <c r="Z34" s="30"/>
      <c r="AA34" s="30"/>
      <c r="AB34" s="30"/>
      <c r="AC34" s="30"/>
      <c r="AD34" s="30"/>
      <c r="AE34" s="131"/>
      <c r="AF34" s="119"/>
      <c r="AG34" s="129"/>
      <c r="AH34" s="327"/>
      <c r="AI34" s="326"/>
      <c r="AJ34" s="30"/>
    </row>
    <row r="35" spans="3:36" s="41" customFormat="1" ht="10.5" customHeight="1">
      <c r="C35" s="419" t="s">
        <v>27</v>
      </c>
      <c r="D35" s="419"/>
      <c r="E35" s="419"/>
      <c r="F35" s="419"/>
      <c r="G35" s="419"/>
      <c r="H35" s="419"/>
      <c r="I35" s="419"/>
      <c r="J35" s="419"/>
      <c r="K35" s="211"/>
      <c r="L35" s="331">
        <v>3772</v>
      </c>
      <c r="M35" s="331">
        <v>7710</v>
      </c>
      <c r="N35" s="331">
        <v>3895</v>
      </c>
      <c r="O35" s="331">
        <v>3815</v>
      </c>
      <c r="P35" s="63">
        <f>SUM(M35/AE35)</f>
        <v>16797.385620915033</v>
      </c>
      <c r="Q35" s="64">
        <f>SUM(M35/L35)</f>
        <v>2.0440084835630965</v>
      </c>
      <c r="R35" s="63">
        <f aca="true" t="shared" si="5" ref="R35:S38">SUM(L35-AF35)</f>
        <v>-50</v>
      </c>
      <c r="S35" s="63">
        <f t="shared" si="5"/>
        <v>-39</v>
      </c>
      <c r="T35" s="122"/>
      <c r="U35" s="29"/>
      <c r="V35" s="123"/>
      <c r="W35" s="419" t="s">
        <v>27</v>
      </c>
      <c r="X35" s="419"/>
      <c r="Y35" s="419"/>
      <c r="Z35" s="419"/>
      <c r="AA35" s="419"/>
      <c r="AB35" s="419"/>
      <c r="AC35" s="419"/>
      <c r="AD35" s="29"/>
      <c r="AE35" s="124">
        <f>SUM(AE36:AE38)</f>
        <v>0.459</v>
      </c>
      <c r="AF35" s="119">
        <v>3822</v>
      </c>
      <c r="AG35" s="119">
        <v>7749</v>
      </c>
      <c r="AH35" s="327">
        <v>3930</v>
      </c>
      <c r="AI35" s="326">
        <v>3819</v>
      </c>
      <c r="AJ35" s="29"/>
    </row>
    <row r="36" spans="3:36" ht="10.5" customHeight="1">
      <c r="C36" s="14"/>
      <c r="D36" s="14"/>
      <c r="E36" s="14"/>
      <c r="F36" s="14"/>
      <c r="G36" s="420" t="s">
        <v>18</v>
      </c>
      <c r="H36" s="420"/>
      <c r="I36" s="420"/>
      <c r="J36" s="420"/>
      <c r="K36" s="151"/>
      <c r="L36" s="346">
        <v>1049</v>
      </c>
      <c r="M36" s="347">
        <v>2211</v>
      </c>
      <c r="N36" s="347">
        <v>1107</v>
      </c>
      <c r="O36" s="346">
        <v>1104</v>
      </c>
      <c r="P36" s="139">
        <f>SUM(M36/AE36)</f>
        <v>20284.403669724772</v>
      </c>
      <c r="Q36" s="140">
        <f>SUM(M36/L36)</f>
        <v>2.107721639656816</v>
      </c>
      <c r="R36" s="139">
        <f t="shared" si="5"/>
        <v>-24</v>
      </c>
      <c r="S36" s="139">
        <f t="shared" si="5"/>
        <v>-17</v>
      </c>
      <c r="T36" s="127"/>
      <c r="U36" s="30"/>
      <c r="V36" s="118"/>
      <c r="W36" s="14"/>
      <c r="X36" s="14"/>
      <c r="Y36" s="14"/>
      <c r="Z36" s="420" t="s">
        <v>18</v>
      </c>
      <c r="AA36" s="420"/>
      <c r="AB36" s="420"/>
      <c r="AC36" s="420"/>
      <c r="AD36" s="30"/>
      <c r="AE36" s="131">
        <v>0.109</v>
      </c>
      <c r="AF36" s="129">
        <v>1073</v>
      </c>
      <c r="AG36" s="129">
        <v>2228</v>
      </c>
      <c r="AH36" s="328">
        <v>1132</v>
      </c>
      <c r="AI36" s="126">
        <v>1096</v>
      </c>
      <c r="AJ36" s="30"/>
    </row>
    <row r="37" spans="3:36" ht="10.5" customHeight="1">
      <c r="C37" s="14"/>
      <c r="D37" s="14"/>
      <c r="E37" s="14"/>
      <c r="F37" s="14"/>
      <c r="G37" s="420" t="s">
        <v>19</v>
      </c>
      <c r="H37" s="420"/>
      <c r="I37" s="420"/>
      <c r="J37" s="420"/>
      <c r="K37" s="151"/>
      <c r="L37" s="346">
        <v>1021</v>
      </c>
      <c r="M37" s="347">
        <v>1946</v>
      </c>
      <c r="N37" s="347">
        <v>952</v>
      </c>
      <c r="O37" s="346">
        <v>994</v>
      </c>
      <c r="P37" s="139">
        <f>SUM(M37/AE37)</f>
        <v>12554.838709677419</v>
      </c>
      <c r="Q37" s="140">
        <f>SUM(M37/L37)</f>
        <v>1.9059745347698336</v>
      </c>
      <c r="R37" s="139">
        <f t="shared" si="5"/>
        <v>5</v>
      </c>
      <c r="S37" s="139">
        <f t="shared" si="5"/>
        <v>9</v>
      </c>
      <c r="T37" s="127"/>
      <c r="U37" s="30"/>
      <c r="V37" s="118"/>
      <c r="W37" s="14"/>
      <c r="X37" s="14"/>
      <c r="Y37" s="14"/>
      <c r="Z37" s="420" t="s">
        <v>19</v>
      </c>
      <c r="AA37" s="420"/>
      <c r="AB37" s="420"/>
      <c r="AC37" s="420"/>
      <c r="AD37" s="30"/>
      <c r="AE37" s="131">
        <v>0.155</v>
      </c>
      <c r="AF37" s="129">
        <v>1016</v>
      </c>
      <c r="AG37" s="129">
        <v>1937</v>
      </c>
      <c r="AH37" s="328">
        <v>952</v>
      </c>
      <c r="AI37" s="126">
        <v>985</v>
      </c>
      <c r="AJ37" s="30"/>
    </row>
    <row r="38" spans="3:36" ht="10.5" customHeight="1">
      <c r="C38" s="14"/>
      <c r="D38" s="14"/>
      <c r="E38" s="14"/>
      <c r="F38" s="14"/>
      <c r="G38" s="420" t="s">
        <v>23</v>
      </c>
      <c r="H38" s="420"/>
      <c r="I38" s="420"/>
      <c r="J38" s="420"/>
      <c r="K38" s="151"/>
      <c r="L38" s="346">
        <v>1702</v>
      </c>
      <c r="M38" s="347">
        <v>3553</v>
      </c>
      <c r="N38" s="347">
        <v>1836</v>
      </c>
      <c r="O38" s="346">
        <v>1717</v>
      </c>
      <c r="P38" s="139">
        <f>SUM(M38/AE38)</f>
        <v>18220.51282051282</v>
      </c>
      <c r="Q38" s="140">
        <f>SUM(M38/L38)</f>
        <v>2.0875440658049356</v>
      </c>
      <c r="R38" s="139">
        <f t="shared" si="5"/>
        <v>-31</v>
      </c>
      <c r="S38" s="139">
        <f t="shared" si="5"/>
        <v>-31</v>
      </c>
      <c r="T38" s="127"/>
      <c r="U38" s="30"/>
      <c r="V38" s="118"/>
      <c r="W38" s="14"/>
      <c r="X38" s="14"/>
      <c r="Y38" s="14"/>
      <c r="Z38" s="420" t="s">
        <v>23</v>
      </c>
      <c r="AA38" s="420"/>
      <c r="AB38" s="420"/>
      <c r="AC38" s="420"/>
      <c r="AD38" s="30"/>
      <c r="AE38" s="131">
        <v>0.195</v>
      </c>
      <c r="AF38" s="129">
        <v>1733</v>
      </c>
      <c r="AG38" s="129">
        <v>3584</v>
      </c>
      <c r="AH38" s="328">
        <v>1846</v>
      </c>
      <c r="AI38" s="126">
        <v>1738</v>
      </c>
      <c r="AJ38" s="30"/>
    </row>
    <row r="39" spans="3:36" ht="6" customHeight="1">
      <c r="C39" s="14"/>
      <c r="D39" s="14"/>
      <c r="E39" s="14"/>
      <c r="F39" s="14"/>
      <c r="G39" s="14"/>
      <c r="H39" s="14"/>
      <c r="I39" s="14"/>
      <c r="J39" s="14"/>
      <c r="K39" s="151"/>
      <c r="L39" s="331"/>
      <c r="M39" s="331"/>
      <c r="N39" s="331"/>
      <c r="O39" s="326"/>
      <c r="P39" s="63"/>
      <c r="Q39" s="64"/>
      <c r="R39" s="63"/>
      <c r="S39" s="63"/>
      <c r="T39" s="127"/>
      <c r="U39" s="30"/>
      <c r="V39" s="118"/>
      <c r="W39" s="30"/>
      <c r="X39" s="30"/>
      <c r="Y39" s="30"/>
      <c r="Z39" s="30"/>
      <c r="AA39" s="30"/>
      <c r="AB39" s="30"/>
      <c r="AC39" s="30"/>
      <c r="AD39" s="30"/>
      <c r="AE39" s="131"/>
      <c r="AF39" s="119"/>
      <c r="AG39" s="129"/>
      <c r="AH39" s="327"/>
      <c r="AI39" s="326"/>
      <c r="AJ39" s="30"/>
    </row>
    <row r="40" spans="3:36" s="41" customFormat="1" ht="10.5" customHeight="1">
      <c r="C40" s="419" t="s">
        <v>28</v>
      </c>
      <c r="D40" s="419"/>
      <c r="E40" s="419"/>
      <c r="F40" s="419"/>
      <c r="G40" s="419"/>
      <c r="H40" s="419"/>
      <c r="I40" s="419"/>
      <c r="J40" s="419"/>
      <c r="K40" s="211"/>
      <c r="L40" s="331">
        <v>10007</v>
      </c>
      <c r="M40" s="331">
        <v>16796</v>
      </c>
      <c r="N40" s="331">
        <v>8295</v>
      </c>
      <c r="O40" s="331">
        <v>8501</v>
      </c>
      <c r="P40" s="63">
        <f aca="true" t="shared" si="6" ref="P40:P46">SUM(M40/AE40)</f>
        <v>20608.588957055214</v>
      </c>
      <c r="Q40" s="64">
        <f aca="true" t="shared" si="7" ref="Q40:Q46">SUM(M40/L40)</f>
        <v>1.6784251024283001</v>
      </c>
      <c r="R40" s="63">
        <f aca="true" t="shared" si="8" ref="R40:R46">SUM(L40-AF40)</f>
        <v>54</v>
      </c>
      <c r="S40" s="63">
        <f aca="true" t="shared" si="9" ref="S40:S46">SUM(M40-AG40)</f>
        <v>141</v>
      </c>
      <c r="T40" s="122"/>
      <c r="U40" s="29"/>
      <c r="V40" s="123"/>
      <c r="W40" s="419" t="s">
        <v>28</v>
      </c>
      <c r="X40" s="419"/>
      <c r="Y40" s="419"/>
      <c r="Z40" s="419"/>
      <c r="AA40" s="419"/>
      <c r="AB40" s="419"/>
      <c r="AC40" s="419"/>
      <c r="AD40" s="29"/>
      <c r="AE40" s="124">
        <f>SUM(AE41:AE46)</f>
        <v>0.8150000000000001</v>
      </c>
      <c r="AF40" s="119">
        <v>9953</v>
      </c>
      <c r="AG40" s="119">
        <v>16655</v>
      </c>
      <c r="AH40" s="327">
        <v>8277</v>
      </c>
      <c r="AI40" s="326">
        <v>8378</v>
      </c>
      <c r="AJ40" s="29"/>
    </row>
    <row r="41" spans="3:36" ht="10.5" customHeight="1">
      <c r="C41" s="14"/>
      <c r="D41" s="14"/>
      <c r="E41" s="14"/>
      <c r="F41" s="14"/>
      <c r="G41" s="420" t="s">
        <v>18</v>
      </c>
      <c r="H41" s="420"/>
      <c r="I41" s="420"/>
      <c r="J41" s="420"/>
      <c r="K41" s="151"/>
      <c r="L41" s="346">
        <v>1331</v>
      </c>
      <c r="M41" s="347">
        <v>2310</v>
      </c>
      <c r="N41" s="347">
        <v>1104</v>
      </c>
      <c r="O41" s="346">
        <v>1206</v>
      </c>
      <c r="P41" s="139">
        <f t="shared" si="6"/>
        <v>19090.909090909092</v>
      </c>
      <c r="Q41" s="140">
        <f t="shared" si="7"/>
        <v>1.7355371900826446</v>
      </c>
      <c r="R41" s="139">
        <f t="shared" si="8"/>
        <v>11</v>
      </c>
      <c r="S41" s="139">
        <f t="shared" si="9"/>
        <v>18</v>
      </c>
      <c r="T41" s="127"/>
      <c r="U41" s="30"/>
      <c r="V41" s="118"/>
      <c r="W41" s="14"/>
      <c r="X41" s="14"/>
      <c r="Y41" s="14"/>
      <c r="Z41" s="420" t="s">
        <v>18</v>
      </c>
      <c r="AA41" s="420"/>
      <c r="AB41" s="420"/>
      <c r="AC41" s="420"/>
      <c r="AD41" s="30"/>
      <c r="AE41" s="131">
        <v>0.121</v>
      </c>
      <c r="AF41" s="129">
        <v>1320</v>
      </c>
      <c r="AG41" s="129">
        <v>2292</v>
      </c>
      <c r="AH41" s="328">
        <v>1095</v>
      </c>
      <c r="AI41" s="126">
        <v>1197</v>
      </c>
      <c r="AJ41" s="30"/>
    </row>
    <row r="42" spans="3:36" ht="10.5" customHeight="1">
      <c r="C42" s="14"/>
      <c r="D42" s="14"/>
      <c r="E42" s="14"/>
      <c r="F42" s="14"/>
      <c r="G42" s="420" t="s">
        <v>19</v>
      </c>
      <c r="H42" s="420"/>
      <c r="I42" s="420"/>
      <c r="J42" s="420"/>
      <c r="K42" s="151"/>
      <c r="L42" s="346">
        <v>1257</v>
      </c>
      <c r="M42" s="347">
        <v>2082</v>
      </c>
      <c r="N42" s="347">
        <v>1035</v>
      </c>
      <c r="O42" s="346">
        <v>1047</v>
      </c>
      <c r="P42" s="139">
        <f t="shared" si="6"/>
        <v>17350</v>
      </c>
      <c r="Q42" s="140">
        <f t="shared" si="7"/>
        <v>1.6563245823389021</v>
      </c>
      <c r="R42" s="139">
        <f t="shared" si="8"/>
        <v>-47</v>
      </c>
      <c r="S42" s="139">
        <f t="shared" si="9"/>
        <v>-79</v>
      </c>
      <c r="T42" s="127"/>
      <c r="U42" s="30"/>
      <c r="V42" s="118"/>
      <c r="W42" s="14"/>
      <c r="X42" s="14"/>
      <c r="Y42" s="14"/>
      <c r="Z42" s="420" t="s">
        <v>19</v>
      </c>
      <c r="AA42" s="420"/>
      <c r="AB42" s="420"/>
      <c r="AC42" s="420"/>
      <c r="AD42" s="30"/>
      <c r="AE42" s="131">
        <v>0.12</v>
      </c>
      <c r="AF42" s="129">
        <v>1304</v>
      </c>
      <c r="AG42" s="129">
        <v>2161</v>
      </c>
      <c r="AH42" s="328">
        <v>1077</v>
      </c>
      <c r="AI42" s="126">
        <v>1084</v>
      </c>
      <c r="AJ42" s="30"/>
    </row>
    <row r="43" spans="3:36" ht="10.5" customHeight="1">
      <c r="C43" s="14"/>
      <c r="D43" s="14"/>
      <c r="E43" s="14"/>
      <c r="F43" s="14"/>
      <c r="G43" s="420" t="s">
        <v>23</v>
      </c>
      <c r="H43" s="420"/>
      <c r="I43" s="420"/>
      <c r="J43" s="420"/>
      <c r="K43" s="151"/>
      <c r="L43" s="346">
        <v>1554</v>
      </c>
      <c r="M43" s="347">
        <v>2585</v>
      </c>
      <c r="N43" s="347">
        <v>1319</v>
      </c>
      <c r="O43" s="346">
        <v>1266</v>
      </c>
      <c r="P43" s="139">
        <f t="shared" si="6"/>
        <v>16570.51282051282</v>
      </c>
      <c r="Q43" s="140">
        <f t="shared" si="7"/>
        <v>1.6634491634491635</v>
      </c>
      <c r="R43" s="139">
        <f t="shared" si="8"/>
        <v>-27</v>
      </c>
      <c r="S43" s="139">
        <f t="shared" si="9"/>
        <v>-22</v>
      </c>
      <c r="T43" s="127"/>
      <c r="U43" s="30"/>
      <c r="V43" s="118"/>
      <c r="W43" s="14"/>
      <c r="X43" s="14"/>
      <c r="Y43" s="14"/>
      <c r="Z43" s="420" t="s">
        <v>23</v>
      </c>
      <c r="AA43" s="420"/>
      <c r="AB43" s="420"/>
      <c r="AC43" s="420"/>
      <c r="AD43" s="30"/>
      <c r="AE43" s="131">
        <v>0.156</v>
      </c>
      <c r="AF43" s="129">
        <v>1581</v>
      </c>
      <c r="AG43" s="129">
        <v>2607</v>
      </c>
      <c r="AH43" s="328">
        <v>1362</v>
      </c>
      <c r="AI43" s="126">
        <v>1245</v>
      </c>
      <c r="AJ43" s="30"/>
    </row>
    <row r="44" spans="3:36" ht="10.5" customHeight="1">
      <c r="C44" s="14"/>
      <c r="D44" s="14"/>
      <c r="E44" s="14"/>
      <c r="F44" s="14"/>
      <c r="G44" s="420" t="s">
        <v>26</v>
      </c>
      <c r="H44" s="420"/>
      <c r="I44" s="420"/>
      <c r="J44" s="420"/>
      <c r="K44" s="151"/>
      <c r="L44" s="346">
        <v>2101</v>
      </c>
      <c r="M44" s="347">
        <v>3488</v>
      </c>
      <c r="N44" s="347">
        <v>1761</v>
      </c>
      <c r="O44" s="346">
        <v>1727</v>
      </c>
      <c r="P44" s="139">
        <f t="shared" si="6"/>
        <v>22649.35064935065</v>
      </c>
      <c r="Q44" s="140">
        <f t="shared" si="7"/>
        <v>1.6601618277010948</v>
      </c>
      <c r="R44" s="139">
        <f t="shared" si="8"/>
        <v>34</v>
      </c>
      <c r="S44" s="139">
        <f t="shared" si="9"/>
        <v>38</v>
      </c>
      <c r="T44" s="127"/>
      <c r="U44" s="30"/>
      <c r="V44" s="118"/>
      <c r="W44" s="14"/>
      <c r="X44" s="14"/>
      <c r="Y44" s="14"/>
      <c r="Z44" s="420" t="s">
        <v>26</v>
      </c>
      <c r="AA44" s="420"/>
      <c r="AB44" s="420"/>
      <c r="AC44" s="420"/>
      <c r="AD44" s="30"/>
      <c r="AE44" s="131">
        <v>0.154</v>
      </c>
      <c r="AF44" s="129">
        <v>2067</v>
      </c>
      <c r="AG44" s="129">
        <v>3450</v>
      </c>
      <c r="AH44" s="328">
        <v>1756</v>
      </c>
      <c r="AI44" s="126">
        <v>1694</v>
      </c>
      <c r="AJ44" s="30"/>
    </row>
    <row r="45" spans="3:36" ht="10.5" customHeight="1">
      <c r="C45" s="14"/>
      <c r="D45" s="14"/>
      <c r="E45" s="14"/>
      <c r="F45" s="14"/>
      <c r="G45" s="420" t="s">
        <v>29</v>
      </c>
      <c r="H45" s="420"/>
      <c r="I45" s="420"/>
      <c r="J45" s="420"/>
      <c r="K45" s="151"/>
      <c r="L45" s="346">
        <v>2096</v>
      </c>
      <c r="M45" s="347">
        <v>3283</v>
      </c>
      <c r="N45" s="347">
        <v>1571</v>
      </c>
      <c r="O45" s="346">
        <v>1712</v>
      </c>
      <c r="P45" s="139">
        <f t="shared" si="6"/>
        <v>22958.04195804196</v>
      </c>
      <c r="Q45" s="140">
        <f t="shared" si="7"/>
        <v>1.5663167938931297</v>
      </c>
      <c r="R45" s="139">
        <f t="shared" si="8"/>
        <v>53</v>
      </c>
      <c r="S45" s="139">
        <f t="shared" si="9"/>
        <v>113</v>
      </c>
      <c r="T45" s="127"/>
      <c r="U45" s="30"/>
      <c r="V45" s="118"/>
      <c r="W45" s="14"/>
      <c r="X45" s="14"/>
      <c r="Y45" s="14"/>
      <c r="Z45" s="420" t="s">
        <v>29</v>
      </c>
      <c r="AA45" s="420"/>
      <c r="AB45" s="420"/>
      <c r="AC45" s="420"/>
      <c r="AD45" s="30"/>
      <c r="AE45" s="131">
        <v>0.143</v>
      </c>
      <c r="AF45" s="129">
        <v>2043</v>
      </c>
      <c r="AG45" s="129">
        <v>3170</v>
      </c>
      <c r="AH45" s="328">
        <v>1515</v>
      </c>
      <c r="AI45" s="126">
        <v>1655</v>
      </c>
      <c r="AJ45" s="30"/>
    </row>
    <row r="46" spans="3:36" ht="10.5" customHeight="1">
      <c r="C46" s="14"/>
      <c r="D46" s="14"/>
      <c r="E46" s="14"/>
      <c r="F46" s="14"/>
      <c r="G46" s="420" t="s">
        <v>30</v>
      </c>
      <c r="H46" s="420"/>
      <c r="I46" s="420"/>
      <c r="J46" s="420"/>
      <c r="K46" s="151"/>
      <c r="L46" s="346">
        <v>1668</v>
      </c>
      <c r="M46" s="347">
        <v>3048</v>
      </c>
      <c r="N46" s="347">
        <v>1505</v>
      </c>
      <c r="O46" s="346">
        <v>1543</v>
      </c>
      <c r="P46" s="139">
        <f t="shared" si="6"/>
        <v>25190.0826446281</v>
      </c>
      <c r="Q46" s="140">
        <f t="shared" si="7"/>
        <v>1.8273381294964028</v>
      </c>
      <c r="R46" s="139">
        <f t="shared" si="8"/>
        <v>30</v>
      </c>
      <c r="S46" s="139">
        <f t="shared" si="9"/>
        <v>73</v>
      </c>
      <c r="T46" s="127"/>
      <c r="U46" s="30"/>
      <c r="V46" s="118"/>
      <c r="W46" s="14"/>
      <c r="X46" s="14"/>
      <c r="Y46" s="14"/>
      <c r="Z46" s="420" t="s">
        <v>30</v>
      </c>
      <c r="AA46" s="420"/>
      <c r="AB46" s="420"/>
      <c r="AC46" s="420"/>
      <c r="AD46" s="30"/>
      <c r="AE46" s="131">
        <v>0.121</v>
      </c>
      <c r="AF46" s="129">
        <v>1638</v>
      </c>
      <c r="AG46" s="129">
        <v>2975</v>
      </c>
      <c r="AH46" s="328">
        <v>1472</v>
      </c>
      <c r="AI46" s="126">
        <v>1503</v>
      </c>
      <c r="AJ46" s="30"/>
    </row>
    <row r="47" spans="2:36" ht="6" customHeight="1">
      <c r="B47" s="30"/>
      <c r="C47" s="30"/>
      <c r="D47" s="30"/>
      <c r="E47" s="30"/>
      <c r="F47" s="30"/>
      <c r="G47" s="30"/>
      <c r="H47" s="30"/>
      <c r="I47" s="30"/>
      <c r="J47" s="30"/>
      <c r="K47" s="151"/>
      <c r="L47" s="331"/>
      <c r="M47" s="331"/>
      <c r="N47" s="331"/>
      <c r="O47" s="326"/>
      <c r="P47" s="63"/>
      <c r="Q47" s="64"/>
      <c r="R47" s="63"/>
      <c r="S47" s="63"/>
      <c r="T47" s="133"/>
      <c r="U47" s="30"/>
      <c r="V47" s="118"/>
      <c r="W47" s="30"/>
      <c r="X47" s="30"/>
      <c r="Y47" s="30"/>
      <c r="Z47" s="30"/>
      <c r="AA47" s="30"/>
      <c r="AB47" s="30"/>
      <c r="AC47" s="30"/>
      <c r="AD47" s="30"/>
      <c r="AE47" s="131"/>
      <c r="AF47" s="119"/>
      <c r="AG47" s="129"/>
      <c r="AH47" s="327"/>
      <c r="AI47" s="326"/>
      <c r="AJ47" s="30"/>
    </row>
    <row r="48" spans="2:36" s="41" customFormat="1" ht="10.5" customHeight="1">
      <c r="B48" s="29"/>
      <c r="C48" s="419" t="s">
        <v>31</v>
      </c>
      <c r="D48" s="419"/>
      <c r="E48" s="419"/>
      <c r="F48" s="419"/>
      <c r="G48" s="419"/>
      <c r="H48" s="419"/>
      <c r="I48" s="419"/>
      <c r="J48" s="419"/>
      <c r="K48" s="211"/>
      <c r="L48" s="331">
        <v>4360</v>
      </c>
      <c r="M48" s="331">
        <v>9019</v>
      </c>
      <c r="N48" s="331">
        <v>4439</v>
      </c>
      <c r="O48" s="331">
        <v>4580</v>
      </c>
      <c r="P48" s="63">
        <f>SUM(M48/AE48)</f>
        <v>18110.441767068274</v>
      </c>
      <c r="Q48" s="64">
        <f>SUM(M48/L48)</f>
        <v>2.068577981651376</v>
      </c>
      <c r="R48" s="63">
        <f aca="true" t="shared" si="10" ref="R48:S51">SUM(L48-AF48)</f>
        <v>29</v>
      </c>
      <c r="S48" s="63">
        <f t="shared" si="10"/>
        <v>15</v>
      </c>
      <c r="T48" s="134"/>
      <c r="U48" s="29"/>
      <c r="V48" s="123"/>
      <c r="W48" s="419" t="s">
        <v>31</v>
      </c>
      <c r="X48" s="419"/>
      <c r="Y48" s="419"/>
      <c r="Z48" s="419"/>
      <c r="AA48" s="419"/>
      <c r="AB48" s="419"/>
      <c r="AC48" s="419"/>
      <c r="AD48" s="29"/>
      <c r="AE48" s="124">
        <v>0.498</v>
      </c>
      <c r="AF48" s="119">
        <v>4331</v>
      </c>
      <c r="AG48" s="119">
        <v>9004</v>
      </c>
      <c r="AH48" s="327">
        <v>4459</v>
      </c>
      <c r="AI48" s="326">
        <v>4545</v>
      </c>
      <c r="AJ48" s="29"/>
    </row>
    <row r="49" spans="3:36" ht="10.5" customHeight="1">
      <c r="C49" s="14"/>
      <c r="D49" s="14"/>
      <c r="E49" s="14"/>
      <c r="F49" s="14"/>
      <c r="G49" s="420" t="s">
        <v>18</v>
      </c>
      <c r="H49" s="420"/>
      <c r="I49" s="420"/>
      <c r="J49" s="420"/>
      <c r="K49" s="151"/>
      <c r="L49" s="346">
        <v>1000</v>
      </c>
      <c r="M49" s="347">
        <v>2127</v>
      </c>
      <c r="N49" s="347">
        <v>1051</v>
      </c>
      <c r="O49" s="346">
        <v>1076</v>
      </c>
      <c r="P49" s="139">
        <f>SUM(M49/AE49)</f>
        <v>14371.621621621622</v>
      </c>
      <c r="Q49" s="140">
        <f>SUM(M49/L49)</f>
        <v>2.127</v>
      </c>
      <c r="R49" s="139">
        <f t="shared" si="10"/>
        <v>3</v>
      </c>
      <c r="S49" s="139">
        <f t="shared" si="10"/>
        <v>-1</v>
      </c>
      <c r="T49" s="127"/>
      <c r="U49" s="30"/>
      <c r="V49" s="118"/>
      <c r="W49" s="14"/>
      <c r="X49" s="14"/>
      <c r="Y49" s="14"/>
      <c r="Z49" s="420" t="s">
        <v>18</v>
      </c>
      <c r="AA49" s="420"/>
      <c r="AB49" s="420"/>
      <c r="AC49" s="420"/>
      <c r="AD49" s="30"/>
      <c r="AE49" s="131">
        <v>0.148</v>
      </c>
      <c r="AF49" s="129">
        <v>997</v>
      </c>
      <c r="AG49" s="129">
        <v>2128</v>
      </c>
      <c r="AH49" s="328">
        <v>1063</v>
      </c>
      <c r="AI49" s="126">
        <v>1065</v>
      </c>
      <c r="AJ49" s="30"/>
    </row>
    <row r="50" spans="3:36" ht="10.5" customHeight="1">
      <c r="C50" s="14"/>
      <c r="D50" s="14"/>
      <c r="E50" s="14"/>
      <c r="F50" s="14"/>
      <c r="G50" s="420" t="s">
        <v>19</v>
      </c>
      <c r="H50" s="420"/>
      <c r="I50" s="420"/>
      <c r="J50" s="420"/>
      <c r="K50" s="151"/>
      <c r="L50" s="346">
        <v>1391</v>
      </c>
      <c r="M50" s="347">
        <v>2999</v>
      </c>
      <c r="N50" s="347">
        <v>1469</v>
      </c>
      <c r="O50" s="346">
        <v>1530</v>
      </c>
      <c r="P50" s="139">
        <f>SUM(M50/AE50)</f>
        <v>19224.358974358973</v>
      </c>
      <c r="Q50" s="140">
        <f>SUM(M50/L50)</f>
        <v>2.156002875629044</v>
      </c>
      <c r="R50" s="139">
        <f t="shared" si="10"/>
        <v>44</v>
      </c>
      <c r="S50" s="139">
        <f t="shared" si="10"/>
        <v>42</v>
      </c>
      <c r="T50" s="127"/>
      <c r="U50" s="30"/>
      <c r="V50" s="118"/>
      <c r="W50" s="14"/>
      <c r="X50" s="14"/>
      <c r="Y50" s="14"/>
      <c r="Z50" s="420" t="s">
        <v>19</v>
      </c>
      <c r="AA50" s="420"/>
      <c r="AB50" s="420"/>
      <c r="AC50" s="420"/>
      <c r="AD50" s="30"/>
      <c r="AE50" s="131">
        <v>0.156</v>
      </c>
      <c r="AF50" s="129">
        <v>1347</v>
      </c>
      <c r="AG50" s="129">
        <v>2957</v>
      </c>
      <c r="AH50" s="328">
        <v>1437</v>
      </c>
      <c r="AI50" s="126">
        <v>1520</v>
      </c>
      <c r="AJ50" s="30"/>
    </row>
    <row r="51" spans="3:36" ht="10.5" customHeight="1">
      <c r="C51" s="14"/>
      <c r="D51" s="14"/>
      <c r="E51" s="14"/>
      <c r="F51" s="14"/>
      <c r="G51" s="420" t="s">
        <v>23</v>
      </c>
      <c r="H51" s="420"/>
      <c r="I51" s="420"/>
      <c r="J51" s="420"/>
      <c r="K51" s="151"/>
      <c r="L51" s="346">
        <v>1969</v>
      </c>
      <c r="M51" s="347">
        <v>3893</v>
      </c>
      <c r="N51" s="347">
        <v>1919</v>
      </c>
      <c r="O51" s="346">
        <v>1974</v>
      </c>
      <c r="P51" s="139">
        <f>SUM(M51/AE51)</f>
        <v>20067.01030927835</v>
      </c>
      <c r="Q51" s="140">
        <f>SUM(M51/L51)</f>
        <v>1.9771457592686643</v>
      </c>
      <c r="R51" s="139">
        <f t="shared" si="10"/>
        <v>-18</v>
      </c>
      <c r="S51" s="139">
        <f t="shared" si="10"/>
        <v>-26</v>
      </c>
      <c r="T51" s="127"/>
      <c r="U51" s="30"/>
      <c r="V51" s="118"/>
      <c r="W51" s="14"/>
      <c r="X51" s="14"/>
      <c r="Y51" s="14"/>
      <c r="Z51" s="420" t="s">
        <v>23</v>
      </c>
      <c r="AA51" s="420"/>
      <c r="AB51" s="420"/>
      <c r="AC51" s="420"/>
      <c r="AD51" s="30"/>
      <c r="AE51" s="131">
        <v>0.194</v>
      </c>
      <c r="AF51" s="129">
        <v>1987</v>
      </c>
      <c r="AG51" s="129">
        <v>3919</v>
      </c>
      <c r="AH51" s="328">
        <v>1959</v>
      </c>
      <c r="AI51" s="126">
        <v>1960</v>
      </c>
      <c r="AJ51" s="30"/>
    </row>
    <row r="52" spans="11:36" ht="6" customHeight="1">
      <c r="K52" s="151"/>
      <c r="L52" s="331"/>
      <c r="M52" s="331"/>
      <c r="N52" s="331"/>
      <c r="O52" s="326"/>
      <c r="P52" s="63"/>
      <c r="Q52" s="64"/>
      <c r="R52" s="63"/>
      <c r="S52" s="63"/>
      <c r="T52" s="127"/>
      <c r="U52" s="30"/>
      <c r="V52" s="118"/>
      <c r="W52" s="30"/>
      <c r="X52" s="30"/>
      <c r="Y52" s="30"/>
      <c r="Z52" s="30"/>
      <c r="AA52" s="30"/>
      <c r="AB52" s="30"/>
      <c r="AC52" s="30"/>
      <c r="AD52" s="30"/>
      <c r="AE52" s="131"/>
      <c r="AF52" s="119"/>
      <c r="AG52" s="129"/>
      <c r="AH52" s="327"/>
      <c r="AI52" s="326"/>
      <c r="AJ52" s="30"/>
    </row>
    <row r="53" spans="3:36" s="41" customFormat="1" ht="10.5" customHeight="1">
      <c r="C53" s="419" t="s">
        <v>32</v>
      </c>
      <c r="D53" s="419"/>
      <c r="E53" s="419"/>
      <c r="F53" s="419"/>
      <c r="G53" s="419"/>
      <c r="H53" s="419"/>
      <c r="I53" s="419"/>
      <c r="J53" s="419"/>
      <c r="K53" s="211"/>
      <c r="L53" s="331">
        <v>4546</v>
      </c>
      <c r="M53" s="331">
        <v>9393</v>
      </c>
      <c r="N53" s="331">
        <v>4656</v>
      </c>
      <c r="O53" s="331">
        <v>4737</v>
      </c>
      <c r="P53" s="63">
        <f>SUM(M53/AE53)</f>
        <v>18238.83495145631</v>
      </c>
      <c r="Q53" s="64">
        <f>SUM(M53/L53)</f>
        <v>2.0662120545534535</v>
      </c>
      <c r="R53" s="63">
        <f aca="true" t="shared" si="11" ref="R53:S56">SUM(L53-AF53)</f>
        <v>87</v>
      </c>
      <c r="S53" s="63">
        <f t="shared" si="11"/>
        <v>164</v>
      </c>
      <c r="T53" s="122"/>
      <c r="U53" s="29"/>
      <c r="V53" s="123"/>
      <c r="W53" s="419" t="s">
        <v>32</v>
      </c>
      <c r="X53" s="419"/>
      <c r="Y53" s="419"/>
      <c r="Z53" s="419"/>
      <c r="AA53" s="419"/>
      <c r="AB53" s="419"/>
      <c r="AC53" s="419"/>
      <c r="AD53" s="29"/>
      <c r="AE53" s="124">
        <v>0.515</v>
      </c>
      <c r="AF53" s="119">
        <v>4459</v>
      </c>
      <c r="AG53" s="119">
        <v>9229</v>
      </c>
      <c r="AH53" s="327">
        <v>4574</v>
      </c>
      <c r="AI53" s="326">
        <v>4655</v>
      </c>
      <c r="AJ53" s="29"/>
    </row>
    <row r="54" spans="3:36" ht="10.5" customHeight="1">
      <c r="C54" s="14"/>
      <c r="D54" s="14"/>
      <c r="E54" s="14"/>
      <c r="F54" s="14"/>
      <c r="G54" s="420" t="s">
        <v>18</v>
      </c>
      <c r="H54" s="420"/>
      <c r="I54" s="420"/>
      <c r="J54" s="420"/>
      <c r="K54" s="151"/>
      <c r="L54" s="346">
        <v>1696</v>
      </c>
      <c r="M54" s="347">
        <v>3697</v>
      </c>
      <c r="N54" s="347">
        <v>1886</v>
      </c>
      <c r="O54" s="346">
        <v>1811</v>
      </c>
      <c r="P54" s="139">
        <f>SUM(M54/AE54)</f>
        <v>17115.74074074074</v>
      </c>
      <c r="Q54" s="140">
        <f>SUM(M54/L54)</f>
        <v>2.1798349056603774</v>
      </c>
      <c r="R54" s="139">
        <f t="shared" si="11"/>
        <v>16</v>
      </c>
      <c r="S54" s="139">
        <f t="shared" si="11"/>
        <v>48</v>
      </c>
      <c r="T54" s="127"/>
      <c r="U54" s="30"/>
      <c r="V54" s="118"/>
      <c r="W54" s="14"/>
      <c r="X54" s="14"/>
      <c r="Y54" s="14"/>
      <c r="Z54" s="420" t="s">
        <v>18</v>
      </c>
      <c r="AA54" s="420"/>
      <c r="AB54" s="420"/>
      <c r="AC54" s="420"/>
      <c r="AD54" s="30"/>
      <c r="AE54" s="131">
        <v>0.216</v>
      </c>
      <c r="AF54" s="129">
        <v>1680</v>
      </c>
      <c r="AG54" s="129">
        <v>3649</v>
      </c>
      <c r="AH54" s="328">
        <v>1851</v>
      </c>
      <c r="AI54" s="126">
        <v>1798</v>
      </c>
      <c r="AJ54" s="30"/>
    </row>
    <row r="55" spans="3:36" ht="10.5" customHeight="1">
      <c r="C55" s="14"/>
      <c r="D55" s="14"/>
      <c r="E55" s="14"/>
      <c r="F55" s="14"/>
      <c r="G55" s="420" t="s">
        <v>19</v>
      </c>
      <c r="H55" s="420"/>
      <c r="I55" s="420"/>
      <c r="J55" s="420"/>
      <c r="K55" s="151"/>
      <c r="L55" s="346">
        <v>1674</v>
      </c>
      <c r="M55" s="347">
        <v>3249</v>
      </c>
      <c r="N55" s="347">
        <v>1603</v>
      </c>
      <c r="O55" s="346">
        <v>1646</v>
      </c>
      <c r="P55" s="139">
        <f>SUM(M55/AE55)</f>
        <v>19339.285714285714</v>
      </c>
      <c r="Q55" s="140">
        <f>SUM(M55/L55)</f>
        <v>1.9408602150537635</v>
      </c>
      <c r="R55" s="139">
        <f t="shared" si="11"/>
        <v>15</v>
      </c>
      <c r="S55" s="139">
        <f t="shared" si="11"/>
        <v>-4</v>
      </c>
      <c r="T55" s="127"/>
      <c r="U55" s="30"/>
      <c r="V55" s="118"/>
      <c r="W55" s="14"/>
      <c r="X55" s="14"/>
      <c r="Y55" s="14"/>
      <c r="Z55" s="420" t="s">
        <v>19</v>
      </c>
      <c r="AA55" s="420"/>
      <c r="AB55" s="420"/>
      <c r="AC55" s="420"/>
      <c r="AD55" s="30"/>
      <c r="AE55" s="131">
        <v>0.168</v>
      </c>
      <c r="AF55" s="129">
        <v>1659</v>
      </c>
      <c r="AG55" s="129">
        <v>3253</v>
      </c>
      <c r="AH55" s="328">
        <v>1603</v>
      </c>
      <c r="AI55" s="126">
        <v>1650</v>
      </c>
      <c r="AJ55" s="30"/>
    </row>
    <row r="56" spans="3:36" ht="10.5" customHeight="1">
      <c r="C56" s="14"/>
      <c r="D56" s="14"/>
      <c r="E56" s="14"/>
      <c r="F56" s="14"/>
      <c r="G56" s="420" t="s">
        <v>23</v>
      </c>
      <c r="H56" s="420"/>
      <c r="I56" s="420"/>
      <c r="J56" s="420"/>
      <c r="K56" s="151"/>
      <c r="L56" s="346">
        <v>1176</v>
      </c>
      <c r="M56" s="347">
        <v>2447</v>
      </c>
      <c r="N56" s="347">
        <v>1167</v>
      </c>
      <c r="O56" s="346">
        <v>1280</v>
      </c>
      <c r="P56" s="139">
        <f>SUM(M56/AE56)</f>
        <v>18679.3893129771</v>
      </c>
      <c r="Q56" s="140">
        <f>SUM(M56/L56)</f>
        <v>2.08078231292517</v>
      </c>
      <c r="R56" s="139">
        <f t="shared" si="11"/>
        <v>56</v>
      </c>
      <c r="S56" s="139">
        <f t="shared" si="11"/>
        <v>120</v>
      </c>
      <c r="T56" s="127"/>
      <c r="U56" s="30"/>
      <c r="V56" s="118"/>
      <c r="W56" s="14"/>
      <c r="X56" s="14"/>
      <c r="Y56" s="14"/>
      <c r="Z56" s="420" t="s">
        <v>23</v>
      </c>
      <c r="AA56" s="420"/>
      <c r="AB56" s="420"/>
      <c r="AC56" s="420"/>
      <c r="AD56" s="30"/>
      <c r="AE56" s="131">
        <v>0.131</v>
      </c>
      <c r="AF56" s="129">
        <v>1120</v>
      </c>
      <c r="AG56" s="129">
        <v>2327</v>
      </c>
      <c r="AH56" s="328">
        <v>1120</v>
      </c>
      <c r="AI56" s="126">
        <v>1207</v>
      </c>
      <c r="AJ56" s="30"/>
    </row>
    <row r="57" spans="2:36" ht="6" customHeight="1">
      <c r="B57" s="30"/>
      <c r="C57" s="14"/>
      <c r="D57" s="14"/>
      <c r="E57" s="14"/>
      <c r="F57" s="14"/>
      <c r="G57" s="30"/>
      <c r="H57" s="30"/>
      <c r="I57" s="30"/>
      <c r="J57" s="30"/>
      <c r="K57" s="151"/>
      <c r="L57" s="331"/>
      <c r="M57" s="331"/>
      <c r="N57" s="331"/>
      <c r="O57" s="326"/>
      <c r="P57" s="63"/>
      <c r="Q57" s="64"/>
      <c r="R57" s="63"/>
      <c r="S57" s="63"/>
      <c r="T57" s="133"/>
      <c r="U57" s="30"/>
      <c r="V57" s="118"/>
      <c r="W57" s="30"/>
      <c r="X57" s="30"/>
      <c r="Y57" s="30"/>
      <c r="Z57" s="30"/>
      <c r="AA57" s="30"/>
      <c r="AB57" s="30"/>
      <c r="AC57" s="30"/>
      <c r="AD57" s="30"/>
      <c r="AE57" s="131"/>
      <c r="AF57" s="119"/>
      <c r="AG57" s="129"/>
      <c r="AH57" s="327"/>
      <c r="AI57" s="326"/>
      <c r="AJ57" s="30"/>
    </row>
    <row r="58" spans="2:36" s="41" customFormat="1" ht="10.5" customHeight="1">
      <c r="B58" s="29"/>
      <c r="C58" s="419" t="s">
        <v>33</v>
      </c>
      <c r="D58" s="419"/>
      <c r="E58" s="419"/>
      <c r="F58" s="419"/>
      <c r="G58" s="419"/>
      <c r="H58" s="419"/>
      <c r="I58" s="419"/>
      <c r="J58" s="419"/>
      <c r="K58" s="211"/>
      <c r="L58" s="331">
        <v>5792</v>
      </c>
      <c r="M58" s="331">
        <v>10414</v>
      </c>
      <c r="N58" s="331">
        <v>5022</v>
      </c>
      <c r="O58" s="331">
        <v>5392</v>
      </c>
      <c r="P58" s="63">
        <f>SUM(M58/AE58)</f>
        <v>23193.763919821824</v>
      </c>
      <c r="Q58" s="64">
        <f>SUM(M58/L58)</f>
        <v>1.7979972375690607</v>
      </c>
      <c r="R58" s="63">
        <f aca="true" t="shared" si="12" ref="R58:S62">SUM(L58-AF58)</f>
        <v>42</v>
      </c>
      <c r="S58" s="63">
        <f t="shared" si="12"/>
        <v>108</v>
      </c>
      <c r="T58" s="134"/>
      <c r="U58" s="29"/>
      <c r="V58" s="123"/>
      <c r="W58" s="419" t="s">
        <v>33</v>
      </c>
      <c r="X58" s="419"/>
      <c r="Y58" s="419"/>
      <c r="Z58" s="419"/>
      <c r="AA58" s="419"/>
      <c r="AB58" s="419"/>
      <c r="AC58" s="419"/>
      <c r="AD58" s="29"/>
      <c r="AE58" s="124">
        <v>0.449</v>
      </c>
      <c r="AF58" s="119">
        <v>5750</v>
      </c>
      <c r="AG58" s="119">
        <v>10306</v>
      </c>
      <c r="AH58" s="327">
        <v>4987</v>
      </c>
      <c r="AI58" s="326">
        <v>5319</v>
      </c>
      <c r="AJ58" s="29"/>
    </row>
    <row r="59" spans="3:36" ht="10.5" customHeight="1">
      <c r="C59" s="14"/>
      <c r="D59" s="14"/>
      <c r="E59" s="14"/>
      <c r="F59" s="14"/>
      <c r="G59" s="420" t="s">
        <v>18</v>
      </c>
      <c r="H59" s="420"/>
      <c r="I59" s="420"/>
      <c r="J59" s="420"/>
      <c r="K59" s="151"/>
      <c r="L59" s="346">
        <v>1852</v>
      </c>
      <c r="M59" s="347">
        <v>3369</v>
      </c>
      <c r="N59" s="347">
        <v>1662</v>
      </c>
      <c r="O59" s="346">
        <v>1707</v>
      </c>
      <c r="P59" s="139">
        <f>SUM(M59/AE59)</f>
        <v>27614.754098360656</v>
      </c>
      <c r="Q59" s="140">
        <f>SUM(M59/L59)</f>
        <v>1.8191144708423326</v>
      </c>
      <c r="R59" s="139">
        <f t="shared" si="12"/>
        <v>10</v>
      </c>
      <c r="S59" s="139">
        <f t="shared" si="12"/>
        <v>33</v>
      </c>
      <c r="T59" s="127"/>
      <c r="U59" s="30"/>
      <c r="V59" s="118"/>
      <c r="W59" s="14"/>
      <c r="X59" s="14"/>
      <c r="Y59" s="14"/>
      <c r="Z59" s="420" t="s">
        <v>18</v>
      </c>
      <c r="AA59" s="420"/>
      <c r="AB59" s="420"/>
      <c r="AC59" s="420"/>
      <c r="AD59" s="30"/>
      <c r="AE59" s="131">
        <v>0.122</v>
      </c>
      <c r="AF59" s="129">
        <v>1842</v>
      </c>
      <c r="AG59" s="129">
        <v>3336</v>
      </c>
      <c r="AH59" s="328">
        <v>1635</v>
      </c>
      <c r="AI59" s="126">
        <v>1701</v>
      </c>
      <c r="AJ59" s="30"/>
    </row>
    <row r="60" spans="3:36" ht="10.5" customHeight="1">
      <c r="C60" s="14"/>
      <c r="D60" s="14"/>
      <c r="E60" s="14"/>
      <c r="F60" s="14"/>
      <c r="G60" s="420" t="s">
        <v>19</v>
      </c>
      <c r="H60" s="420"/>
      <c r="I60" s="420"/>
      <c r="J60" s="420"/>
      <c r="K60" s="151"/>
      <c r="L60" s="346">
        <v>1332</v>
      </c>
      <c r="M60" s="347">
        <v>2524</v>
      </c>
      <c r="N60" s="347">
        <v>1286</v>
      </c>
      <c r="O60" s="346">
        <v>1238</v>
      </c>
      <c r="P60" s="139">
        <f>SUM(M60/AE60)</f>
        <v>20192</v>
      </c>
      <c r="Q60" s="140">
        <f>SUM(M60/L60)</f>
        <v>1.894894894894895</v>
      </c>
      <c r="R60" s="139">
        <f t="shared" si="12"/>
        <v>-32</v>
      </c>
      <c r="S60" s="139">
        <f t="shared" si="12"/>
        <v>-23</v>
      </c>
      <c r="T60" s="127"/>
      <c r="U60" s="30"/>
      <c r="V60" s="118"/>
      <c r="W60" s="14"/>
      <c r="X60" s="14"/>
      <c r="Y60" s="14"/>
      <c r="Z60" s="420" t="s">
        <v>19</v>
      </c>
      <c r="AA60" s="420"/>
      <c r="AB60" s="420"/>
      <c r="AC60" s="420"/>
      <c r="AD60" s="30"/>
      <c r="AE60" s="131">
        <v>0.125</v>
      </c>
      <c r="AF60" s="129">
        <v>1364</v>
      </c>
      <c r="AG60" s="129">
        <v>2547</v>
      </c>
      <c r="AH60" s="328">
        <v>1302</v>
      </c>
      <c r="AI60" s="126">
        <v>1245</v>
      </c>
      <c r="AJ60" s="30"/>
    </row>
    <row r="61" spans="3:36" ht="10.5" customHeight="1">
      <c r="C61" s="14"/>
      <c r="D61" s="14"/>
      <c r="E61" s="14"/>
      <c r="F61" s="14"/>
      <c r="G61" s="420" t="s">
        <v>23</v>
      </c>
      <c r="H61" s="420"/>
      <c r="I61" s="420"/>
      <c r="J61" s="420"/>
      <c r="K61" s="151"/>
      <c r="L61" s="346">
        <v>1152</v>
      </c>
      <c r="M61" s="347">
        <v>1909</v>
      </c>
      <c r="N61" s="347">
        <v>888</v>
      </c>
      <c r="O61" s="346">
        <v>1021</v>
      </c>
      <c r="P61" s="139">
        <f>SUM(M61/AE61)</f>
        <v>23862.5</v>
      </c>
      <c r="Q61" s="140">
        <f>SUM(M61/L61)</f>
        <v>1.6571180555555556</v>
      </c>
      <c r="R61" s="139">
        <f t="shared" si="12"/>
        <v>8</v>
      </c>
      <c r="S61" s="139">
        <f t="shared" si="12"/>
        <v>16</v>
      </c>
      <c r="T61" s="127"/>
      <c r="U61" s="30"/>
      <c r="V61" s="118"/>
      <c r="W61" s="14"/>
      <c r="X61" s="14"/>
      <c r="Y61" s="14"/>
      <c r="Z61" s="420" t="s">
        <v>23</v>
      </c>
      <c r="AA61" s="420"/>
      <c r="AB61" s="420"/>
      <c r="AC61" s="420"/>
      <c r="AD61" s="30"/>
      <c r="AE61" s="131">
        <v>0.08</v>
      </c>
      <c r="AF61" s="129">
        <v>1144</v>
      </c>
      <c r="AG61" s="129">
        <v>1893</v>
      </c>
      <c r="AH61" s="328">
        <v>882</v>
      </c>
      <c r="AI61" s="126">
        <v>1011</v>
      </c>
      <c r="AJ61" s="30"/>
    </row>
    <row r="62" spans="3:36" ht="10.5" customHeight="1">
      <c r="C62" s="14"/>
      <c r="D62" s="14"/>
      <c r="E62" s="14"/>
      <c r="F62" s="14"/>
      <c r="G62" s="420" t="s">
        <v>26</v>
      </c>
      <c r="H62" s="420"/>
      <c r="I62" s="420"/>
      <c r="J62" s="420"/>
      <c r="K62" s="151"/>
      <c r="L62" s="346">
        <v>1456</v>
      </c>
      <c r="M62" s="347">
        <v>2612</v>
      </c>
      <c r="N62" s="347">
        <v>1186</v>
      </c>
      <c r="O62" s="346">
        <v>1426</v>
      </c>
      <c r="P62" s="139">
        <f>SUM(M62/AE62)</f>
        <v>21409.83606557377</v>
      </c>
      <c r="Q62" s="140">
        <f>SUM(M62/L62)</f>
        <v>1.793956043956044</v>
      </c>
      <c r="R62" s="139">
        <f t="shared" si="12"/>
        <v>56</v>
      </c>
      <c r="S62" s="139">
        <f t="shared" si="12"/>
        <v>82</v>
      </c>
      <c r="T62" s="127"/>
      <c r="U62" s="30"/>
      <c r="V62" s="118"/>
      <c r="W62" s="14"/>
      <c r="X62" s="14"/>
      <c r="Y62" s="14"/>
      <c r="Z62" s="420" t="s">
        <v>26</v>
      </c>
      <c r="AA62" s="420"/>
      <c r="AB62" s="420"/>
      <c r="AC62" s="420"/>
      <c r="AD62" s="30"/>
      <c r="AE62" s="131">
        <v>0.122</v>
      </c>
      <c r="AF62" s="129">
        <v>1400</v>
      </c>
      <c r="AG62" s="129">
        <v>2530</v>
      </c>
      <c r="AH62" s="328">
        <v>1168</v>
      </c>
      <c r="AI62" s="126">
        <v>1362</v>
      </c>
      <c r="AJ62" s="30"/>
    </row>
    <row r="63" spans="3:36" ht="6" customHeight="1">
      <c r="C63" s="14"/>
      <c r="D63" s="14"/>
      <c r="E63" s="14"/>
      <c r="F63" s="14"/>
      <c r="G63" s="14"/>
      <c r="H63" s="14"/>
      <c r="I63" s="14"/>
      <c r="J63" s="14"/>
      <c r="K63" s="151"/>
      <c r="L63" s="331"/>
      <c r="M63" s="331"/>
      <c r="N63" s="331"/>
      <c r="O63" s="326"/>
      <c r="P63" s="63"/>
      <c r="Q63" s="64"/>
      <c r="R63" s="63"/>
      <c r="S63" s="63"/>
      <c r="T63" s="127"/>
      <c r="U63" s="30"/>
      <c r="V63" s="118"/>
      <c r="W63" s="30"/>
      <c r="X63" s="30"/>
      <c r="Y63" s="30"/>
      <c r="Z63" s="30"/>
      <c r="AA63" s="30"/>
      <c r="AB63" s="30"/>
      <c r="AC63" s="30"/>
      <c r="AD63" s="30"/>
      <c r="AE63" s="131"/>
      <c r="AF63" s="119"/>
      <c r="AG63" s="129"/>
      <c r="AH63" s="327"/>
      <c r="AI63" s="326"/>
      <c r="AJ63" s="30"/>
    </row>
    <row r="64" spans="3:36" s="41" customFormat="1" ht="10.5" customHeight="1">
      <c r="C64" s="419" t="s">
        <v>34</v>
      </c>
      <c r="D64" s="419"/>
      <c r="E64" s="419"/>
      <c r="F64" s="419"/>
      <c r="G64" s="419"/>
      <c r="H64" s="419"/>
      <c r="I64" s="419"/>
      <c r="J64" s="419"/>
      <c r="K64" s="211"/>
      <c r="L64" s="331">
        <v>12752</v>
      </c>
      <c r="M64" s="331">
        <v>23905</v>
      </c>
      <c r="N64" s="331">
        <v>11765</v>
      </c>
      <c r="O64" s="331">
        <v>12140</v>
      </c>
      <c r="P64" s="63">
        <f aca="true" t="shared" si="13" ref="P64:P70">SUM(M64/AE64)</f>
        <v>17235.039653929343</v>
      </c>
      <c r="Q64" s="64">
        <f aca="true" t="shared" si="14" ref="Q64:Q70">SUM(M64/L64)</f>
        <v>1.8746079046424091</v>
      </c>
      <c r="R64" s="63">
        <f aca="true" t="shared" si="15" ref="R64:R70">SUM(L64-AF64)</f>
        <v>-17</v>
      </c>
      <c r="S64" s="63">
        <f aca="true" t="shared" si="16" ref="S64:S70">SUM(M64-AG64)</f>
        <v>-74</v>
      </c>
      <c r="T64" s="122"/>
      <c r="U64" s="29"/>
      <c r="V64" s="123"/>
      <c r="W64" s="419" t="s">
        <v>34</v>
      </c>
      <c r="X64" s="419"/>
      <c r="Y64" s="419"/>
      <c r="Z64" s="419"/>
      <c r="AA64" s="419"/>
      <c r="AB64" s="419"/>
      <c r="AC64" s="419"/>
      <c r="AD64" s="29"/>
      <c r="AE64" s="124">
        <v>1.387</v>
      </c>
      <c r="AF64" s="119">
        <v>12769</v>
      </c>
      <c r="AG64" s="119">
        <v>23979</v>
      </c>
      <c r="AH64" s="327">
        <v>11852</v>
      </c>
      <c r="AI64" s="326">
        <v>12127</v>
      </c>
      <c r="AJ64" s="29"/>
    </row>
    <row r="65" spans="3:36" ht="10.5" customHeight="1">
      <c r="C65" s="14"/>
      <c r="D65" s="14"/>
      <c r="E65" s="14"/>
      <c r="F65" s="14"/>
      <c r="G65" s="420" t="s">
        <v>18</v>
      </c>
      <c r="H65" s="420"/>
      <c r="I65" s="420"/>
      <c r="J65" s="420"/>
      <c r="K65" s="151"/>
      <c r="L65" s="346">
        <v>2781</v>
      </c>
      <c r="M65" s="347">
        <v>4652</v>
      </c>
      <c r="N65" s="347">
        <v>2277</v>
      </c>
      <c r="O65" s="346">
        <v>2375</v>
      </c>
      <c r="P65" s="139">
        <f t="shared" si="13"/>
        <v>22582.52427184466</v>
      </c>
      <c r="Q65" s="140">
        <f t="shared" si="14"/>
        <v>1.672779575692197</v>
      </c>
      <c r="R65" s="139">
        <f t="shared" si="15"/>
        <v>17</v>
      </c>
      <c r="S65" s="139">
        <f t="shared" si="16"/>
        <v>9</v>
      </c>
      <c r="T65" s="127"/>
      <c r="U65" s="30"/>
      <c r="V65" s="118"/>
      <c r="W65" s="14"/>
      <c r="X65" s="14"/>
      <c r="Y65" s="14"/>
      <c r="Z65" s="420" t="s">
        <v>18</v>
      </c>
      <c r="AA65" s="420"/>
      <c r="AB65" s="420"/>
      <c r="AC65" s="420"/>
      <c r="AD65" s="30"/>
      <c r="AE65" s="131">
        <v>0.206</v>
      </c>
      <c r="AF65" s="129">
        <v>2764</v>
      </c>
      <c r="AG65" s="129">
        <v>4643</v>
      </c>
      <c r="AH65" s="328">
        <v>2281</v>
      </c>
      <c r="AI65" s="126">
        <v>2362</v>
      </c>
      <c r="AJ65" s="30"/>
    </row>
    <row r="66" spans="3:36" ht="10.5" customHeight="1">
      <c r="C66" s="14"/>
      <c r="D66" s="14"/>
      <c r="E66" s="14"/>
      <c r="F66" s="14"/>
      <c r="G66" s="420" t="s">
        <v>19</v>
      </c>
      <c r="H66" s="420"/>
      <c r="I66" s="420"/>
      <c r="J66" s="420"/>
      <c r="K66" s="151"/>
      <c r="L66" s="346">
        <v>2356</v>
      </c>
      <c r="M66" s="347">
        <v>4361</v>
      </c>
      <c r="N66" s="347">
        <v>2139</v>
      </c>
      <c r="O66" s="346">
        <v>2222</v>
      </c>
      <c r="P66" s="139">
        <f t="shared" si="13"/>
        <v>17872.950819672133</v>
      </c>
      <c r="Q66" s="140">
        <f t="shared" si="14"/>
        <v>1.8510186757215619</v>
      </c>
      <c r="R66" s="139">
        <f t="shared" si="15"/>
        <v>23</v>
      </c>
      <c r="S66" s="139">
        <f t="shared" si="16"/>
        <v>28</v>
      </c>
      <c r="T66" s="127"/>
      <c r="U66" s="30"/>
      <c r="V66" s="118"/>
      <c r="W66" s="14"/>
      <c r="X66" s="14"/>
      <c r="Y66" s="14"/>
      <c r="Z66" s="420" t="s">
        <v>19</v>
      </c>
      <c r="AA66" s="420"/>
      <c r="AB66" s="420"/>
      <c r="AC66" s="420"/>
      <c r="AD66" s="30"/>
      <c r="AE66" s="131">
        <v>0.244</v>
      </c>
      <c r="AF66" s="129">
        <v>2333</v>
      </c>
      <c r="AG66" s="129">
        <v>4333</v>
      </c>
      <c r="AH66" s="328">
        <v>2145</v>
      </c>
      <c r="AI66" s="126">
        <v>2188</v>
      </c>
      <c r="AJ66" s="30"/>
    </row>
    <row r="67" spans="3:36" ht="10.5" customHeight="1">
      <c r="C67" s="14"/>
      <c r="D67" s="14"/>
      <c r="E67" s="14"/>
      <c r="F67" s="14"/>
      <c r="G67" s="420" t="s">
        <v>23</v>
      </c>
      <c r="H67" s="420"/>
      <c r="I67" s="420"/>
      <c r="J67" s="420"/>
      <c r="K67" s="151"/>
      <c r="L67" s="346">
        <v>2313</v>
      </c>
      <c r="M67" s="347">
        <v>4673</v>
      </c>
      <c r="N67" s="347">
        <v>2316</v>
      </c>
      <c r="O67" s="346">
        <v>2357</v>
      </c>
      <c r="P67" s="139">
        <f t="shared" si="13"/>
        <v>16339.16083916084</v>
      </c>
      <c r="Q67" s="140">
        <f t="shared" si="14"/>
        <v>2.0203199308257673</v>
      </c>
      <c r="R67" s="139">
        <f t="shared" si="15"/>
        <v>-62</v>
      </c>
      <c r="S67" s="139">
        <f t="shared" si="16"/>
        <v>-65</v>
      </c>
      <c r="T67" s="127"/>
      <c r="U67" s="30"/>
      <c r="V67" s="118"/>
      <c r="W67" s="14"/>
      <c r="X67" s="14"/>
      <c r="Y67" s="14"/>
      <c r="Z67" s="420" t="s">
        <v>23</v>
      </c>
      <c r="AA67" s="420"/>
      <c r="AB67" s="420"/>
      <c r="AC67" s="420"/>
      <c r="AD67" s="30"/>
      <c r="AE67" s="131">
        <v>0.286</v>
      </c>
      <c r="AF67" s="129">
        <v>2375</v>
      </c>
      <c r="AG67" s="129">
        <v>4738</v>
      </c>
      <c r="AH67" s="328">
        <v>2355</v>
      </c>
      <c r="AI67" s="126">
        <v>2383</v>
      </c>
      <c r="AJ67" s="30"/>
    </row>
    <row r="68" spans="3:36" ht="10.5" customHeight="1">
      <c r="C68" s="14"/>
      <c r="D68" s="14"/>
      <c r="E68" s="14"/>
      <c r="F68" s="14"/>
      <c r="G68" s="420" t="s">
        <v>26</v>
      </c>
      <c r="H68" s="420"/>
      <c r="I68" s="420"/>
      <c r="J68" s="420"/>
      <c r="K68" s="151"/>
      <c r="L68" s="346">
        <v>1809</v>
      </c>
      <c r="M68" s="347">
        <v>3126</v>
      </c>
      <c r="N68" s="347">
        <v>1478</v>
      </c>
      <c r="O68" s="346">
        <v>1648</v>
      </c>
      <c r="P68" s="139">
        <f t="shared" si="13"/>
        <v>20701.98675496689</v>
      </c>
      <c r="Q68" s="140">
        <f t="shared" si="14"/>
        <v>1.7280265339966832</v>
      </c>
      <c r="R68" s="139">
        <f t="shared" si="15"/>
        <v>22</v>
      </c>
      <c r="S68" s="139">
        <f t="shared" si="16"/>
        <v>26</v>
      </c>
      <c r="T68" s="127"/>
      <c r="U68" s="30"/>
      <c r="V68" s="118"/>
      <c r="W68" s="14"/>
      <c r="X68" s="14"/>
      <c r="Y68" s="14"/>
      <c r="Z68" s="420" t="s">
        <v>26</v>
      </c>
      <c r="AA68" s="420"/>
      <c r="AB68" s="420"/>
      <c r="AC68" s="420"/>
      <c r="AD68" s="30"/>
      <c r="AE68" s="131">
        <v>0.151</v>
      </c>
      <c r="AF68" s="129">
        <v>1787</v>
      </c>
      <c r="AG68" s="129">
        <v>3100</v>
      </c>
      <c r="AH68" s="328">
        <v>1485</v>
      </c>
      <c r="AI68" s="126">
        <v>1615</v>
      </c>
      <c r="AJ68" s="30"/>
    </row>
    <row r="69" spans="3:36" ht="10.5" customHeight="1">
      <c r="C69" s="14"/>
      <c r="D69" s="14"/>
      <c r="E69" s="14"/>
      <c r="F69" s="14"/>
      <c r="G69" s="420" t="s">
        <v>29</v>
      </c>
      <c r="H69" s="420"/>
      <c r="I69" s="420"/>
      <c r="J69" s="420"/>
      <c r="K69" s="151"/>
      <c r="L69" s="346">
        <v>1865</v>
      </c>
      <c r="M69" s="347">
        <v>3679</v>
      </c>
      <c r="N69" s="347">
        <v>1901</v>
      </c>
      <c r="O69" s="346">
        <v>1778</v>
      </c>
      <c r="P69" s="139">
        <f t="shared" si="13"/>
        <v>15265.560165975105</v>
      </c>
      <c r="Q69" s="140">
        <f t="shared" si="14"/>
        <v>1.9726541554959784</v>
      </c>
      <c r="R69" s="139">
        <f t="shared" si="15"/>
        <v>-20</v>
      </c>
      <c r="S69" s="139">
        <f t="shared" si="16"/>
        <v>-35</v>
      </c>
      <c r="T69" s="127"/>
      <c r="U69" s="30"/>
      <c r="V69" s="118"/>
      <c r="W69" s="14"/>
      <c r="X69" s="14"/>
      <c r="Y69" s="14"/>
      <c r="Z69" s="420" t="s">
        <v>29</v>
      </c>
      <c r="AA69" s="420"/>
      <c r="AB69" s="420"/>
      <c r="AC69" s="420"/>
      <c r="AD69" s="30"/>
      <c r="AE69" s="131">
        <v>0.241</v>
      </c>
      <c r="AF69" s="129">
        <v>1885</v>
      </c>
      <c r="AG69" s="129">
        <v>3714</v>
      </c>
      <c r="AH69" s="328">
        <v>1910</v>
      </c>
      <c r="AI69" s="126">
        <v>1804</v>
      </c>
      <c r="AJ69" s="30"/>
    </row>
    <row r="70" spans="3:36" ht="10.5" customHeight="1">
      <c r="C70" s="14"/>
      <c r="D70" s="14"/>
      <c r="E70" s="14"/>
      <c r="F70" s="14"/>
      <c r="G70" s="420" t="s">
        <v>30</v>
      </c>
      <c r="H70" s="420"/>
      <c r="I70" s="420"/>
      <c r="J70" s="420"/>
      <c r="K70" s="151"/>
      <c r="L70" s="346">
        <v>1628</v>
      </c>
      <c r="M70" s="347">
        <v>3414</v>
      </c>
      <c r="N70" s="347">
        <v>1654</v>
      </c>
      <c r="O70" s="346">
        <v>1760</v>
      </c>
      <c r="P70" s="139">
        <f t="shared" si="13"/>
        <v>13181.467181467182</v>
      </c>
      <c r="Q70" s="140">
        <f t="shared" si="14"/>
        <v>2.097051597051597</v>
      </c>
      <c r="R70" s="139">
        <f t="shared" si="15"/>
        <v>3</v>
      </c>
      <c r="S70" s="139">
        <f t="shared" si="16"/>
        <v>-37</v>
      </c>
      <c r="T70" s="127"/>
      <c r="U70" s="30"/>
      <c r="V70" s="118"/>
      <c r="W70" s="14"/>
      <c r="X70" s="14"/>
      <c r="Y70" s="14"/>
      <c r="Z70" s="420" t="s">
        <v>30</v>
      </c>
      <c r="AA70" s="420"/>
      <c r="AB70" s="420"/>
      <c r="AC70" s="420"/>
      <c r="AD70" s="30"/>
      <c r="AE70" s="131">
        <v>0.259</v>
      </c>
      <c r="AF70" s="129">
        <v>1625</v>
      </c>
      <c r="AG70" s="129">
        <v>3451</v>
      </c>
      <c r="AH70" s="328">
        <v>1676</v>
      </c>
      <c r="AI70" s="126">
        <v>1775</v>
      </c>
      <c r="AJ70" s="30"/>
    </row>
    <row r="71" spans="3:36" ht="6" customHeight="1">
      <c r="C71" s="14"/>
      <c r="D71" s="14"/>
      <c r="E71" s="14"/>
      <c r="F71" s="14"/>
      <c r="G71" s="14"/>
      <c r="H71" s="14"/>
      <c r="I71" s="14"/>
      <c r="J71" s="14"/>
      <c r="K71" s="151"/>
      <c r="L71" s="331"/>
      <c r="M71" s="331"/>
      <c r="N71" s="331"/>
      <c r="O71" s="326"/>
      <c r="P71" s="63"/>
      <c r="Q71" s="64"/>
      <c r="R71" s="63"/>
      <c r="S71" s="63"/>
      <c r="T71" s="127"/>
      <c r="U71" s="30"/>
      <c r="V71" s="118"/>
      <c r="W71" s="30"/>
      <c r="X71" s="30"/>
      <c r="Y71" s="30"/>
      <c r="Z71" s="30"/>
      <c r="AA71" s="30"/>
      <c r="AB71" s="30"/>
      <c r="AC71" s="30"/>
      <c r="AD71" s="30"/>
      <c r="AE71" s="131"/>
      <c r="AF71" s="119"/>
      <c r="AG71" s="129"/>
      <c r="AH71" s="327"/>
      <c r="AI71" s="326"/>
      <c r="AJ71" s="30"/>
    </row>
    <row r="72" spans="3:36" s="41" customFormat="1" ht="10.5" customHeight="1">
      <c r="C72" s="419" t="s">
        <v>35</v>
      </c>
      <c r="D72" s="419"/>
      <c r="E72" s="419"/>
      <c r="F72" s="419"/>
      <c r="G72" s="419"/>
      <c r="H72" s="419"/>
      <c r="I72" s="419"/>
      <c r="J72" s="419"/>
      <c r="K72" s="211"/>
      <c r="L72" s="331">
        <v>8173</v>
      </c>
      <c r="M72" s="331">
        <v>14229</v>
      </c>
      <c r="N72" s="331">
        <v>7059</v>
      </c>
      <c r="O72" s="331">
        <v>7170</v>
      </c>
      <c r="P72" s="63">
        <f>SUM(M72/AE72)</f>
        <v>17898.11320754717</v>
      </c>
      <c r="Q72" s="64">
        <f>SUM(M72/L72)</f>
        <v>1.7409763856601004</v>
      </c>
      <c r="R72" s="63">
        <f aca="true" t="shared" si="17" ref="R72:S76">SUM(L72-AF72)</f>
        <v>-38</v>
      </c>
      <c r="S72" s="63">
        <f t="shared" si="17"/>
        <v>-23</v>
      </c>
      <c r="T72" s="122"/>
      <c r="U72" s="29"/>
      <c r="V72" s="123"/>
      <c r="W72" s="419" t="s">
        <v>35</v>
      </c>
      <c r="X72" s="419"/>
      <c r="Y72" s="419"/>
      <c r="Z72" s="419"/>
      <c r="AA72" s="419"/>
      <c r="AB72" s="419"/>
      <c r="AC72" s="419"/>
      <c r="AD72" s="29"/>
      <c r="AE72" s="124">
        <v>0.795</v>
      </c>
      <c r="AF72" s="119">
        <v>8211</v>
      </c>
      <c r="AG72" s="119">
        <v>14252</v>
      </c>
      <c r="AH72" s="327">
        <v>7099</v>
      </c>
      <c r="AI72" s="326">
        <v>7153</v>
      </c>
      <c r="AJ72" s="29"/>
    </row>
    <row r="73" spans="3:36" ht="10.5" customHeight="1">
      <c r="C73" s="14"/>
      <c r="D73" s="14"/>
      <c r="E73" s="14"/>
      <c r="F73" s="14"/>
      <c r="G73" s="420" t="s">
        <v>18</v>
      </c>
      <c r="H73" s="420"/>
      <c r="I73" s="420"/>
      <c r="J73" s="420"/>
      <c r="K73" s="151"/>
      <c r="L73" s="346">
        <v>2287</v>
      </c>
      <c r="M73" s="347">
        <v>3770</v>
      </c>
      <c r="N73" s="347">
        <v>1902</v>
      </c>
      <c r="O73" s="346">
        <v>1868</v>
      </c>
      <c r="P73" s="139">
        <f>SUM(M73/AE73)</f>
        <v>18300.97087378641</v>
      </c>
      <c r="Q73" s="140">
        <f>SUM(M73/L73)</f>
        <v>1.6484477481416704</v>
      </c>
      <c r="R73" s="139">
        <f t="shared" si="17"/>
        <v>-21</v>
      </c>
      <c r="S73" s="139">
        <f t="shared" si="17"/>
        <v>-41</v>
      </c>
      <c r="T73" s="127"/>
      <c r="U73" s="30"/>
      <c r="V73" s="118"/>
      <c r="W73" s="14"/>
      <c r="X73" s="14"/>
      <c r="Y73" s="14"/>
      <c r="Z73" s="420" t="s">
        <v>18</v>
      </c>
      <c r="AA73" s="420"/>
      <c r="AB73" s="420"/>
      <c r="AC73" s="420"/>
      <c r="AD73" s="30"/>
      <c r="AE73" s="131">
        <v>0.206</v>
      </c>
      <c r="AF73" s="129">
        <v>2308</v>
      </c>
      <c r="AG73" s="129">
        <v>3811</v>
      </c>
      <c r="AH73" s="328">
        <v>1929</v>
      </c>
      <c r="AI73" s="126">
        <v>1882</v>
      </c>
      <c r="AJ73" s="30"/>
    </row>
    <row r="74" spans="3:36" ht="10.5" customHeight="1">
      <c r="C74" s="14"/>
      <c r="D74" s="14"/>
      <c r="E74" s="14"/>
      <c r="F74" s="14"/>
      <c r="G74" s="420" t="s">
        <v>19</v>
      </c>
      <c r="H74" s="420"/>
      <c r="I74" s="420"/>
      <c r="J74" s="420"/>
      <c r="K74" s="151"/>
      <c r="L74" s="346">
        <v>1690</v>
      </c>
      <c r="M74" s="347">
        <v>3064</v>
      </c>
      <c r="N74" s="347">
        <v>1518</v>
      </c>
      <c r="O74" s="346">
        <v>1546</v>
      </c>
      <c r="P74" s="139">
        <f>SUM(M74/AE74)</f>
        <v>11432.835820895521</v>
      </c>
      <c r="Q74" s="140">
        <f>SUM(M74/L74)</f>
        <v>1.81301775147929</v>
      </c>
      <c r="R74" s="139">
        <f t="shared" si="17"/>
        <v>8</v>
      </c>
      <c r="S74" s="139">
        <f t="shared" si="17"/>
        <v>6</v>
      </c>
      <c r="T74" s="127"/>
      <c r="U74" s="30"/>
      <c r="V74" s="118"/>
      <c r="W74" s="14"/>
      <c r="X74" s="14"/>
      <c r="Y74" s="14"/>
      <c r="Z74" s="420" t="s">
        <v>19</v>
      </c>
      <c r="AA74" s="420"/>
      <c r="AB74" s="420"/>
      <c r="AC74" s="420"/>
      <c r="AD74" s="30"/>
      <c r="AE74" s="131">
        <v>0.268</v>
      </c>
      <c r="AF74" s="129">
        <v>1682</v>
      </c>
      <c r="AG74" s="129">
        <v>3058</v>
      </c>
      <c r="AH74" s="328">
        <v>1513</v>
      </c>
      <c r="AI74" s="126">
        <v>1545</v>
      </c>
      <c r="AJ74" s="30"/>
    </row>
    <row r="75" spans="3:36" ht="10.5" customHeight="1">
      <c r="C75" s="14"/>
      <c r="D75" s="14"/>
      <c r="E75" s="14"/>
      <c r="F75" s="14"/>
      <c r="G75" s="420" t="s">
        <v>23</v>
      </c>
      <c r="H75" s="420"/>
      <c r="I75" s="420"/>
      <c r="J75" s="420"/>
      <c r="K75" s="151"/>
      <c r="L75" s="346">
        <v>2219</v>
      </c>
      <c r="M75" s="347">
        <v>3687</v>
      </c>
      <c r="N75" s="347">
        <v>1839</v>
      </c>
      <c r="O75" s="346">
        <v>1848</v>
      </c>
      <c r="P75" s="139">
        <f>SUM(M75/AE75)</f>
        <v>27514.925373134327</v>
      </c>
      <c r="Q75" s="140">
        <f>SUM(M75/L75)</f>
        <v>1.661559260928346</v>
      </c>
      <c r="R75" s="139">
        <f t="shared" si="17"/>
        <v>9</v>
      </c>
      <c r="S75" s="139">
        <f t="shared" si="17"/>
        <v>32</v>
      </c>
      <c r="T75" s="127"/>
      <c r="U75" s="30"/>
      <c r="V75" s="118"/>
      <c r="W75" s="14"/>
      <c r="X75" s="14"/>
      <c r="Y75" s="14"/>
      <c r="Z75" s="420" t="s">
        <v>23</v>
      </c>
      <c r="AA75" s="420"/>
      <c r="AB75" s="420"/>
      <c r="AC75" s="420"/>
      <c r="AD75" s="30"/>
      <c r="AE75" s="131">
        <v>0.134</v>
      </c>
      <c r="AF75" s="129">
        <v>2210</v>
      </c>
      <c r="AG75" s="129">
        <v>3655</v>
      </c>
      <c r="AH75" s="328">
        <v>1835</v>
      </c>
      <c r="AI75" s="126">
        <v>1820</v>
      </c>
      <c r="AJ75" s="30"/>
    </row>
    <row r="76" spans="3:36" ht="10.5" customHeight="1">
      <c r="C76" s="14"/>
      <c r="D76" s="14"/>
      <c r="E76" s="14"/>
      <c r="F76" s="14"/>
      <c r="G76" s="420" t="s">
        <v>26</v>
      </c>
      <c r="H76" s="420"/>
      <c r="I76" s="420"/>
      <c r="J76" s="420"/>
      <c r="K76" s="151"/>
      <c r="L76" s="346">
        <v>1977</v>
      </c>
      <c r="M76" s="347">
        <v>3708</v>
      </c>
      <c r="N76" s="347">
        <v>1800</v>
      </c>
      <c r="O76" s="346">
        <v>1908</v>
      </c>
      <c r="P76" s="139">
        <f>SUM(M76/AE76)</f>
        <v>19828.877005347593</v>
      </c>
      <c r="Q76" s="140">
        <f>SUM(M76/L76)</f>
        <v>1.8755690440060697</v>
      </c>
      <c r="R76" s="139">
        <f t="shared" si="17"/>
        <v>-34</v>
      </c>
      <c r="S76" s="139">
        <f t="shared" si="17"/>
        <v>-20</v>
      </c>
      <c r="T76" s="127"/>
      <c r="U76" s="30"/>
      <c r="V76" s="118"/>
      <c r="W76" s="14"/>
      <c r="X76" s="14"/>
      <c r="Y76" s="14"/>
      <c r="Z76" s="420" t="s">
        <v>26</v>
      </c>
      <c r="AA76" s="420"/>
      <c r="AB76" s="420"/>
      <c r="AC76" s="420"/>
      <c r="AD76" s="30"/>
      <c r="AE76" s="131">
        <v>0.187</v>
      </c>
      <c r="AF76" s="129">
        <v>2011</v>
      </c>
      <c r="AG76" s="129">
        <v>3728</v>
      </c>
      <c r="AH76" s="328">
        <v>1822</v>
      </c>
      <c r="AI76" s="126">
        <v>1906</v>
      </c>
      <c r="AJ76" s="30"/>
    </row>
    <row r="77" spans="3:36" ht="6" customHeight="1">
      <c r="C77" s="14"/>
      <c r="D77" s="14"/>
      <c r="E77" s="14"/>
      <c r="F77" s="14"/>
      <c r="G77" s="14"/>
      <c r="H77" s="14"/>
      <c r="I77" s="14"/>
      <c r="J77" s="14"/>
      <c r="K77" s="151"/>
      <c r="L77" s="331"/>
      <c r="M77" s="331"/>
      <c r="N77" s="331"/>
      <c r="O77" s="326"/>
      <c r="P77" s="63"/>
      <c r="Q77" s="64"/>
      <c r="R77" s="63"/>
      <c r="S77" s="63"/>
      <c r="T77" s="127"/>
      <c r="U77" s="30"/>
      <c r="V77" s="118"/>
      <c r="W77" s="30"/>
      <c r="X77" s="30"/>
      <c r="Y77" s="30"/>
      <c r="Z77" s="30"/>
      <c r="AA77" s="30"/>
      <c r="AB77" s="30"/>
      <c r="AC77" s="30"/>
      <c r="AD77" s="30"/>
      <c r="AE77" s="131"/>
      <c r="AF77" s="119"/>
      <c r="AG77" s="129"/>
      <c r="AH77" s="327"/>
      <c r="AI77" s="326"/>
      <c r="AJ77" s="30"/>
    </row>
    <row r="78" spans="3:36" s="41" customFormat="1" ht="10.5" customHeight="1">
      <c r="C78" s="419" t="s">
        <v>36</v>
      </c>
      <c r="D78" s="419"/>
      <c r="E78" s="419"/>
      <c r="F78" s="419"/>
      <c r="G78" s="419"/>
      <c r="H78" s="419"/>
      <c r="I78" s="419"/>
      <c r="J78" s="419"/>
      <c r="K78" s="211"/>
      <c r="L78" s="331">
        <v>5073</v>
      </c>
      <c r="M78" s="331">
        <v>10144</v>
      </c>
      <c r="N78" s="331">
        <v>4945</v>
      </c>
      <c r="O78" s="331">
        <v>5199</v>
      </c>
      <c r="P78" s="63">
        <f>SUM(M78/AE78)</f>
        <v>13435.761589403974</v>
      </c>
      <c r="Q78" s="64">
        <f>SUM(M78/L78)</f>
        <v>1.999605755962941</v>
      </c>
      <c r="R78" s="63">
        <f aca="true" t="shared" si="18" ref="R78:S82">SUM(L78-AF78)</f>
        <v>-79</v>
      </c>
      <c r="S78" s="63">
        <f t="shared" si="18"/>
        <v>-86</v>
      </c>
      <c r="T78" s="122"/>
      <c r="U78" s="29"/>
      <c r="V78" s="123"/>
      <c r="W78" s="419" t="s">
        <v>36</v>
      </c>
      <c r="X78" s="419"/>
      <c r="Y78" s="419"/>
      <c r="Z78" s="419"/>
      <c r="AA78" s="419"/>
      <c r="AB78" s="419"/>
      <c r="AC78" s="419"/>
      <c r="AD78" s="29"/>
      <c r="AE78" s="124">
        <v>0.755</v>
      </c>
      <c r="AF78" s="119">
        <v>5152</v>
      </c>
      <c r="AG78" s="119">
        <v>10230</v>
      </c>
      <c r="AH78" s="327">
        <v>5013</v>
      </c>
      <c r="AI78" s="326">
        <v>5217</v>
      </c>
      <c r="AJ78" s="29"/>
    </row>
    <row r="79" spans="3:36" ht="10.5" customHeight="1">
      <c r="C79" s="14"/>
      <c r="D79" s="14"/>
      <c r="E79" s="14"/>
      <c r="F79" s="14"/>
      <c r="G79" s="420" t="s">
        <v>18</v>
      </c>
      <c r="H79" s="420"/>
      <c r="I79" s="420"/>
      <c r="J79" s="420"/>
      <c r="K79" s="151"/>
      <c r="L79" s="346">
        <v>971</v>
      </c>
      <c r="M79" s="347">
        <v>1576</v>
      </c>
      <c r="N79" s="347">
        <v>767</v>
      </c>
      <c r="O79" s="346">
        <v>809</v>
      </c>
      <c r="P79" s="139">
        <f>SUM(M79/AE79)</f>
        <v>17318.68131868132</v>
      </c>
      <c r="Q79" s="140">
        <f>SUM(M79/L79)</f>
        <v>1.623069001029866</v>
      </c>
      <c r="R79" s="139">
        <f t="shared" si="18"/>
        <v>-14</v>
      </c>
      <c r="S79" s="139">
        <f t="shared" si="18"/>
        <v>19</v>
      </c>
      <c r="T79" s="127"/>
      <c r="U79" s="30"/>
      <c r="V79" s="118"/>
      <c r="W79" s="14"/>
      <c r="X79" s="14"/>
      <c r="Y79" s="14"/>
      <c r="Z79" s="420" t="s">
        <v>18</v>
      </c>
      <c r="AA79" s="420"/>
      <c r="AB79" s="420"/>
      <c r="AC79" s="420"/>
      <c r="AD79" s="30"/>
      <c r="AE79" s="131">
        <v>0.091</v>
      </c>
      <c r="AF79" s="129">
        <v>985</v>
      </c>
      <c r="AG79" s="129">
        <v>1557</v>
      </c>
      <c r="AH79" s="328">
        <v>765</v>
      </c>
      <c r="AI79" s="126">
        <v>792</v>
      </c>
      <c r="AJ79" s="30"/>
    </row>
    <row r="80" spans="3:36" ht="10.5" customHeight="1">
      <c r="C80" s="14"/>
      <c r="D80" s="14"/>
      <c r="E80" s="14"/>
      <c r="F80" s="14"/>
      <c r="G80" s="420" t="s">
        <v>19</v>
      </c>
      <c r="H80" s="420"/>
      <c r="I80" s="420"/>
      <c r="J80" s="420"/>
      <c r="K80" s="151"/>
      <c r="L80" s="346">
        <v>1111</v>
      </c>
      <c r="M80" s="347">
        <v>2349</v>
      </c>
      <c r="N80" s="347">
        <v>1176</v>
      </c>
      <c r="O80" s="346">
        <v>1173</v>
      </c>
      <c r="P80" s="139">
        <f>SUM(M80/AE80)</f>
        <v>15154.838709677419</v>
      </c>
      <c r="Q80" s="140">
        <f>SUM(M80/L80)</f>
        <v>2.1143114311431144</v>
      </c>
      <c r="R80" s="139">
        <f t="shared" si="18"/>
        <v>-9</v>
      </c>
      <c r="S80" s="139">
        <f t="shared" si="18"/>
        <v>-22</v>
      </c>
      <c r="T80" s="127"/>
      <c r="U80" s="30"/>
      <c r="V80" s="118"/>
      <c r="W80" s="14"/>
      <c r="X80" s="14"/>
      <c r="Y80" s="14"/>
      <c r="Z80" s="420" t="s">
        <v>19</v>
      </c>
      <c r="AA80" s="420"/>
      <c r="AB80" s="420"/>
      <c r="AC80" s="420"/>
      <c r="AD80" s="30"/>
      <c r="AE80" s="131">
        <v>0.155</v>
      </c>
      <c r="AF80" s="129">
        <v>1120</v>
      </c>
      <c r="AG80" s="129">
        <v>2371</v>
      </c>
      <c r="AH80" s="328">
        <v>1187</v>
      </c>
      <c r="AI80" s="126">
        <v>1184</v>
      </c>
      <c r="AJ80" s="30"/>
    </row>
    <row r="81" spans="3:36" ht="10.5" customHeight="1">
      <c r="C81" s="14"/>
      <c r="D81" s="14"/>
      <c r="E81" s="14"/>
      <c r="F81" s="14"/>
      <c r="G81" s="420" t="s">
        <v>23</v>
      </c>
      <c r="H81" s="420"/>
      <c r="I81" s="420"/>
      <c r="J81" s="420"/>
      <c r="K81" s="151"/>
      <c r="L81" s="346">
        <v>1177</v>
      </c>
      <c r="M81" s="347">
        <v>2363</v>
      </c>
      <c r="N81" s="347">
        <v>1125</v>
      </c>
      <c r="O81" s="346">
        <v>1238</v>
      </c>
      <c r="P81" s="139">
        <f>SUM(M81/AE81)</f>
        <v>8262.237762237763</v>
      </c>
      <c r="Q81" s="140">
        <f>SUM(M81/L81)</f>
        <v>2.0076465590484283</v>
      </c>
      <c r="R81" s="139">
        <f t="shared" si="18"/>
        <v>-35</v>
      </c>
      <c r="S81" s="139">
        <f t="shared" si="18"/>
        <v>-57</v>
      </c>
      <c r="T81" s="127"/>
      <c r="U81" s="30"/>
      <c r="V81" s="118"/>
      <c r="W81" s="14"/>
      <c r="X81" s="14"/>
      <c r="Y81" s="14"/>
      <c r="Z81" s="420" t="s">
        <v>23</v>
      </c>
      <c r="AA81" s="420"/>
      <c r="AB81" s="420"/>
      <c r="AC81" s="420"/>
      <c r="AD81" s="30"/>
      <c r="AE81" s="131">
        <v>0.286</v>
      </c>
      <c r="AF81" s="129">
        <v>1212</v>
      </c>
      <c r="AG81" s="129">
        <v>2420</v>
      </c>
      <c r="AH81" s="328">
        <v>1167</v>
      </c>
      <c r="AI81" s="126">
        <v>1253</v>
      </c>
      <c r="AJ81" s="30"/>
    </row>
    <row r="82" spans="3:36" ht="10.5" customHeight="1">
      <c r="C82" s="14"/>
      <c r="D82" s="14"/>
      <c r="E82" s="14"/>
      <c r="F82" s="14"/>
      <c r="G82" s="420" t="s">
        <v>26</v>
      </c>
      <c r="H82" s="420"/>
      <c r="I82" s="420"/>
      <c r="J82" s="420"/>
      <c r="K82" s="151"/>
      <c r="L82" s="346">
        <v>1814</v>
      </c>
      <c r="M82" s="347">
        <v>3856</v>
      </c>
      <c r="N82" s="347">
        <v>1877</v>
      </c>
      <c r="O82" s="346">
        <v>1979</v>
      </c>
      <c r="P82" s="139">
        <f>SUM(M82/AE82)</f>
        <v>17291.479820627803</v>
      </c>
      <c r="Q82" s="140">
        <f>SUM(M82/L82)</f>
        <v>2.125689084895259</v>
      </c>
      <c r="R82" s="139">
        <f t="shared" si="18"/>
        <v>-21</v>
      </c>
      <c r="S82" s="139">
        <f t="shared" si="18"/>
        <v>-26</v>
      </c>
      <c r="T82" s="127"/>
      <c r="U82" s="30"/>
      <c r="V82" s="118"/>
      <c r="W82" s="14"/>
      <c r="X82" s="14"/>
      <c r="Y82" s="14"/>
      <c r="Z82" s="420" t="s">
        <v>26</v>
      </c>
      <c r="AA82" s="420"/>
      <c r="AB82" s="420"/>
      <c r="AC82" s="420"/>
      <c r="AD82" s="30"/>
      <c r="AE82" s="131">
        <v>0.223</v>
      </c>
      <c r="AF82" s="129">
        <v>1835</v>
      </c>
      <c r="AG82" s="129">
        <v>3882</v>
      </c>
      <c r="AH82" s="328">
        <v>1894</v>
      </c>
      <c r="AI82" s="126">
        <v>1988</v>
      </c>
      <c r="AJ82" s="30"/>
    </row>
    <row r="83" spans="2:35" s="30" customFormat="1" ht="10.5" customHeight="1">
      <c r="B83" s="113"/>
      <c r="C83" s="135"/>
      <c r="D83" s="135"/>
      <c r="E83" s="135"/>
      <c r="F83" s="135"/>
      <c r="G83" s="135"/>
      <c r="H83" s="135"/>
      <c r="I83" s="135"/>
      <c r="J83" s="135"/>
      <c r="K83" s="150"/>
      <c r="L83" s="115"/>
      <c r="M83" s="115"/>
      <c r="N83" s="115"/>
      <c r="O83" s="115"/>
      <c r="P83" s="115"/>
      <c r="Q83" s="115"/>
      <c r="R83" s="115"/>
      <c r="S83" s="115"/>
      <c r="T83" s="38"/>
      <c r="V83" s="112"/>
      <c r="W83" s="113"/>
      <c r="X83" s="113"/>
      <c r="Y83" s="113"/>
      <c r="Z83" s="113"/>
      <c r="AA83" s="113"/>
      <c r="AB83" s="113"/>
      <c r="AC83" s="113"/>
      <c r="AD83" s="113"/>
      <c r="AE83" s="34"/>
      <c r="AF83" s="114"/>
      <c r="AG83" s="114"/>
      <c r="AH83" s="329"/>
      <c r="AI83" s="115"/>
    </row>
    <row r="84" spans="2:35" ht="10.5" customHeight="1">
      <c r="B84" s="420" t="s">
        <v>37</v>
      </c>
      <c r="C84" s="420"/>
      <c r="D84" s="420"/>
      <c r="E84" s="61" t="s">
        <v>387</v>
      </c>
      <c r="F84" s="30" t="s">
        <v>386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AF84" s="30"/>
      <c r="AG84" s="30"/>
      <c r="AH84" s="30"/>
      <c r="AI84" s="30"/>
    </row>
    <row r="85" ht="11.25" customHeight="1"/>
    <row r="86" spans="2:9" ht="11.25" customHeight="1">
      <c r="B86" s="14"/>
      <c r="C86" s="14"/>
      <c r="D86" s="14"/>
      <c r="E86" s="14"/>
      <c r="F86" s="14"/>
      <c r="G86" s="14"/>
      <c r="H86" s="14"/>
      <c r="I86" s="14"/>
    </row>
    <row r="87" spans="2:33" ht="11.25" customHeight="1">
      <c r="B87" s="14"/>
      <c r="C87" s="14"/>
      <c r="D87" s="14"/>
      <c r="E87" s="14"/>
      <c r="F87" s="14"/>
      <c r="G87" s="14"/>
      <c r="H87" s="14"/>
      <c r="I87" s="14"/>
      <c r="AG87" s="137"/>
    </row>
    <row r="88" spans="2:33" ht="11.25" customHeight="1">
      <c r="B88" s="14"/>
      <c r="C88" s="14"/>
      <c r="D88" s="14"/>
      <c r="E88" s="14"/>
      <c r="F88" s="14"/>
      <c r="G88" s="14"/>
      <c r="H88" s="14"/>
      <c r="I88" s="14"/>
      <c r="AG88" s="138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133">
    <mergeCell ref="G73:J73"/>
    <mergeCell ref="C72:J72"/>
    <mergeCell ref="G70:J70"/>
    <mergeCell ref="G69:J69"/>
    <mergeCell ref="G56:J56"/>
    <mergeCell ref="G55:J55"/>
    <mergeCell ref="G60:J60"/>
    <mergeCell ref="G59:J59"/>
    <mergeCell ref="C58:J58"/>
    <mergeCell ref="G62:J62"/>
    <mergeCell ref="G68:J68"/>
    <mergeCell ref="G67:J67"/>
    <mergeCell ref="G65:J65"/>
    <mergeCell ref="C64:J64"/>
    <mergeCell ref="G66:J66"/>
    <mergeCell ref="C53:J53"/>
    <mergeCell ref="G51:J51"/>
    <mergeCell ref="G50:J50"/>
    <mergeCell ref="AE5:AE6"/>
    <mergeCell ref="C8:J8"/>
    <mergeCell ref="G41:J41"/>
    <mergeCell ref="C40:J40"/>
    <mergeCell ref="C48:J48"/>
    <mergeCell ref="G46:J46"/>
    <mergeCell ref="G45:J45"/>
    <mergeCell ref="B3:S3"/>
    <mergeCell ref="L5:L6"/>
    <mergeCell ref="R5:S5"/>
    <mergeCell ref="B5:K6"/>
    <mergeCell ref="M5:O5"/>
    <mergeCell ref="P5:P6"/>
    <mergeCell ref="Q5:Q6"/>
    <mergeCell ref="B84:D84"/>
    <mergeCell ref="G82:J82"/>
    <mergeCell ref="G81:J81"/>
    <mergeCell ref="G80:J80"/>
    <mergeCell ref="G79:J79"/>
    <mergeCell ref="C78:J78"/>
    <mergeCell ref="G43:J43"/>
    <mergeCell ref="G42:J42"/>
    <mergeCell ref="G49:J49"/>
    <mergeCell ref="G61:J61"/>
    <mergeCell ref="G76:J76"/>
    <mergeCell ref="G75:J75"/>
    <mergeCell ref="G74:J74"/>
    <mergeCell ref="G54:J54"/>
    <mergeCell ref="G44:J44"/>
    <mergeCell ref="G33:J33"/>
    <mergeCell ref="G32:J32"/>
    <mergeCell ref="G31:J31"/>
    <mergeCell ref="G30:J30"/>
    <mergeCell ref="G38:J38"/>
    <mergeCell ref="G37:J37"/>
    <mergeCell ref="G36:J36"/>
    <mergeCell ref="C35:J35"/>
    <mergeCell ref="G23:J23"/>
    <mergeCell ref="G22:J22"/>
    <mergeCell ref="G21:J21"/>
    <mergeCell ref="C20:J20"/>
    <mergeCell ref="C29:J29"/>
    <mergeCell ref="G27:J27"/>
    <mergeCell ref="G26:J26"/>
    <mergeCell ref="C25:J25"/>
    <mergeCell ref="C10:J10"/>
    <mergeCell ref="Z11:AC11"/>
    <mergeCell ref="W10:AC10"/>
    <mergeCell ref="Z12:AC12"/>
    <mergeCell ref="G11:J11"/>
    <mergeCell ref="G12:J12"/>
    <mergeCell ref="C18:J18"/>
    <mergeCell ref="G16:J16"/>
    <mergeCell ref="G15:J15"/>
    <mergeCell ref="C14:J14"/>
    <mergeCell ref="W14:AC14"/>
    <mergeCell ref="Z15:AC15"/>
    <mergeCell ref="Z16:AC16"/>
    <mergeCell ref="W18:AC18"/>
    <mergeCell ref="W25:AC25"/>
    <mergeCell ref="Z26:AC26"/>
    <mergeCell ref="Z27:AC27"/>
    <mergeCell ref="W29:AC29"/>
    <mergeCell ref="W20:AC20"/>
    <mergeCell ref="Z21:AC21"/>
    <mergeCell ref="Z22:AC22"/>
    <mergeCell ref="Z23:AC23"/>
    <mergeCell ref="W35:AC35"/>
    <mergeCell ref="Z36:AC36"/>
    <mergeCell ref="Z37:AC37"/>
    <mergeCell ref="Z38:AC38"/>
    <mergeCell ref="Z30:AC30"/>
    <mergeCell ref="Z31:AC31"/>
    <mergeCell ref="Z32:AC32"/>
    <mergeCell ref="Z33:AC33"/>
    <mergeCell ref="W40:AC40"/>
    <mergeCell ref="Z41:AC41"/>
    <mergeCell ref="Z42:AC42"/>
    <mergeCell ref="Z43:AC43"/>
    <mergeCell ref="Z49:AC49"/>
    <mergeCell ref="Z50:AC50"/>
    <mergeCell ref="W58:AC58"/>
    <mergeCell ref="Z44:AC44"/>
    <mergeCell ref="Z45:AC45"/>
    <mergeCell ref="Z68:AC68"/>
    <mergeCell ref="Z70:AC70"/>
    <mergeCell ref="Z66:AC66"/>
    <mergeCell ref="Z51:AC51"/>
    <mergeCell ref="W53:AC53"/>
    <mergeCell ref="Z82:AC82"/>
    <mergeCell ref="Z79:AC79"/>
    <mergeCell ref="Z80:AC80"/>
    <mergeCell ref="Z76:AC76"/>
    <mergeCell ref="W78:AC78"/>
    <mergeCell ref="Z81:AC81"/>
    <mergeCell ref="AF5:AF6"/>
    <mergeCell ref="Z74:AC74"/>
    <mergeCell ref="Z75:AC75"/>
    <mergeCell ref="Z65:AC65"/>
    <mergeCell ref="W72:AC72"/>
    <mergeCell ref="Z73:AC73"/>
    <mergeCell ref="Z46:AC46"/>
    <mergeCell ref="W48:AC48"/>
    <mergeCell ref="Z55:AC55"/>
    <mergeCell ref="Z56:AC56"/>
    <mergeCell ref="AG5:AI5"/>
    <mergeCell ref="W8:AC8"/>
    <mergeCell ref="Z69:AC69"/>
    <mergeCell ref="W64:AC64"/>
    <mergeCell ref="Z59:AC59"/>
    <mergeCell ref="Z60:AC60"/>
    <mergeCell ref="Z61:AC61"/>
    <mergeCell ref="Z62:AC62"/>
    <mergeCell ref="Z54:AC54"/>
    <mergeCell ref="Z67:AC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0.50390625" style="34" bestFit="1" customWidth="1"/>
    <col min="33" max="33" width="7.50390625" style="34" bestFit="1" customWidth="1"/>
    <col min="34" max="35" width="6.75390625" style="34" bestFit="1" customWidth="1"/>
    <col min="36" max="16384" width="9.00390625" style="34" customWidth="1"/>
  </cols>
  <sheetData>
    <row r="1" spans="18:22" ht="10.5" customHeight="1">
      <c r="R1" s="103"/>
      <c r="S1" s="103"/>
      <c r="T1" s="66" t="s">
        <v>354</v>
      </c>
      <c r="V1" s="141"/>
    </row>
    <row r="2" ht="10.5" customHeight="1"/>
    <row r="3" spans="2:19" s="35" customFormat="1" ht="18" customHeight="1">
      <c r="B3" s="400" t="s">
        <v>440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</row>
    <row r="4" spans="1:35" ht="12.75" customHeight="1">
      <c r="A4" s="30"/>
      <c r="S4" s="288" t="s">
        <v>509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6" ht="15.75" customHeight="1">
      <c r="B5" s="412" t="s">
        <v>4</v>
      </c>
      <c r="C5" s="424"/>
      <c r="D5" s="424"/>
      <c r="E5" s="424"/>
      <c r="F5" s="424"/>
      <c r="G5" s="424"/>
      <c r="H5" s="424"/>
      <c r="I5" s="424"/>
      <c r="J5" s="424"/>
      <c r="K5" s="411"/>
      <c r="L5" s="424" t="s">
        <v>162</v>
      </c>
      <c r="M5" s="424" t="s">
        <v>163</v>
      </c>
      <c r="N5" s="424"/>
      <c r="O5" s="424"/>
      <c r="P5" s="415" t="s">
        <v>164</v>
      </c>
      <c r="Q5" s="415" t="s">
        <v>165</v>
      </c>
      <c r="R5" s="424" t="s">
        <v>166</v>
      </c>
      <c r="S5" s="411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16" t="s">
        <v>167</v>
      </c>
      <c r="AF5" s="421" t="s">
        <v>463</v>
      </c>
      <c r="AG5" s="433" t="s">
        <v>464</v>
      </c>
      <c r="AH5" s="418"/>
      <c r="AI5" s="418"/>
      <c r="AJ5" s="30"/>
    </row>
    <row r="6" spans="2:36" ht="15.75" customHeight="1">
      <c r="B6" s="413"/>
      <c r="C6" s="410"/>
      <c r="D6" s="410"/>
      <c r="E6" s="410"/>
      <c r="F6" s="410"/>
      <c r="G6" s="410"/>
      <c r="H6" s="410"/>
      <c r="I6" s="410"/>
      <c r="J6" s="410"/>
      <c r="K6" s="414"/>
      <c r="L6" s="410"/>
      <c r="M6" s="110" t="s">
        <v>5</v>
      </c>
      <c r="N6" s="110" t="s">
        <v>168</v>
      </c>
      <c r="O6" s="110" t="s">
        <v>169</v>
      </c>
      <c r="P6" s="410"/>
      <c r="Q6" s="410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7"/>
      <c r="AF6" s="422"/>
      <c r="AG6" s="115" t="s">
        <v>16</v>
      </c>
      <c r="AH6" s="116" t="s">
        <v>89</v>
      </c>
      <c r="AI6" s="115" t="s">
        <v>90</v>
      </c>
      <c r="AJ6" s="30"/>
    </row>
    <row r="7" spans="1:35" ht="10.5" customHeight="1">
      <c r="A7" s="30"/>
      <c r="L7" s="117"/>
      <c r="V7" s="118"/>
      <c r="W7" s="30"/>
      <c r="X7" s="30"/>
      <c r="Y7" s="30"/>
      <c r="Z7" s="30"/>
      <c r="AA7" s="30"/>
      <c r="AB7" s="30"/>
      <c r="AC7" s="30"/>
      <c r="AD7" s="30"/>
      <c r="AE7" s="32"/>
      <c r="AF7" s="143"/>
      <c r="AG7" s="339"/>
      <c r="AH7" s="144"/>
      <c r="AI7" s="30"/>
    </row>
    <row r="8" spans="3:35" s="41" customFormat="1" ht="10.5" customHeight="1">
      <c r="C8" s="419" t="s">
        <v>52</v>
      </c>
      <c r="D8" s="419"/>
      <c r="E8" s="419"/>
      <c r="F8" s="419"/>
      <c r="G8" s="419"/>
      <c r="H8" s="419"/>
      <c r="I8" s="419"/>
      <c r="J8" s="419"/>
      <c r="L8" s="341">
        <v>10062</v>
      </c>
      <c r="M8" s="342">
        <v>19029</v>
      </c>
      <c r="N8" s="342">
        <v>9514</v>
      </c>
      <c r="O8" s="342">
        <v>9515</v>
      </c>
      <c r="P8" s="63">
        <f aca="true" t="shared" si="0" ref="P8:P13">SUM(M8/AE8)</f>
        <v>17767.50700280112</v>
      </c>
      <c r="Q8" s="64">
        <f aca="true" t="shared" si="1" ref="Q8:Q13">SUM(M8/L8)</f>
        <v>1.8911747167561122</v>
      </c>
      <c r="R8" s="63">
        <f aca="true" t="shared" si="2" ref="R8:S13">SUM(L8-AF8)</f>
        <v>228</v>
      </c>
      <c r="S8" s="63">
        <f t="shared" si="2"/>
        <v>440</v>
      </c>
      <c r="V8" s="123"/>
      <c r="W8" s="419" t="s">
        <v>52</v>
      </c>
      <c r="X8" s="419"/>
      <c r="Y8" s="419"/>
      <c r="Z8" s="419"/>
      <c r="AA8" s="419"/>
      <c r="AB8" s="419"/>
      <c r="AC8" s="419"/>
      <c r="AD8" s="29"/>
      <c r="AE8" s="145">
        <v>1.071</v>
      </c>
      <c r="AF8" s="337">
        <v>9834</v>
      </c>
      <c r="AG8" s="337">
        <v>18589</v>
      </c>
      <c r="AH8" s="335">
        <v>9330</v>
      </c>
      <c r="AI8" s="336">
        <v>9259</v>
      </c>
    </row>
    <row r="9" spans="3:36" ht="10.5" customHeight="1">
      <c r="C9" s="14"/>
      <c r="D9" s="14"/>
      <c r="E9" s="14"/>
      <c r="F9" s="14"/>
      <c r="G9" s="420" t="s">
        <v>18</v>
      </c>
      <c r="H9" s="420"/>
      <c r="I9" s="420"/>
      <c r="J9" s="420"/>
      <c r="K9" s="151"/>
      <c r="L9" s="346">
        <v>2352</v>
      </c>
      <c r="M9" s="347">
        <v>4359</v>
      </c>
      <c r="N9" s="347">
        <v>2122</v>
      </c>
      <c r="O9" s="346">
        <v>2237</v>
      </c>
      <c r="P9" s="139">
        <f t="shared" si="0"/>
        <v>21057.971014492756</v>
      </c>
      <c r="Q9" s="140">
        <f t="shared" si="1"/>
        <v>1.8533163265306123</v>
      </c>
      <c r="R9" s="139">
        <f t="shared" si="2"/>
        <v>87</v>
      </c>
      <c r="S9" s="139">
        <f t="shared" si="2"/>
        <v>199</v>
      </c>
      <c r="T9" s="127"/>
      <c r="U9" s="30"/>
      <c r="V9" s="118"/>
      <c r="W9" s="14"/>
      <c r="X9" s="14"/>
      <c r="Y9" s="14"/>
      <c r="Z9" s="420" t="s">
        <v>18</v>
      </c>
      <c r="AA9" s="420"/>
      <c r="AB9" s="420"/>
      <c r="AC9" s="420"/>
      <c r="AD9" s="30"/>
      <c r="AE9" s="146">
        <v>0.207</v>
      </c>
      <c r="AF9" s="129">
        <v>2265</v>
      </c>
      <c r="AG9" s="129">
        <v>4160</v>
      </c>
      <c r="AH9" s="328">
        <v>2027</v>
      </c>
      <c r="AI9" s="126">
        <v>2133</v>
      </c>
      <c r="AJ9" s="30"/>
    </row>
    <row r="10" spans="3:36" ht="10.5" customHeight="1">
      <c r="C10" s="14"/>
      <c r="D10" s="14"/>
      <c r="E10" s="14"/>
      <c r="F10" s="14"/>
      <c r="G10" s="420" t="s">
        <v>19</v>
      </c>
      <c r="H10" s="420"/>
      <c r="I10" s="420"/>
      <c r="J10" s="420"/>
      <c r="K10" s="151"/>
      <c r="L10" s="346">
        <v>1868</v>
      </c>
      <c r="M10" s="347">
        <v>3415</v>
      </c>
      <c r="N10" s="347">
        <v>1756</v>
      </c>
      <c r="O10" s="346">
        <v>1659</v>
      </c>
      <c r="P10" s="139">
        <f t="shared" si="0"/>
        <v>18559.782608695652</v>
      </c>
      <c r="Q10" s="140">
        <f t="shared" si="1"/>
        <v>1.8281584582441113</v>
      </c>
      <c r="R10" s="139">
        <f t="shared" si="2"/>
        <v>-15</v>
      </c>
      <c r="S10" s="139">
        <f t="shared" si="2"/>
        <v>7</v>
      </c>
      <c r="T10" s="127"/>
      <c r="U10" s="30"/>
      <c r="V10" s="118"/>
      <c r="W10" s="14"/>
      <c r="X10" s="14"/>
      <c r="Y10" s="14"/>
      <c r="Z10" s="420" t="s">
        <v>19</v>
      </c>
      <c r="AA10" s="420"/>
      <c r="AB10" s="420"/>
      <c r="AC10" s="420"/>
      <c r="AD10" s="30"/>
      <c r="AE10" s="146">
        <v>0.184</v>
      </c>
      <c r="AF10" s="129">
        <v>1883</v>
      </c>
      <c r="AG10" s="129">
        <v>3408</v>
      </c>
      <c r="AH10" s="328">
        <v>1756</v>
      </c>
      <c r="AI10" s="126">
        <v>1652</v>
      </c>
      <c r="AJ10" s="30"/>
    </row>
    <row r="11" spans="3:36" ht="10.5" customHeight="1">
      <c r="C11" s="14"/>
      <c r="D11" s="14"/>
      <c r="E11" s="14"/>
      <c r="F11" s="14"/>
      <c r="G11" s="420" t="s">
        <v>23</v>
      </c>
      <c r="H11" s="420"/>
      <c r="I11" s="420"/>
      <c r="J11" s="420"/>
      <c r="K11" s="151"/>
      <c r="L11" s="346">
        <v>2488</v>
      </c>
      <c r="M11" s="347">
        <v>4789</v>
      </c>
      <c r="N11" s="347">
        <v>2336</v>
      </c>
      <c r="O11" s="346">
        <v>2453</v>
      </c>
      <c r="P11" s="139">
        <f t="shared" si="0"/>
        <v>17936.32958801498</v>
      </c>
      <c r="Q11" s="140">
        <f t="shared" si="1"/>
        <v>1.92483922829582</v>
      </c>
      <c r="R11" s="139">
        <f t="shared" si="2"/>
        <v>136</v>
      </c>
      <c r="S11" s="139">
        <f t="shared" si="2"/>
        <v>200</v>
      </c>
      <c r="T11" s="127"/>
      <c r="U11" s="30"/>
      <c r="V11" s="118"/>
      <c r="W11" s="14"/>
      <c r="X11" s="14"/>
      <c r="Y11" s="14"/>
      <c r="Z11" s="420" t="s">
        <v>23</v>
      </c>
      <c r="AA11" s="420"/>
      <c r="AB11" s="420"/>
      <c r="AC11" s="420"/>
      <c r="AD11" s="30"/>
      <c r="AE11" s="146">
        <v>0.267</v>
      </c>
      <c r="AF11" s="129">
        <v>2352</v>
      </c>
      <c r="AG11" s="129">
        <v>4589</v>
      </c>
      <c r="AH11" s="328">
        <v>2254</v>
      </c>
      <c r="AI11" s="126">
        <v>2335</v>
      </c>
      <c r="AJ11" s="30"/>
    </row>
    <row r="12" spans="3:36" ht="10.5" customHeight="1">
      <c r="C12" s="14"/>
      <c r="D12" s="14"/>
      <c r="E12" s="14"/>
      <c r="F12" s="14"/>
      <c r="G12" s="420" t="s">
        <v>26</v>
      </c>
      <c r="H12" s="420"/>
      <c r="I12" s="420"/>
      <c r="J12" s="420"/>
      <c r="K12" s="151"/>
      <c r="L12" s="346">
        <v>2058</v>
      </c>
      <c r="M12" s="347">
        <v>4205</v>
      </c>
      <c r="N12" s="347">
        <v>2117</v>
      </c>
      <c r="O12" s="346">
        <v>2088</v>
      </c>
      <c r="P12" s="139">
        <f t="shared" si="0"/>
        <v>15749.063670411984</v>
      </c>
      <c r="Q12" s="140">
        <f t="shared" si="1"/>
        <v>2.043245869776482</v>
      </c>
      <c r="R12" s="139">
        <f t="shared" si="2"/>
        <v>0</v>
      </c>
      <c r="S12" s="139">
        <f t="shared" si="2"/>
        <v>12</v>
      </c>
      <c r="T12" s="127"/>
      <c r="U12" s="30"/>
      <c r="V12" s="118"/>
      <c r="W12" s="14"/>
      <c r="X12" s="14"/>
      <c r="Y12" s="14"/>
      <c r="Z12" s="420" t="s">
        <v>26</v>
      </c>
      <c r="AA12" s="420"/>
      <c r="AB12" s="420"/>
      <c r="AC12" s="420"/>
      <c r="AD12" s="30"/>
      <c r="AE12" s="146">
        <v>0.267</v>
      </c>
      <c r="AF12" s="129">
        <v>2058</v>
      </c>
      <c r="AG12" s="129">
        <v>4193</v>
      </c>
      <c r="AH12" s="328">
        <v>2121</v>
      </c>
      <c r="AI12" s="126">
        <v>2072</v>
      </c>
      <c r="AJ12" s="30"/>
    </row>
    <row r="13" spans="3:36" ht="10.5" customHeight="1">
      <c r="C13" s="14"/>
      <c r="D13" s="14"/>
      <c r="E13" s="14"/>
      <c r="F13" s="14"/>
      <c r="G13" s="420" t="s">
        <v>29</v>
      </c>
      <c r="H13" s="420"/>
      <c r="I13" s="420"/>
      <c r="J13" s="420"/>
      <c r="K13" s="151"/>
      <c r="L13" s="346">
        <v>1296</v>
      </c>
      <c r="M13" s="347">
        <v>2261</v>
      </c>
      <c r="N13" s="347">
        <v>1183</v>
      </c>
      <c r="O13" s="346">
        <v>1078</v>
      </c>
      <c r="P13" s="139">
        <f t="shared" si="0"/>
        <v>15486.301369863015</v>
      </c>
      <c r="Q13" s="140">
        <f t="shared" si="1"/>
        <v>1.7445987654320987</v>
      </c>
      <c r="R13" s="139">
        <f t="shared" si="2"/>
        <v>20</v>
      </c>
      <c r="S13" s="139">
        <f t="shared" si="2"/>
        <v>22</v>
      </c>
      <c r="T13" s="127"/>
      <c r="U13" s="30"/>
      <c r="V13" s="118"/>
      <c r="W13" s="14"/>
      <c r="X13" s="14"/>
      <c r="Y13" s="14"/>
      <c r="Z13" s="420" t="s">
        <v>29</v>
      </c>
      <c r="AA13" s="420"/>
      <c r="AB13" s="420"/>
      <c r="AC13" s="420"/>
      <c r="AD13" s="30"/>
      <c r="AE13" s="146">
        <v>0.146</v>
      </c>
      <c r="AF13" s="129">
        <v>1276</v>
      </c>
      <c r="AG13" s="129">
        <v>2239</v>
      </c>
      <c r="AH13" s="328">
        <v>1172</v>
      </c>
      <c r="AI13" s="126">
        <v>1067</v>
      </c>
      <c r="AJ13" s="30"/>
    </row>
    <row r="14" spans="3:35" ht="9" customHeight="1">
      <c r="C14" s="14"/>
      <c r="D14" s="14"/>
      <c r="E14" s="14"/>
      <c r="F14" s="14"/>
      <c r="G14" s="14"/>
      <c r="H14" s="14"/>
      <c r="I14" s="14"/>
      <c r="J14" s="14"/>
      <c r="K14" s="151"/>
      <c r="L14" s="342"/>
      <c r="M14" s="342"/>
      <c r="N14" s="342"/>
      <c r="O14" s="336"/>
      <c r="P14" s="63"/>
      <c r="Q14" s="64"/>
      <c r="R14" s="63"/>
      <c r="S14" s="63"/>
      <c r="V14" s="118"/>
      <c r="W14" s="30"/>
      <c r="X14" s="30"/>
      <c r="Y14" s="30"/>
      <c r="Z14" s="30"/>
      <c r="AA14" s="30"/>
      <c r="AB14" s="30"/>
      <c r="AC14" s="30"/>
      <c r="AD14" s="30"/>
      <c r="AE14" s="147"/>
      <c r="AF14" s="337"/>
      <c r="AG14" s="338"/>
      <c r="AH14" s="335"/>
      <c r="AI14" s="336"/>
    </row>
    <row r="15" spans="3:35" s="41" customFormat="1" ht="10.5" customHeight="1">
      <c r="C15" s="419" t="s">
        <v>53</v>
      </c>
      <c r="D15" s="419"/>
      <c r="E15" s="419"/>
      <c r="F15" s="419"/>
      <c r="G15" s="419"/>
      <c r="H15" s="419"/>
      <c r="I15" s="419"/>
      <c r="J15" s="419"/>
      <c r="K15" s="211"/>
      <c r="L15" s="342">
        <v>2728</v>
      </c>
      <c r="M15" s="342">
        <v>5699</v>
      </c>
      <c r="N15" s="342">
        <v>2833</v>
      </c>
      <c r="O15" s="342">
        <v>2866</v>
      </c>
      <c r="P15" s="63">
        <f>SUM(M15/AE15)</f>
        <v>16144.475920679888</v>
      </c>
      <c r="Q15" s="64">
        <f>SUM(M15/L15)</f>
        <v>2.0890762463343107</v>
      </c>
      <c r="R15" s="63">
        <f aca="true" t="shared" si="3" ref="R15:S17">SUM(L15-AF15)</f>
        <v>30</v>
      </c>
      <c r="S15" s="63">
        <f t="shared" si="3"/>
        <v>75</v>
      </c>
      <c r="V15" s="123"/>
      <c r="W15" s="419" t="s">
        <v>53</v>
      </c>
      <c r="X15" s="419"/>
      <c r="Y15" s="419"/>
      <c r="Z15" s="419"/>
      <c r="AA15" s="419"/>
      <c r="AB15" s="419"/>
      <c r="AC15" s="419"/>
      <c r="AD15" s="29"/>
      <c r="AE15" s="145">
        <v>0.353</v>
      </c>
      <c r="AF15" s="337">
        <v>2698</v>
      </c>
      <c r="AG15" s="337">
        <v>5624</v>
      </c>
      <c r="AH15" s="335">
        <v>2818</v>
      </c>
      <c r="AI15" s="336">
        <v>2806</v>
      </c>
    </row>
    <row r="16" spans="3:36" ht="10.5" customHeight="1">
      <c r="C16" s="14"/>
      <c r="D16" s="14"/>
      <c r="E16" s="14"/>
      <c r="F16" s="14"/>
      <c r="G16" s="420" t="s">
        <v>18</v>
      </c>
      <c r="H16" s="420"/>
      <c r="I16" s="420"/>
      <c r="J16" s="420"/>
      <c r="K16" s="151"/>
      <c r="L16" s="346">
        <v>1664</v>
      </c>
      <c r="M16" s="347">
        <v>3473</v>
      </c>
      <c r="N16" s="347">
        <v>1675</v>
      </c>
      <c r="O16" s="346">
        <v>1798</v>
      </c>
      <c r="P16" s="139">
        <f>SUM(M16/AE16)</f>
        <v>17278.606965174127</v>
      </c>
      <c r="Q16" s="140">
        <f>SUM(M16/L16)</f>
        <v>2.087139423076923</v>
      </c>
      <c r="R16" s="139">
        <f t="shared" si="3"/>
        <v>58</v>
      </c>
      <c r="S16" s="139">
        <f t="shared" si="3"/>
        <v>130</v>
      </c>
      <c r="T16" s="127"/>
      <c r="U16" s="30"/>
      <c r="V16" s="118"/>
      <c r="W16" s="14"/>
      <c r="X16" s="14"/>
      <c r="Y16" s="14"/>
      <c r="Z16" s="420" t="s">
        <v>18</v>
      </c>
      <c r="AA16" s="420"/>
      <c r="AB16" s="420"/>
      <c r="AC16" s="420"/>
      <c r="AD16" s="30"/>
      <c r="AE16" s="146">
        <v>0.201</v>
      </c>
      <c r="AF16" s="129">
        <v>1606</v>
      </c>
      <c r="AG16" s="129">
        <v>3343</v>
      </c>
      <c r="AH16" s="328">
        <v>1622</v>
      </c>
      <c r="AI16" s="126">
        <v>1721</v>
      </c>
      <c r="AJ16" s="30"/>
    </row>
    <row r="17" spans="3:36" ht="10.5" customHeight="1">
      <c r="C17" s="14"/>
      <c r="D17" s="14"/>
      <c r="E17" s="14"/>
      <c r="F17" s="14"/>
      <c r="G17" s="420" t="s">
        <v>19</v>
      </c>
      <c r="H17" s="420"/>
      <c r="I17" s="420"/>
      <c r="J17" s="420"/>
      <c r="K17" s="151"/>
      <c r="L17" s="346">
        <v>1064</v>
      </c>
      <c r="M17" s="347">
        <v>2226</v>
      </c>
      <c r="N17" s="347">
        <v>1158</v>
      </c>
      <c r="O17" s="346">
        <v>1068</v>
      </c>
      <c r="P17" s="139">
        <f>SUM(M17/AE17)</f>
        <v>14644.736842105263</v>
      </c>
      <c r="Q17" s="140">
        <f>SUM(M17/L17)</f>
        <v>2.0921052631578947</v>
      </c>
      <c r="R17" s="139">
        <f t="shared" si="3"/>
        <v>-28</v>
      </c>
      <c r="S17" s="139">
        <f t="shared" si="3"/>
        <v>-55</v>
      </c>
      <c r="T17" s="127"/>
      <c r="U17" s="30"/>
      <c r="V17" s="118"/>
      <c r="W17" s="14"/>
      <c r="X17" s="14"/>
      <c r="Y17" s="14"/>
      <c r="Z17" s="420" t="s">
        <v>19</v>
      </c>
      <c r="AA17" s="420"/>
      <c r="AB17" s="420"/>
      <c r="AC17" s="420"/>
      <c r="AD17" s="30"/>
      <c r="AE17" s="146">
        <v>0.152</v>
      </c>
      <c r="AF17" s="129">
        <v>1092</v>
      </c>
      <c r="AG17" s="129">
        <v>2281</v>
      </c>
      <c r="AH17" s="328">
        <v>1196</v>
      </c>
      <c r="AI17" s="126">
        <v>1085</v>
      </c>
      <c r="AJ17" s="30"/>
    </row>
    <row r="18" spans="11:35" ht="9" customHeight="1">
      <c r="K18" s="151"/>
      <c r="L18" s="342"/>
      <c r="M18" s="342"/>
      <c r="N18" s="342"/>
      <c r="O18" s="336"/>
      <c r="P18" s="63"/>
      <c r="Q18" s="64"/>
      <c r="R18" s="63"/>
      <c r="S18" s="63"/>
      <c r="V18" s="118"/>
      <c r="W18" s="30"/>
      <c r="X18" s="30"/>
      <c r="Y18" s="30"/>
      <c r="Z18" s="30"/>
      <c r="AA18" s="30"/>
      <c r="AB18" s="30"/>
      <c r="AC18" s="30"/>
      <c r="AD18" s="30"/>
      <c r="AE18" s="147"/>
      <c r="AF18" s="337"/>
      <c r="AG18" s="338"/>
      <c r="AH18" s="335"/>
      <c r="AI18" s="336"/>
    </row>
    <row r="19" spans="3:35" s="41" customFormat="1" ht="10.5" customHeight="1">
      <c r="C19" s="419" t="s">
        <v>54</v>
      </c>
      <c r="D19" s="419"/>
      <c r="E19" s="419"/>
      <c r="F19" s="419"/>
      <c r="G19" s="419"/>
      <c r="H19" s="419"/>
      <c r="I19" s="419"/>
      <c r="J19" s="419"/>
      <c r="K19" s="211"/>
      <c r="L19" s="342">
        <v>5930</v>
      </c>
      <c r="M19" s="342">
        <v>12169</v>
      </c>
      <c r="N19" s="342">
        <v>6037</v>
      </c>
      <c r="O19" s="342">
        <v>6132</v>
      </c>
      <c r="P19" s="63">
        <f>SUM(M19/AE19)</f>
        <v>15541.507024265644</v>
      </c>
      <c r="Q19" s="64">
        <f>SUM(M19/L19)</f>
        <v>2.0521079258010118</v>
      </c>
      <c r="R19" s="63">
        <f aca="true" t="shared" si="4" ref="R19:S23">SUM(L19-AF19)</f>
        <v>-28</v>
      </c>
      <c r="S19" s="63">
        <f t="shared" si="4"/>
        <v>-113</v>
      </c>
      <c r="V19" s="123"/>
      <c r="W19" s="419" t="s">
        <v>54</v>
      </c>
      <c r="X19" s="419"/>
      <c r="Y19" s="419"/>
      <c r="Z19" s="419"/>
      <c r="AA19" s="419"/>
      <c r="AB19" s="419"/>
      <c r="AC19" s="419"/>
      <c r="AD19" s="29"/>
      <c r="AE19" s="145">
        <v>0.783</v>
      </c>
      <c r="AF19" s="337">
        <v>5958</v>
      </c>
      <c r="AG19" s="337">
        <v>12282</v>
      </c>
      <c r="AH19" s="335">
        <v>6129</v>
      </c>
      <c r="AI19" s="336">
        <v>6153</v>
      </c>
    </row>
    <row r="20" spans="3:36" ht="10.5" customHeight="1">
      <c r="C20" s="14"/>
      <c r="D20" s="14"/>
      <c r="E20" s="14"/>
      <c r="F20" s="14"/>
      <c r="G20" s="420" t="s">
        <v>18</v>
      </c>
      <c r="H20" s="420"/>
      <c r="I20" s="420"/>
      <c r="J20" s="420"/>
      <c r="K20" s="151"/>
      <c r="L20" s="346">
        <v>109</v>
      </c>
      <c r="M20" s="347">
        <v>240</v>
      </c>
      <c r="N20" s="347">
        <v>114</v>
      </c>
      <c r="O20" s="346">
        <v>126</v>
      </c>
      <c r="P20" s="139">
        <f>SUM(M20/AE20)</f>
        <v>1610.7382550335572</v>
      </c>
      <c r="Q20" s="140">
        <f>SUM(M20/L20)</f>
        <v>2.2018348623853212</v>
      </c>
      <c r="R20" s="139">
        <f t="shared" si="4"/>
        <v>-2</v>
      </c>
      <c r="S20" s="139">
        <f t="shared" si="4"/>
        <v>-4</v>
      </c>
      <c r="T20" s="127"/>
      <c r="U20" s="30"/>
      <c r="V20" s="118"/>
      <c r="W20" s="14"/>
      <c r="X20" s="14"/>
      <c r="Y20" s="14"/>
      <c r="Z20" s="420" t="s">
        <v>18</v>
      </c>
      <c r="AA20" s="420"/>
      <c r="AB20" s="420"/>
      <c r="AC20" s="420"/>
      <c r="AD20" s="30"/>
      <c r="AE20" s="146">
        <v>0.149</v>
      </c>
      <c r="AF20" s="129">
        <v>111</v>
      </c>
      <c r="AG20" s="129">
        <v>244</v>
      </c>
      <c r="AH20" s="328">
        <v>116</v>
      </c>
      <c r="AI20" s="126">
        <v>128</v>
      </c>
      <c r="AJ20" s="30"/>
    </row>
    <row r="21" spans="3:36" ht="10.5" customHeight="1">
      <c r="C21" s="14"/>
      <c r="D21" s="14"/>
      <c r="E21" s="14"/>
      <c r="F21" s="14"/>
      <c r="G21" s="420" t="s">
        <v>19</v>
      </c>
      <c r="H21" s="420"/>
      <c r="I21" s="420"/>
      <c r="J21" s="420"/>
      <c r="K21" s="151"/>
      <c r="L21" s="346">
        <v>1096</v>
      </c>
      <c r="M21" s="347">
        <v>2288</v>
      </c>
      <c r="N21" s="347">
        <v>1163</v>
      </c>
      <c r="O21" s="346">
        <v>1125</v>
      </c>
      <c r="P21" s="139">
        <f>SUM(M21/AE21)</f>
        <v>14211.180124223602</v>
      </c>
      <c r="Q21" s="140">
        <f>SUM(M21/L21)</f>
        <v>2.0875912408759123</v>
      </c>
      <c r="R21" s="139">
        <f t="shared" si="4"/>
        <v>-8</v>
      </c>
      <c r="S21" s="139">
        <f t="shared" si="4"/>
        <v>-2</v>
      </c>
      <c r="T21" s="127"/>
      <c r="U21" s="30"/>
      <c r="V21" s="118"/>
      <c r="W21" s="14"/>
      <c r="X21" s="14"/>
      <c r="Y21" s="14"/>
      <c r="Z21" s="420" t="s">
        <v>19</v>
      </c>
      <c r="AA21" s="420"/>
      <c r="AB21" s="420"/>
      <c r="AC21" s="420"/>
      <c r="AD21" s="30"/>
      <c r="AE21" s="146">
        <v>0.161</v>
      </c>
      <c r="AF21" s="129">
        <v>1104</v>
      </c>
      <c r="AG21" s="129">
        <v>2290</v>
      </c>
      <c r="AH21" s="328">
        <v>1158</v>
      </c>
      <c r="AI21" s="126">
        <v>1132</v>
      </c>
      <c r="AJ21" s="30"/>
    </row>
    <row r="22" spans="3:36" ht="10.5" customHeight="1">
      <c r="C22" s="14"/>
      <c r="D22" s="14"/>
      <c r="E22" s="14"/>
      <c r="F22" s="14"/>
      <c r="G22" s="420" t="s">
        <v>23</v>
      </c>
      <c r="H22" s="420"/>
      <c r="I22" s="420"/>
      <c r="J22" s="420"/>
      <c r="K22" s="151"/>
      <c r="L22" s="346">
        <v>2284</v>
      </c>
      <c r="M22" s="347">
        <v>4594</v>
      </c>
      <c r="N22" s="347">
        <v>2278</v>
      </c>
      <c r="O22" s="346">
        <v>2316</v>
      </c>
      <c r="P22" s="139">
        <f>SUM(M22/AE22)</f>
        <v>19801.724137931033</v>
      </c>
      <c r="Q22" s="140">
        <f>SUM(M22/L22)</f>
        <v>2.01138353765324</v>
      </c>
      <c r="R22" s="139">
        <f t="shared" si="4"/>
        <v>-7</v>
      </c>
      <c r="S22" s="139">
        <f t="shared" si="4"/>
        <v>-32</v>
      </c>
      <c r="T22" s="127"/>
      <c r="U22" s="30"/>
      <c r="V22" s="118"/>
      <c r="W22" s="14"/>
      <c r="X22" s="14"/>
      <c r="Y22" s="14"/>
      <c r="Z22" s="420" t="s">
        <v>23</v>
      </c>
      <c r="AA22" s="420"/>
      <c r="AB22" s="420"/>
      <c r="AC22" s="420"/>
      <c r="AD22" s="30"/>
      <c r="AE22" s="146">
        <v>0.232</v>
      </c>
      <c r="AF22" s="129">
        <v>2291</v>
      </c>
      <c r="AG22" s="129">
        <v>4626</v>
      </c>
      <c r="AH22" s="328">
        <v>2327</v>
      </c>
      <c r="AI22" s="126">
        <v>2299</v>
      </c>
      <c r="AJ22" s="30"/>
    </row>
    <row r="23" spans="3:36" ht="10.5" customHeight="1">
      <c r="C23" s="14"/>
      <c r="D23" s="14"/>
      <c r="E23" s="14"/>
      <c r="F23" s="14"/>
      <c r="G23" s="420" t="s">
        <v>26</v>
      </c>
      <c r="H23" s="420"/>
      <c r="I23" s="420"/>
      <c r="J23" s="420"/>
      <c r="K23" s="151"/>
      <c r="L23" s="346">
        <v>2441</v>
      </c>
      <c r="M23" s="347">
        <v>5047</v>
      </c>
      <c r="N23" s="347">
        <v>2482</v>
      </c>
      <c r="O23" s="346">
        <v>2565</v>
      </c>
      <c r="P23" s="139">
        <f>SUM(M23/AE23)</f>
        <v>20941.90871369295</v>
      </c>
      <c r="Q23" s="140">
        <f>SUM(M23/L23)</f>
        <v>2.0675952478492423</v>
      </c>
      <c r="R23" s="139">
        <f t="shared" si="4"/>
        <v>-11</v>
      </c>
      <c r="S23" s="139">
        <f t="shared" si="4"/>
        <v>-75</v>
      </c>
      <c r="T23" s="127"/>
      <c r="U23" s="30"/>
      <c r="V23" s="118"/>
      <c r="W23" s="14"/>
      <c r="X23" s="14"/>
      <c r="Y23" s="14"/>
      <c r="Z23" s="420" t="s">
        <v>26</v>
      </c>
      <c r="AA23" s="420"/>
      <c r="AB23" s="420"/>
      <c r="AC23" s="420"/>
      <c r="AD23" s="30"/>
      <c r="AE23" s="146">
        <v>0.241</v>
      </c>
      <c r="AF23" s="129">
        <v>2452</v>
      </c>
      <c r="AG23" s="129">
        <v>5122</v>
      </c>
      <c r="AH23" s="328">
        <v>2528</v>
      </c>
      <c r="AI23" s="126">
        <v>2594</v>
      </c>
      <c r="AJ23" s="30"/>
    </row>
    <row r="24" spans="3:35" ht="9" customHeight="1">
      <c r="C24" s="14"/>
      <c r="D24" s="14"/>
      <c r="E24" s="14"/>
      <c r="F24" s="14"/>
      <c r="G24" s="14"/>
      <c r="H24" s="14"/>
      <c r="I24" s="14"/>
      <c r="J24" s="14"/>
      <c r="K24" s="151"/>
      <c r="L24" s="342"/>
      <c r="M24" s="342"/>
      <c r="N24" s="342"/>
      <c r="O24" s="336"/>
      <c r="P24" s="63"/>
      <c r="Q24" s="64"/>
      <c r="R24" s="63"/>
      <c r="S24" s="63"/>
      <c r="V24" s="118"/>
      <c r="W24" s="30"/>
      <c r="X24" s="30"/>
      <c r="Y24" s="30"/>
      <c r="Z24" s="30"/>
      <c r="AA24" s="30"/>
      <c r="AB24" s="30"/>
      <c r="AC24" s="30"/>
      <c r="AD24" s="30"/>
      <c r="AE24" s="147"/>
      <c r="AF24" s="337"/>
      <c r="AG24" s="338"/>
      <c r="AH24" s="335"/>
      <c r="AI24" s="336"/>
    </row>
    <row r="25" spans="3:35" s="41" customFormat="1" ht="10.5" customHeight="1">
      <c r="C25" s="419" t="s">
        <v>55</v>
      </c>
      <c r="D25" s="419"/>
      <c r="E25" s="419"/>
      <c r="F25" s="419"/>
      <c r="G25" s="419"/>
      <c r="H25" s="419"/>
      <c r="I25" s="419"/>
      <c r="J25" s="419"/>
      <c r="K25" s="211"/>
      <c r="L25" s="342">
        <v>5679</v>
      </c>
      <c r="M25" s="342">
        <v>12455</v>
      </c>
      <c r="N25" s="342">
        <v>6309</v>
      </c>
      <c r="O25" s="342">
        <v>6146</v>
      </c>
      <c r="P25" s="63">
        <f>SUM(M25/AE25)</f>
        <v>17155.64738292011</v>
      </c>
      <c r="Q25" s="64">
        <f>SUM(M25/L25)</f>
        <v>2.1931678112343724</v>
      </c>
      <c r="R25" s="63">
        <f aca="true" t="shared" si="5" ref="R25:S29">SUM(L25-AF25)</f>
        <v>8</v>
      </c>
      <c r="S25" s="63">
        <f t="shared" si="5"/>
        <v>37</v>
      </c>
      <c r="V25" s="123"/>
      <c r="W25" s="419" t="s">
        <v>55</v>
      </c>
      <c r="X25" s="419"/>
      <c r="Y25" s="419"/>
      <c r="Z25" s="419"/>
      <c r="AA25" s="419"/>
      <c r="AB25" s="419"/>
      <c r="AC25" s="419"/>
      <c r="AD25" s="29"/>
      <c r="AE25" s="145">
        <v>0.7260000000000001</v>
      </c>
      <c r="AF25" s="337">
        <v>5671</v>
      </c>
      <c r="AG25" s="337">
        <v>12418</v>
      </c>
      <c r="AH25" s="335">
        <v>6292</v>
      </c>
      <c r="AI25" s="336">
        <v>6126</v>
      </c>
    </row>
    <row r="26" spans="3:36" ht="10.5" customHeight="1">
      <c r="C26" s="14"/>
      <c r="D26" s="14"/>
      <c r="E26" s="14"/>
      <c r="F26" s="14"/>
      <c r="G26" s="420" t="s">
        <v>18</v>
      </c>
      <c r="H26" s="420"/>
      <c r="I26" s="420"/>
      <c r="J26" s="420"/>
      <c r="K26" s="151"/>
      <c r="L26" s="346">
        <v>1507</v>
      </c>
      <c r="M26" s="347">
        <v>3266</v>
      </c>
      <c r="N26" s="347">
        <v>1684</v>
      </c>
      <c r="O26" s="346">
        <v>1582</v>
      </c>
      <c r="P26" s="139">
        <f>SUM(M26/AE26)</f>
        <v>16494.949494949495</v>
      </c>
      <c r="Q26" s="140">
        <f>SUM(M26/L26)</f>
        <v>2.1672196416721965</v>
      </c>
      <c r="R26" s="139">
        <f t="shared" si="5"/>
        <v>10</v>
      </c>
      <c r="S26" s="139">
        <f t="shared" si="5"/>
        <v>40</v>
      </c>
      <c r="T26" s="127"/>
      <c r="U26" s="30"/>
      <c r="V26" s="118"/>
      <c r="W26" s="14"/>
      <c r="X26" s="14"/>
      <c r="Y26" s="14"/>
      <c r="Z26" s="420" t="s">
        <v>18</v>
      </c>
      <c r="AA26" s="420"/>
      <c r="AB26" s="420"/>
      <c r="AC26" s="420"/>
      <c r="AD26" s="30"/>
      <c r="AE26" s="146">
        <v>0.198</v>
      </c>
      <c r="AF26" s="129">
        <v>1497</v>
      </c>
      <c r="AG26" s="129">
        <v>3226</v>
      </c>
      <c r="AH26" s="328">
        <v>1672</v>
      </c>
      <c r="AI26" s="126">
        <v>1554</v>
      </c>
      <c r="AJ26" s="30"/>
    </row>
    <row r="27" spans="3:36" ht="10.5" customHeight="1">
      <c r="C27" s="14"/>
      <c r="D27" s="14"/>
      <c r="E27" s="14"/>
      <c r="F27" s="14"/>
      <c r="G27" s="420" t="s">
        <v>19</v>
      </c>
      <c r="H27" s="420"/>
      <c r="I27" s="420"/>
      <c r="J27" s="420"/>
      <c r="K27" s="151"/>
      <c r="L27" s="346">
        <v>1303</v>
      </c>
      <c r="M27" s="347">
        <v>2735</v>
      </c>
      <c r="N27" s="347">
        <v>1361</v>
      </c>
      <c r="O27" s="346">
        <v>1374</v>
      </c>
      <c r="P27" s="139">
        <f>SUM(M27/AE27)</f>
        <v>17310.12658227848</v>
      </c>
      <c r="Q27" s="140">
        <f>SUM(M27/L27)</f>
        <v>2.099002302379125</v>
      </c>
      <c r="R27" s="139">
        <f t="shared" si="5"/>
        <v>-17</v>
      </c>
      <c r="S27" s="139">
        <f t="shared" si="5"/>
        <v>-58</v>
      </c>
      <c r="T27" s="127"/>
      <c r="U27" s="30"/>
      <c r="V27" s="118"/>
      <c r="W27" s="14"/>
      <c r="X27" s="14"/>
      <c r="Y27" s="14"/>
      <c r="Z27" s="420" t="s">
        <v>19</v>
      </c>
      <c r="AA27" s="420"/>
      <c r="AB27" s="420"/>
      <c r="AC27" s="420"/>
      <c r="AD27" s="30"/>
      <c r="AE27" s="146">
        <v>0.158</v>
      </c>
      <c r="AF27" s="129">
        <v>1320</v>
      </c>
      <c r="AG27" s="129">
        <v>2793</v>
      </c>
      <c r="AH27" s="328">
        <v>1391</v>
      </c>
      <c r="AI27" s="126">
        <v>1402</v>
      </c>
      <c r="AJ27" s="30"/>
    </row>
    <row r="28" spans="3:36" ht="10.5" customHeight="1">
      <c r="C28" s="14"/>
      <c r="D28" s="14"/>
      <c r="E28" s="14"/>
      <c r="F28" s="14"/>
      <c r="G28" s="420" t="s">
        <v>23</v>
      </c>
      <c r="H28" s="420"/>
      <c r="I28" s="420"/>
      <c r="J28" s="420"/>
      <c r="K28" s="151"/>
      <c r="L28" s="346">
        <v>1730</v>
      </c>
      <c r="M28" s="347">
        <v>3953</v>
      </c>
      <c r="N28" s="347">
        <v>2034</v>
      </c>
      <c r="O28" s="346">
        <v>1919</v>
      </c>
      <c r="P28" s="139">
        <f>SUM(M28/AE28)</f>
        <v>19765</v>
      </c>
      <c r="Q28" s="140">
        <f>SUM(M28/L28)</f>
        <v>2.284971098265896</v>
      </c>
      <c r="R28" s="139">
        <f t="shared" si="5"/>
        <v>14</v>
      </c>
      <c r="S28" s="139">
        <f t="shared" si="5"/>
        <v>50</v>
      </c>
      <c r="T28" s="127"/>
      <c r="U28" s="30"/>
      <c r="V28" s="118"/>
      <c r="W28" s="14"/>
      <c r="X28" s="14"/>
      <c r="Y28" s="14"/>
      <c r="Z28" s="420" t="s">
        <v>23</v>
      </c>
      <c r="AA28" s="420"/>
      <c r="AB28" s="420"/>
      <c r="AC28" s="420"/>
      <c r="AD28" s="30"/>
      <c r="AE28" s="146">
        <v>0.2</v>
      </c>
      <c r="AF28" s="129">
        <v>1716</v>
      </c>
      <c r="AG28" s="129">
        <v>3903</v>
      </c>
      <c r="AH28" s="328">
        <v>2004</v>
      </c>
      <c r="AI28" s="126">
        <v>1899</v>
      </c>
      <c r="AJ28" s="30"/>
    </row>
    <row r="29" spans="3:36" ht="10.5" customHeight="1">
      <c r="C29" s="14"/>
      <c r="D29" s="14"/>
      <c r="E29" s="14"/>
      <c r="F29" s="14"/>
      <c r="G29" s="420" t="s">
        <v>26</v>
      </c>
      <c r="H29" s="420"/>
      <c r="I29" s="420"/>
      <c r="J29" s="420"/>
      <c r="K29" s="151"/>
      <c r="L29" s="346">
        <v>1139</v>
      </c>
      <c r="M29" s="347">
        <v>2501</v>
      </c>
      <c r="N29" s="347">
        <v>1230</v>
      </c>
      <c r="O29" s="346">
        <v>1271</v>
      </c>
      <c r="P29" s="139">
        <f>SUM(M29/AE29)</f>
        <v>14711.764705882351</v>
      </c>
      <c r="Q29" s="140">
        <f>SUM(M29/L29)</f>
        <v>2.1957857769973663</v>
      </c>
      <c r="R29" s="139">
        <f t="shared" si="5"/>
        <v>1</v>
      </c>
      <c r="S29" s="139">
        <f t="shared" si="5"/>
        <v>5</v>
      </c>
      <c r="T29" s="127"/>
      <c r="U29" s="30"/>
      <c r="V29" s="118"/>
      <c r="W29" s="14"/>
      <c r="X29" s="14"/>
      <c r="Y29" s="14"/>
      <c r="Z29" s="420" t="s">
        <v>26</v>
      </c>
      <c r="AA29" s="420"/>
      <c r="AB29" s="420"/>
      <c r="AC29" s="420"/>
      <c r="AD29" s="30"/>
      <c r="AE29" s="146">
        <v>0.17</v>
      </c>
      <c r="AF29" s="129">
        <v>1138</v>
      </c>
      <c r="AG29" s="129">
        <v>2496</v>
      </c>
      <c r="AH29" s="328">
        <v>1225</v>
      </c>
      <c r="AI29" s="126">
        <v>1271</v>
      </c>
      <c r="AJ29" s="30"/>
    </row>
    <row r="30" spans="1:35" ht="9" customHeight="1">
      <c r="A30" s="30"/>
      <c r="B30" s="30"/>
      <c r="C30" s="14"/>
      <c r="D30" s="14"/>
      <c r="E30" s="14"/>
      <c r="F30" s="14"/>
      <c r="G30" s="14"/>
      <c r="H30" s="14"/>
      <c r="I30" s="14"/>
      <c r="J30" s="14"/>
      <c r="K30" s="151"/>
      <c r="L30" s="342"/>
      <c r="M30" s="342"/>
      <c r="N30" s="342"/>
      <c r="O30" s="336"/>
      <c r="P30" s="63"/>
      <c r="Q30" s="64"/>
      <c r="R30" s="63"/>
      <c r="S30" s="63"/>
      <c r="T30" s="30"/>
      <c r="V30" s="118"/>
      <c r="W30" s="30"/>
      <c r="X30" s="30"/>
      <c r="Y30" s="30"/>
      <c r="Z30" s="30"/>
      <c r="AA30" s="30"/>
      <c r="AB30" s="30"/>
      <c r="AC30" s="30"/>
      <c r="AD30" s="30"/>
      <c r="AE30" s="147"/>
      <c r="AF30" s="337"/>
      <c r="AG30" s="338"/>
      <c r="AH30" s="335"/>
      <c r="AI30" s="336"/>
    </row>
    <row r="31" spans="3:35" s="41" customFormat="1" ht="10.5" customHeight="1">
      <c r="C31" s="419" t="s">
        <v>56</v>
      </c>
      <c r="D31" s="419"/>
      <c r="E31" s="419"/>
      <c r="F31" s="419"/>
      <c r="G31" s="419"/>
      <c r="H31" s="419"/>
      <c r="I31" s="419"/>
      <c r="J31" s="419"/>
      <c r="K31" s="211"/>
      <c r="L31" s="342">
        <v>8486</v>
      </c>
      <c r="M31" s="342">
        <v>18524</v>
      </c>
      <c r="N31" s="342">
        <v>9086</v>
      </c>
      <c r="O31" s="342">
        <v>9438</v>
      </c>
      <c r="P31" s="63">
        <f>SUM(M31/AE31)</f>
        <v>15592.592592592591</v>
      </c>
      <c r="Q31" s="64">
        <f>SUM(M31/L31)</f>
        <v>2.1828894650011783</v>
      </c>
      <c r="R31" s="63">
        <f aca="true" t="shared" si="6" ref="R31:S35">SUM(L31-AF31)</f>
        <v>39</v>
      </c>
      <c r="S31" s="63">
        <f t="shared" si="6"/>
        <v>-41</v>
      </c>
      <c r="V31" s="123"/>
      <c r="W31" s="419" t="s">
        <v>56</v>
      </c>
      <c r="X31" s="419"/>
      <c r="Y31" s="419"/>
      <c r="Z31" s="419"/>
      <c r="AA31" s="419"/>
      <c r="AB31" s="419"/>
      <c r="AC31" s="419"/>
      <c r="AD31" s="29"/>
      <c r="AE31" s="145">
        <v>1.1880000000000002</v>
      </c>
      <c r="AF31" s="337">
        <v>8447</v>
      </c>
      <c r="AG31" s="337">
        <v>18565</v>
      </c>
      <c r="AH31" s="335">
        <v>9085</v>
      </c>
      <c r="AI31" s="336">
        <v>9480</v>
      </c>
    </row>
    <row r="32" spans="3:36" ht="10.5" customHeight="1">
      <c r="C32" s="14"/>
      <c r="D32" s="14"/>
      <c r="E32" s="14"/>
      <c r="F32" s="14"/>
      <c r="G32" s="420" t="s">
        <v>18</v>
      </c>
      <c r="H32" s="420"/>
      <c r="I32" s="420"/>
      <c r="J32" s="420"/>
      <c r="K32" s="151"/>
      <c r="L32" s="346">
        <v>2788</v>
      </c>
      <c r="M32" s="347">
        <v>5966</v>
      </c>
      <c r="N32" s="347">
        <v>2927</v>
      </c>
      <c r="O32" s="346">
        <v>3039</v>
      </c>
      <c r="P32" s="139">
        <f>SUM(M32/AE32)</f>
        <v>18133.73860182371</v>
      </c>
      <c r="Q32" s="140">
        <f>SUM(M32/L32)</f>
        <v>2.1398852223816354</v>
      </c>
      <c r="R32" s="139">
        <f t="shared" si="6"/>
        <v>28</v>
      </c>
      <c r="S32" s="139">
        <f t="shared" si="6"/>
        <v>7</v>
      </c>
      <c r="T32" s="127"/>
      <c r="U32" s="30"/>
      <c r="V32" s="118"/>
      <c r="W32" s="14"/>
      <c r="X32" s="14"/>
      <c r="Y32" s="14"/>
      <c r="Z32" s="420" t="s">
        <v>18</v>
      </c>
      <c r="AA32" s="420"/>
      <c r="AB32" s="420"/>
      <c r="AC32" s="420"/>
      <c r="AD32" s="30"/>
      <c r="AE32" s="146">
        <v>0.329</v>
      </c>
      <c r="AF32" s="129">
        <v>2760</v>
      </c>
      <c r="AG32" s="129">
        <v>5959</v>
      </c>
      <c r="AH32" s="328">
        <v>2910</v>
      </c>
      <c r="AI32" s="126">
        <v>3049</v>
      </c>
      <c r="AJ32" s="30"/>
    </row>
    <row r="33" spans="3:36" ht="10.5" customHeight="1">
      <c r="C33" s="14"/>
      <c r="D33" s="14"/>
      <c r="E33" s="14"/>
      <c r="F33" s="14"/>
      <c r="G33" s="420" t="s">
        <v>19</v>
      </c>
      <c r="H33" s="420"/>
      <c r="I33" s="420"/>
      <c r="J33" s="420"/>
      <c r="K33" s="151"/>
      <c r="L33" s="346">
        <v>1837</v>
      </c>
      <c r="M33" s="347">
        <v>3875</v>
      </c>
      <c r="N33" s="347">
        <v>1892</v>
      </c>
      <c r="O33" s="346">
        <v>1983</v>
      </c>
      <c r="P33" s="139">
        <f>SUM(M33/AE33)</f>
        <v>12459.807073954984</v>
      </c>
      <c r="Q33" s="140">
        <f>SUM(M33/L33)</f>
        <v>2.1094175285792054</v>
      </c>
      <c r="R33" s="139">
        <f t="shared" si="6"/>
        <v>12</v>
      </c>
      <c r="S33" s="139">
        <f t="shared" si="6"/>
        <v>7</v>
      </c>
      <c r="T33" s="127"/>
      <c r="U33" s="30"/>
      <c r="V33" s="118"/>
      <c r="W33" s="14"/>
      <c r="X33" s="14"/>
      <c r="Y33" s="14"/>
      <c r="Z33" s="420" t="s">
        <v>19</v>
      </c>
      <c r="AA33" s="420"/>
      <c r="AB33" s="420"/>
      <c r="AC33" s="420"/>
      <c r="AD33" s="30"/>
      <c r="AE33" s="146">
        <v>0.311</v>
      </c>
      <c r="AF33" s="129">
        <v>1825</v>
      </c>
      <c r="AG33" s="129">
        <v>3868</v>
      </c>
      <c r="AH33" s="328">
        <v>1885</v>
      </c>
      <c r="AI33" s="126">
        <v>1983</v>
      </c>
      <c r="AJ33" s="30"/>
    </row>
    <row r="34" spans="3:36" ht="10.5" customHeight="1">
      <c r="C34" s="14"/>
      <c r="D34" s="14"/>
      <c r="E34" s="14"/>
      <c r="F34" s="14"/>
      <c r="G34" s="420" t="s">
        <v>23</v>
      </c>
      <c r="H34" s="420"/>
      <c r="I34" s="420"/>
      <c r="J34" s="420"/>
      <c r="K34" s="151"/>
      <c r="L34" s="346">
        <v>2078</v>
      </c>
      <c r="M34" s="347">
        <v>4575</v>
      </c>
      <c r="N34" s="347">
        <v>2215</v>
      </c>
      <c r="O34" s="346">
        <v>2360</v>
      </c>
      <c r="P34" s="139">
        <f>SUM(M34/AE34)</f>
        <v>15508.474576271186</v>
      </c>
      <c r="Q34" s="140">
        <f>SUM(M34/L34)</f>
        <v>2.201636188642926</v>
      </c>
      <c r="R34" s="139">
        <f t="shared" si="6"/>
        <v>-14</v>
      </c>
      <c r="S34" s="139">
        <f t="shared" si="6"/>
        <v>-58</v>
      </c>
      <c r="T34" s="127"/>
      <c r="U34" s="30"/>
      <c r="V34" s="118"/>
      <c r="W34" s="14"/>
      <c r="X34" s="14"/>
      <c r="Y34" s="14"/>
      <c r="Z34" s="420" t="s">
        <v>23</v>
      </c>
      <c r="AA34" s="420"/>
      <c r="AB34" s="420"/>
      <c r="AC34" s="420"/>
      <c r="AD34" s="30"/>
      <c r="AE34" s="146">
        <v>0.295</v>
      </c>
      <c r="AF34" s="129">
        <v>2092</v>
      </c>
      <c r="AG34" s="129">
        <v>4633</v>
      </c>
      <c r="AH34" s="328">
        <v>2260</v>
      </c>
      <c r="AI34" s="126">
        <v>2373</v>
      </c>
      <c r="AJ34" s="30"/>
    </row>
    <row r="35" spans="3:36" ht="10.5" customHeight="1">
      <c r="C35" s="14"/>
      <c r="D35" s="14"/>
      <c r="E35" s="14"/>
      <c r="F35" s="14"/>
      <c r="G35" s="420" t="s">
        <v>26</v>
      </c>
      <c r="H35" s="420"/>
      <c r="I35" s="420"/>
      <c r="J35" s="420"/>
      <c r="K35" s="151"/>
      <c r="L35" s="346">
        <v>1783</v>
      </c>
      <c r="M35" s="347">
        <v>4108</v>
      </c>
      <c r="N35" s="347">
        <v>2052</v>
      </c>
      <c r="O35" s="346">
        <v>2056</v>
      </c>
      <c r="P35" s="139">
        <f>SUM(M35/AE35)</f>
        <v>16237.154150197628</v>
      </c>
      <c r="Q35" s="140">
        <f>SUM(M35/L35)</f>
        <v>2.3039820527201345</v>
      </c>
      <c r="R35" s="139">
        <f t="shared" si="6"/>
        <v>13</v>
      </c>
      <c r="S35" s="139">
        <f t="shared" si="6"/>
        <v>3</v>
      </c>
      <c r="T35" s="127"/>
      <c r="U35" s="30"/>
      <c r="V35" s="118"/>
      <c r="W35" s="14"/>
      <c r="X35" s="14"/>
      <c r="Y35" s="14"/>
      <c r="Z35" s="420" t="s">
        <v>26</v>
      </c>
      <c r="AA35" s="420"/>
      <c r="AB35" s="420"/>
      <c r="AC35" s="420"/>
      <c r="AD35" s="30"/>
      <c r="AE35" s="146">
        <v>0.253</v>
      </c>
      <c r="AF35" s="129">
        <v>1770</v>
      </c>
      <c r="AG35" s="129">
        <v>4105</v>
      </c>
      <c r="AH35" s="328">
        <v>2030</v>
      </c>
      <c r="AI35" s="126">
        <v>2075</v>
      </c>
      <c r="AJ35" s="30"/>
    </row>
    <row r="36" spans="3:35" ht="9" customHeight="1">
      <c r="C36" s="14"/>
      <c r="D36" s="14"/>
      <c r="E36" s="14"/>
      <c r="F36" s="14"/>
      <c r="G36" s="14"/>
      <c r="H36" s="14"/>
      <c r="I36" s="14"/>
      <c r="J36" s="14"/>
      <c r="K36" s="151"/>
      <c r="L36" s="342"/>
      <c r="M36" s="342"/>
      <c r="N36" s="342"/>
      <c r="O36" s="336"/>
      <c r="P36" s="63"/>
      <c r="Q36" s="64"/>
      <c r="R36" s="63"/>
      <c r="S36" s="63"/>
      <c r="V36" s="118"/>
      <c r="W36" s="30"/>
      <c r="X36" s="30"/>
      <c r="Y36" s="30"/>
      <c r="Z36" s="30"/>
      <c r="AA36" s="30"/>
      <c r="AB36" s="30"/>
      <c r="AC36" s="30"/>
      <c r="AD36" s="30"/>
      <c r="AE36" s="147"/>
      <c r="AF36" s="337"/>
      <c r="AG36" s="338"/>
      <c r="AH36" s="335"/>
      <c r="AI36" s="336"/>
    </row>
    <row r="37" spans="3:35" s="41" customFormat="1" ht="10.5" customHeight="1">
      <c r="C37" s="419" t="s">
        <v>57</v>
      </c>
      <c r="D37" s="419"/>
      <c r="E37" s="419"/>
      <c r="F37" s="419"/>
      <c r="G37" s="419"/>
      <c r="H37" s="419"/>
      <c r="I37" s="419"/>
      <c r="J37" s="419"/>
      <c r="K37" s="211"/>
      <c r="L37" s="342">
        <v>11224</v>
      </c>
      <c r="M37" s="342">
        <v>24349</v>
      </c>
      <c r="N37" s="342">
        <v>12045</v>
      </c>
      <c r="O37" s="342">
        <v>12304</v>
      </c>
      <c r="P37" s="63">
        <f aca="true" t="shared" si="7" ref="P37:P42">SUM(M37/AE37)</f>
        <v>13826.802952867687</v>
      </c>
      <c r="Q37" s="64">
        <f aca="true" t="shared" si="8" ref="Q37:Q42">SUM(M37/L37)</f>
        <v>2.1693692088382037</v>
      </c>
      <c r="R37" s="63">
        <f aca="true" t="shared" si="9" ref="R37:R42">SUM(L37-AF37)</f>
        <v>-56</v>
      </c>
      <c r="S37" s="63">
        <f aca="true" t="shared" si="10" ref="S37:S42">SUM(M37-AG37)</f>
        <v>-171</v>
      </c>
      <c r="V37" s="123"/>
      <c r="W37" s="419" t="s">
        <v>57</v>
      </c>
      <c r="X37" s="419"/>
      <c r="Y37" s="419"/>
      <c r="Z37" s="419"/>
      <c r="AA37" s="419"/>
      <c r="AB37" s="419"/>
      <c r="AC37" s="419"/>
      <c r="AD37" s="29"/>
      <c r="AE37" s="145">
        <v>1.7610000000000001</v>
      </c>
      <c r="AF37" s="337">
        <v>11280</v>
      </c>
      <c r="AG37" s="337">
        <v>24520</v>
      </c>
      <c r="AH37" s="335">
        <v>12127</v>
      </c>
      <c r="AI37" s="336">
        <v>12393</v>
      </c>
    </row>
    <row r="38" spans="3:36" ht="10.5" customHeight="1">
      <c r="C38" s="14"/>
      <c r="D38" s="14"/>
      <c r="E38" s="14"/>
      <c r="F38" s="14"/>
      <c r="G38" s="420" t="s">
        <v>18</v>
      </c>
      <c r="H38" s="420"/>
      <c r="I38" s="420"/>
      <c r="J38" s="420"/>
      <c r="K38" s="151"/>
      <c r="L38" s="346">
        <v>1838</v>
      </c>
      <c r="M38" s="347">
        <v>3960</v>
      </c>
      <c r="N38" s="347">
        <v>1990</v>
      </c>
      <c r="O38" s="346">
        <v>1970</v>
      </c>
      <c r="P38" s="139">
        <f t="shared" si="7"/>
        <v>10025.316455696202</v>
      </c>
      <c r="Q38" s="140">
        <f t="shared" si="8"/>
        <v>2.1545157780195865</v>
      </c>
      <c r="R38" s="139">
        <f t="shared" si="9"/>
        <v>1</v>
      </c>
      <c r="S38" s="139">
        <f t="shared" si="10"/>
        <v>-12</v>
      </c>
      <c r="T38" s="127"/>
      <c r="U38" s="30"/>
      <c r="V38" s="118"/>
      <c r="W38" s="14"/>
      <c r="X38" s="14"/>
      <c r="Y38" s="14"/>
      <c r="Z38" s="420" t="s">
        <v>18</v>
      </c>
      <c r="AA38" s="420"/>
      <c r="AB38" s="420"/>
      <c r="AC38" s="420"/>
      <c r="AD38" s="30"/>
      <c r="AE38" s="146">
        <v>0.395</v>
      </c>
      <c r="AF38" s="129">
        <v>1837</v>
      </c>
      <c r="AG38" s="129">
        <v>3972</v>
      </c>
      <c r="AH38" s="328">
        <v>1992</v>
      </c>
      <c r="AI38" s="126">
        <v>1980</v>
      </c>
      <c r="AJ38" s="30"/>
    </row>
    <row r="39" spans="3:36" ht="10.5" customHeight="1">
      <c r="C39" s="14"/>
      <c r="D39" s="14"/>
      <c r="E39" s="14"/>
      <c r="F39" s="14"/>
      <c r="G39" s="420" t="s">
        <v>19</v>
      </c>
      <c r="H39" s="420"/>
      <c r="I39" s="420"/>
      <c r="J39" s="420"/>
      <c r="K39" s="151"/>
      <c r="L39" s="346">
        <v>2062</v>
      </c>
      <c r="M39" s="347">
        <v>4527</v>
      </c>
      <c r="N39" s="347">
        <v>2301</v>
      </c>
      <c r="O39" s="346">
        <v>2226</v>
      </c>
      <c r="P39" s="139">
        <f t="shared" si="7"/>
        <v>14794.117647058823</v>
      </c>
      <c r="Q39" s="140">
        <f t="shared" si="8"/>
        <v>2.1954413191076623</v>
      </c>
      <c r="R39" s="139">
        <f t="shared" si="9"/>
        <v>-19</v>
      </c>
      <c r="S39" s="139">
        <f t="shared" si="10"/>
        <v>-39</v>
      </c>
      <c r="T39" s="127"/>
      <c r="U39" s="30"/>
      <c r="V39" s="118"/>
      <c r="W39" s="14"/>
      <c r="X39" s="14"/>
      <c r="Y39" s="14"/>
      <c r="Z39" s="420" t="s">
        <v>19</v>
      </c>
      <c r="AA39" s="420"/>
      <c r="AB39" s="420"/>
      <c r="AC39" s="420"/>
      <c r="AD39" s="30"/>
      <c r="AE39" s="146">
        <v>0.306</v>
      </c>
      <c r="AF39" s="129">
        <v>2081</v>
      </c>
      <c r="AG39" s="129">
        <v>4566</v>
      </c>
      <c r="AH39" s="328">
        <v>2318</v>
      </c>
      <c r="AI39" s="126">
        <v>2248</v>
      </c>
      <c r="AJ39" s="30"/>
    </row>
    <row r="40" spans="3:36" ht="10.5" customHeight="1">
      <c r="C40" s="14"/>
      <c r="D40" s="14"/>
      <c r="E40" s="14"/>
      <c r="F40" s="14"/>
      <c r="G40" s="420" t="s">
        <v>23</v>
      </c>
      <c r="H40" s="420"/>
      <c r="I40" s="420"/>
      <c r="J40" s="420"/>
      <c r="K40" s="151"/>
      <c r="L40" s="346">
        <v>1934</v>
      </c>
      <c r="M40" s="347">
        <v>4027</v>
      </c>
      <c r="N40" s="347">
        <v>1961</v>
      </c>
      <c r="O40" s="346">
        <v>2066</v>
      </c>
      <c r="P40" s="139">
        <f t="shared" si="7"/>
        <v>16436.73469387755</v>
      </c>
      <c r="Q40" s="140">
        <f t="shared" si="8"/>
        <v>2.0822130299896586</v>
      </c>
      <c r="R40" s="139">
        <f t="shared" si="9"/>
        <v>-40</v>
      </c>
      <c r="S40" s="139">
        <f t="shared" si="10"/>
        <v>-101</v>
      </c>
      <c r="T40" s="127"/>
      <c r="U40" s="30"/>
      <c r="V40" s="118"/>
      <c r="W40" s="14"/>
      <c r="X40" s="14"/>
      <c r="Y40" s="14"/>
      <c r="Z40" s="420" t="s">
        <v>23</v>
      </c>
      <c r="AA40" s="420"/>
      <c r="AB40" s="420"/>
      <c r="AC40" s="420"/>
      <c r="AD40" s="30"/>
      <c r="AE40" s="146">
        <v>0.245</v>
      </c>
      <c r="AF40" s="129">
        <v>1974</v>
      </c>
      <c r="AG40" s="129">
        <v>4128</v>
      </c>
      <c r="AH40" s="328">
        <v>2001</v>
      </c>
      <c r="AI40" s="126">
        <v>2127</v>
      </c>
      <c r="AJ40" s="30"/>
    </row>
    <row r="41" spans="3:36" ht="10.5" customHeight="1">
      <c r="C41" s="14"/>
      <c r="D41" s="14"/>
      <c r="E41" s="14"/>
      <c r="F41" s="14"/>
      <c r="G41" s="420" t="s">
        <v>26</v>
      </c>
      <c r="H41" s="420"/>
      <c r="I41" s="420"/>
      <c r="J41" s="420"/>
      <c r="K41" s="151"/>
      <c r="L41" s="346">
        <v>1989</v>
      </c>
      <c r="M41" s="347">
        <v>4338</v>
      </c>
      <c r="N41" s="347">
        <v>2127</v>
      </c>
      <c r="O41" s="346">
        <v>2211</v>
      </c>
      <c r="P41" s="139">
        <f t="shared" si="7"/>
        <v>14130.29315960912</v>
      </c>
      <c r="Q41" s="140">
        <f t="shared" si="8"/>
        <v>2.180995475113122</v>
      </c>
      <c r="R41" s="139">
        <f t="shared" si="9"/>
        <v>5</v>
      </c>
      <c r="S41" s="139">
        <f t="shared" si="10"/>
        <v>2</v>
      </c>
      <c r="T41" s="127"/>
      <c r="U41" s="30"/>
      <c r="V41" s="118"/>
      <c r="W41" s="14"/>
      <c r="X41" s="14"/>
      <c r="Y41" s="14"/>
      <c r="Z41" s="420" t="s">
        <v>26</v>
      </c>
      <c r="AA41" s="420"/>
      <c r="AB41" s="420"/>
      <c r="AC41" s="420"/>
      <c r="AD41" s="30"/>
      <c r="AE41" s="146">
        <v>0.307</v>
      </c>
      <c r="AF41" s="129">
        <v>1984</v>
      </c>
      <c r="AG41" s="129">
        <v>4336</v>
      </c>
      <c r="AH41" s="328">
        <v>2137</v>
      </c>
      <c r="AI41" s="126">
        <v>2199</v>
      </c>
      <c r="AJ41" s="30"/>
    </row>
    <row r="42" spans="3:36" ht="10.5" customHeight="1">
      <c r="C42" s="14"/>
      <c r="D42" s="14"/>
      <c r="E42" s="14"/>
      <c r="F42" s="14"/>
      <c r="G42" s="420" t="s">
        <v>29</v>
      </c>
      <c r="H42" s="420"/>
      <c r="I42" s="420"/>
      <c r="J42" s="420"/>
      <c r="K42" s="151"/>
      <c r="L42" s="346">
        <v>1932</v>
      </c>
      <c r="M42" s="347">
        <v>4190</v>
      </c>
      <c r="N42" s="347">
        <v>2014</v>
      </c>
      <c r="O42" s="346">
        <v>2176</v>
      </c>
      <c r="P42" s="139">
        <f t="shared" si="7"/>
        <v>16053.639846743294</v>
      </c>
      <c r="Q42" s="140">
        <f t="shared" si="8"/>
        <v>2.168737060041408</v>
      </c>
      <c r="R42" s="139">
        <f t="shared" si="9"/>
        <v>-1</v>
      </c>
      <c r="S42" s="139">
        <f t="shared" si="10"/>
        <v>-22</v>
      </c>
      <c r="T42" s="127"/>
      <c r="U42" s="30"/>
      <c r="V42" s="118"/>
      <c r="W42" s="14"/>
      <c r="X42" s="14"/>
      <c r="Y42" s="14"/>
      <c r="Z42" s="420" t="s">
        <v>29</v>
      </c>
      <c r="AA42" s="420"/>
      <c r="AB42" s="420"/>
      <c r="AC42" s="420"/>
      <c r="AD42" s="30"/>
      <c r="AE42" s="146">
        <v>0.261</v>
      </c>
      <c r="AF42" s="129">
        <v>1933</v>
      </c>
      <c r="AG42" s="129">
        <v>4212</v>
      </c>
      <c r="AH42" s="328">
        <v>2034</v>
      </c>
      <c r="AI42" s="126">
        <v>2178</v>
      </c>
      <c r="AJ42" s="30"/>
    </row>
    <row r="43" spans="3:36" ht="10.5" customHeight="1">
      <c r="C43" s="14"/>
      <c r="D43" s="14"/>
      <c r="E43" s="14"/>
      <c r="F43" s="14"/>
      <c r="G43" s="420" t="s">
        <v>30</v>
      </c>
      <c r="H43" s="420"/>
      <c r="I43" s="420"/>
      <c r="J43" s="420"/>
      <c r="K43" s="151"/>
      <c r="L43" s="346">
        <v>1469</v>
      </c>
      <c r="M43" s="347">
        <v>3307</v>
      </c>
      <c r="N43" s="347">
        <v>1652</v>
      </c>
      <c r="O43" s="346">
        <v>1655</v>
      </c>
      <c r="P43" s="139">
        <f>SUM(M43/AE43)</f>
        <v>13388.663967611335</v>
      </c>
      <c r="Q43" s="140">
        <f>SUM(M43/L43)</f>
        <v>2.2511912865895165</v>
      </c>
      <c r="R43" s="139">
        <f>SUM(L43-AF43)</f>
        <v>-2</v>
      </c>
      <c r="S43" s="139">
        <f>SUM(M43-AG43)</f>
        <v>1</v>
      </c>
      <c r="T43" s="127"/>
      <c r="U43" s="30"/>
      <c r="V43" s="118"/>
      <c r="W43" s="14"/>
      <c r="X43" s="14"/>
      <c r="Y43" s="14"/>
      <c r="Z43" s="420" t="s">
        <v>30</v>
      </c>
      <c r="AA43" s="420"/>
      <c r="AB43" s="420"/>
      <c r="AC43" s="420"/>
      <c r="AD43" s="30"/>
      <c r="AE43" s="146">
        <v>0.247</v>
      </c>
      <c r="AF43" s="129">
        <v>1471</v>
      </c>
      <c r="AG43" s="129">
        <v>3306</v>
      </c>
      <c r="AH43" s="328">
        <v>1645</v>
      </c>
      <c r="AI43" s="126">
        <v>1661</v>
      </c>
      <c r="AJ43" s="30"/>
    </row>
    <row r="44" spans="3:35" ht="9" customHeight="1">
      <c r="C44" s="14"/>
      <c r="D44" s="14"/>
      <c r="E44" s="14"/>
      <c r="F44" s="14"/>
      <c r="G44" s="14"/>
      <c r="H44" s="14"/>
      <c r="I44" s="14"/>
      <c r="J44" s="14"/>
      <c r="K44" s="151"/>
      <c r="L44" s="342"/>
      <c r="M44" s="342"/>
      <c r="N44" s="342"/>
      <c r="O44" s="336"/>
      <c r="P44" s="63"/>
      <c r="Q44" s="64"/>
      <c r="R44" s="63"/>
      <c r="S44" s="63"/>
      <c r="V44" s="118"/>
      <c r="W44" s="30"/>
      <c r="X44" s="30"/>
      <c r="Y44" s="30"/>
      <c r="Z44" s="30"/>
      <c r="AA44" s="30"/>
      <c r="AB44" s="30"/>
      <c r="AC44" s="30"/>
      <c r="AD44" s="30"/>
      <c r="AE44" s="147"/>
      <c r="AF44" s="337"/>
      <c r="AG44" s="338"/>
      <c r="AH44" s="335"/>
      <c r="AI44" s="336"/>
    </row>
    <row r="45" spans="3:35" s="41" customFormat="1" ht="10.5" customHeight="1">
      <c r="C45" s="419" t="s">
        <v>58</v>
      </c>
      <c r="D45" s="419"/>
      <c r="E45" s="419"/>
      <c r="F45" s="419"/>
      <c r="G45" s="419"/>
      <c r="H45" s="419"/>
      <c r="I45" s="419"/>
      <c r="J45" s="419"/>
      <c r="K45" s="211"/>
      <c r="L45" s="342">
        <v>6883</v>
      </c>
      <c r="M45" s="342">
        <v>16024</v>
      </c>
      <c r="N45" s="342">
        <v>8097</v>
      </c>
      <c r="O45" s="342">
        <v>7927</v>
      </c>
      <c r="P45" s="63">
        <f aca="true" t="shared" si="11" ref="P45:P51">SUM(M45/AE45)</f>
        <v>11578.034682080926</v>
      </c>
      <c r="Q45" s="64">
        <f aca="true" t="shared" si="12" ref="Q45:Q51">SUM(M45/L45)</f>
        <v>2.3280546273427283</v>
      </c>
      <c r="R45" s="63">
        <f aca="true" t="shared" si="13" ref="R45:R51">SUM(L45-AF45)</f>
        <v>29</v>
      </c>
      <c r="S45" s="63">
        <f aca="true" t="shared" si="14" ref="S45:S51">SUM(M45-AG45)</f>
        <v>-5</v>
      </c>
      <c r="V45" s="123"/>
      <c r="W45" s="419" t="s">
        <v>58</v>
      </c>
      <c r="X45" s="419"/>
      <c r="Y45" s="419"/>
      <c r="Z45" s="419"/>
      <c r="AA45" s="419"/>
      <c r="AB45" s="419"/>
      <c r="AC45" s="419"/>
      <c r="AD45" s="29"/>
      <c r="AE45" s="145">
        <v>1.384</v>
      </c>
      <c r="AF45" s="337">
        <v>6854</v>
      </c>
      <c r="AG45" s="337">
        <v>16029</v>
      </c>
      <c r="AH45" s="335">
        <v>8103</v>
      </c>
      <c r="AI45" s="336">
        <v>7926</v>
      </c>
    </row>
    <row r="46" spans="3:36" ht="10.5" customHeight="1">
      <c r="C46" s="14"/>
      <c r="D46" s="14"/>
      <c r="E46" s="14"/>
      <c r="F46" s="14"/>
      <c r="G46" s="420" t="s">
        <v>18</v>
      </c>
      <c r="H46" s="420"/>
      <c r="I46" s="420"/>
      <c r="J46" s="420"/>
      <c r="K46" s="151"/>
      <c r="L46" s="346">
        <v>1216</v>
      </c>
      <c r="M46" s="347">
        <v>2601</v>
      </c>
      <c r="N46" s="347">
        <v>1299</v>
      </c>
      <c r="O46" s="346">
        <v>1302</v>
      </c>
      <c r="P46" s="139">
        <f t="shared" si="11"/>
        <v>11358.078602620088</v>
      </c>
      <c r="Q46" s="140">
        <f t="shared" si="12"/>
        <v>2.1389802631578947</v>
      </c>
      <c r="R46" s="139">
        <f t="shared" si="13"/>
        <v>19</v>
      </c>
      <c r="S46" s="139">
        <f t="shared" si="14"/>
        <v>45</v>
      </c>
      <c r="T46" s="127"/>
      <c r="U46" s="30"/>
      <c r="V46" s="118"/>
      <c r="W46" s="14"/>
      <c r="X46" s="14"/>
      <c r="Y46" s="14"/>
      <c r="Z46" s="420" t="s">
        <v>18</v>
      </c>
      <c r="AA46" s="420"/>
      <c r="AB46" s="420"/>
      <c r="AC46" s="420"/>
      <c r="AD46" s="30"/>
      <c r="AE46" s="146">
        <v>0.229</v>
      </c>
      <c r="AF46" s="129">
        <v>1197</v>
      </c>
      <c r="AG46" s="129">
        <v>2556</v>
      </c>
      <c r="AH46" s="328">
        <v>1284</v>
      </c>
      <c r="AI46" s="126">
        <v>1272</v>
      </c>
      <c r="AJ46" s="30"/>
    </row>
    <row r="47" spans="3:36" ht="10.5" customHeight="1">
      <c r="C47" s="14"/>
      <c r="D47" s="14"/>
      <c r="E47" s="14"/>
      <c r="F47" s="14"/>
      <c r="G47" s="420" t="s">
        <v>19</v>
      </c>
      <c r="H47" s="420"/>
      <c r="I47" s="420"/>
      <c r="J47" s="420"/>
      <c r="K47" s="151"/>
      <c r="L47" s="346">
        <v>1006</v>
      </c>
      <c r="M47" s="347">
        <v>2314</v>
      </c>
      <c r="N47" s="347">
        <v>1140</v>
      </c>
      <c r="O47" s="346">
        <v>1174</v>
      </c>
      <c r="P47" s="139">
        <f t="shared" si="11"/>
        <v>11125</v>
      </c>
      <c r="Q47" s="140">
        <f t="shared" si="12"/>
        <v>2.3001988071570576</v>
      </c>
      <c r="R47" s="139">
        <f t="shared" si="13"/>
        <v>-17</v>
      </c>
      <c r="S47" s="139">
        <f t="shared" si="14"/>
        <v>-27</v>
      </c>
      <c r="T47" s="127"/>
      <c r="U47" s="30"/>
      <c r="V47" s="118"/>
      <c r="W47" s="14"/>
      <c r="X47" s="14"/>
      <c r="Y47" s="14"/>
      <c r="Z47" s="420" t="s">
        <v>19</v>
      </c>
      <c r="AA47" s="420"/>
      <c r="AB47" s="420"/>
      <c r="AC47" s="420"/>
      <c r="AD47" s="30"/>
      <c r="AE47" s="146">
        <v>0.208</v>
      </c>
      <c r="AF47" s="129">
        <v>1023</v>
      </c>
      <c r="AG47" s="129">
        <v>2341</v>
      </c>
      <c r="AH47" s="328">
        <v>1152</v>
      </c>
      <c r="AI47" s="126">
        <v>1189</v>
      </c>
      <c r="AJ47" s="30"/>
    </row>
    <row r="48" spans="3:36" ht="10.5" customHeight="1">
      <c r="C48" s="14"/>
      <c r="D48" s="14"/>
      <c r="E48" s="14"/>
      <c r="F48" s="14"/>
      <c r="G48" s="420" t="s">
        <v>23</v>
      </c>
      <c r="H48" s="420"/>
      <c r="I48" s="420"/>
      <c r="J48" s="420"/>
      <c r="K48" s="151"/>
      <c r="L48" s="346">
        <v>1122</v>
      </c>
      <c r="M48" s="347">
        <v>2960</v>
      </c>
      <c r="N48" s="347">
        <v>1477</v>
      </c>
      <c r="O48" s="346">
        <v>1483</v>
      </c>
      <c r="P48" s="139">
        <f t="shared" si="11"/>
        <v>13577.981651376147</v>
      </c>
      <c r="Q48" s="140">
        <f t="shared" si="12"/>
        <v>2.6381461675579323</v>
      </c>
      <c r="R48" s="139">
        <f t="shared" si="13"/>
        <v>-19</v>
      </c>
      <c r="S48" s="139">
        <f t="shared" si="14"/>
        <v>-56</v>
      </c>
      <c r="T48" s="127"/>
      <c r="U48" s="30"/>
      <c r="V48" s="118"/>
      <c r="W48" s="14"/>
      <c r="X48" s="14"/>
      <c r="Y48" s="14"/>
      <c r="Z48" s="420" t="s">
        <v>23</v>
      </c>
      <c r="AA48" s="420"/>
      <c r="AB48" s="420"/>
      <c r="AC48" s="420"/>
      <c r="AD48" s="30"/>
      <c r="AE48" s="146">
        <v>0.218</v>
      </c>
      <c r="AF48" s="129">
        <v>1141</v>
      </c>
      <c r="AG48" s="129">
        <v>3016</v>
      </c>
      <c r="AH48" s="328">
        <v>1510</v>
      </c>
      <c r="AI48" s="126">
        <v>1506</v>
      </c>
      <c r="AJ48" s="30"/>
    </row>
    <row r="49" spans="3:36" ht="10.5" customHeight="1">
      <c r="C49" s="14"/>
      <c r="D49" s="14"/>
      <c r="E49" s="14"/>
      <c r="F49" s="14"/>
      <c r="G49" s="420" t="s">
        <v>26</v>
      </c>
      <c r="H49" s="420"/>
      <c r="I49" s="420"/>
      <c r="J49" s="420"/>
      <c r="K49" s="151"/>
      <c r="L49" s="346">
        <v>1310</v>
      </c>
      <c r="M49" s="347">
        <v>3206</v>
      </c>
      <c r="N49" s="347">
        <v>1629</v>
      </c>
      <c r="O49" s="346">
        <v>1577</v>
      </c>
      <c r="P49" s="139">
        <f t="shared" si="11"/>
        <v>14000</v>
      </c>
      <c r="Q49" s="140">
        <f t="shared" si="12"/>
        <v>2.447328244274809</v>
      </c>
      <c r="R49" s="139">
        <f t="shared" si="13"/>
        <v>21</v>
      </c>
      <c r="S49" s="139">
        <f t="shared" si="14"/>
        <v>17</v>
      </c>
      <c r="T49" s="127"/>
      <c r="U49" s="30"/>
      <c r="V49" s="118"/>
      <c r="W49" s="14"/>
      <c r="X49" s="14"/>
      <c r="Y49" s="14"/>
      <c r="Z49" s="420" t="s">
        <v>26</v>
      </c>
      <c r="AA49" s="420"/>
      <c r="AB49" s="420"/>
      <c r="AC49" s="420"/>
      <c r="AD49" s="30"/>
      <c r="AE49" s="146">
        <v>0.229</v>
      </c>
      <c r="AF49" s="129">
        <v>1289</v>
      </c>
      <c r="AG49" s="129">
        <v>3189</v>
      </c>
      <c r="AH49" s="328">
        <v>1606</v>
      </c>
      <c r="AI49" s="126">
        <v>1583</v>
      </c>
      <c r="AJ49" s="30"/>
    </row>
    <row r="50" spans="3:36" ht="10.5" customHeight="1">
      <c r="C50" s="14"/>
      <c r="D50" s="14"/>
      <c r="E50" s="14"/>
      <c r="F50" s="14"/>
      <c r="G50" s="420" t="s">
        <v>29</v>
      </c>
      <c r="H50" s="420"/>
      <c r="I50" s="420"/>
      <c r="J50" s="420"/>
      <c r="K50" s="151"/>
      <c r="L50" s="346">
        <v>1047</v>
      </c>
      <c r="M50" s="347">
        <v>2224</v>
      </c>
      <c r="N50" s="347">
        <v>1167</v>
      </c>
      <c r="O50" s="346">
        <v>1057</v>
      </c>
      <c r="P50" s="139">
        <f t="shared" si="11"/>
        <v>9423.728813559323</v>
      </c>
      <c r="Q50" s="140">
        <f t="shared" si="12"/>
        <v>2.1241642788920725</v>
      </c>
      <c r="R50" s="139">
        <f t="shared" si="13"/>
        <v>5</v>
      </c>
      <c r="S50" s="139">
        <f t="shared" si="14"/>
        <v>18</v>
      </c>
      <c r="T50" s="127"/>
      <c r="U50" s="30"/>
      <c r="V50" s="118"/>
      <c r="W50" s="14"/>
      <c r="X50" s="14"/>
      <c r="Y50" s="14"/>
      <c r="Z50" s="420" t="s">
        <v>29</v>
      </c>
      <c r="AA50" s="420"/>
      <c r="AB50" s="420"/>
      <c r="AC50" s="420"/>
      <c r="AD50" s="30"/>
      <c r="AE50" s="146">
        <v>0.236</v>
      </c>
      <c r="AF50" s="129">
        <v>1042</v>
      </c>
      <c r="AG50" s="129">
        <v>2206</v>
      </c>
      <c r="AH50" s="328">
        <v>1159</v>
      </c>
      <c r="AI50" s="126">
        <v>1047</v>
      </c>
      <c r="AJ50" s="30"/>
    </row>
    <row r="51" spans="3:36" ht="10.5" customHeight="1">
      <c r="C51" s="14"/>
      <c r="D51" s="14"/>
      <c r="E51" s="14"/>
      <c r="F51" s="14"/>
      <c r="G51" s="420" t="s">
        <v>30</v>
      </c>
      <c r="H51" s="420"/>
      <c r="I51" s="420"/>
      <c r="J51" s="420"/>
      <c r="K51" s="151"/>
      <c r="L51" s="346">
        <v>1182</v>
      </c>
      <c r="M51" s="347">
        <v>2719</v>
      </c>
      <c r="N51" s="347">
        <v>1385</v>
      </c>
      <c r="O51" s="346">
        <v>1334</v>
      </c>
      <c r="P51" s="139">
        <f t="shared" si="11"/>
        <v>10299.242424242424</v>
      </c>
      <c r="Q51" s="140">
        <f t="shared" si="12"/>
        <v>2.3003384094754655</v>
      </c>
      <c r="R51" s="139">
        <f t="shared" si="13"/>
        <v>20</v>
      </c>
      <c r="S51" s="139">
        <f t="shared" si="14"/>
        <v>-2</v>
      </c>
      <c r="T51" s="127"/>
      <c r="U51" s="30"/>
      <c r="V51" s="118"/>
      <c r="W51" s="14"/>
      <c r="X51" s="14"/>
      <c r="Y51" s="14"/>
      <c r="Z51" s="420" t="s">
        <v>30</v>
      </c>
      <c r="AA51" s="420"/>
      <c r="AB51" s="420"/>
      <c r="AC51" s="420"/>
      <c r="AD51" s="30"/>
      <c r="AE51" s="146">
        <v>0.264</v>
      </c>
      <c r="AF51" s="129">
        <v>1162</v>
      </c>
      <c r="AG51" s="129">
        <v>2721</v>
      </c>
      <c r="AH51" s="328">
        <v>1392</v>
      </c>
      <c r="AI51" s="126">
        <v>1329</v>
      </c>
      <c r="AJ51" s="30"/>
    </row>
    <row r="52" spans="11:35" ht="9" customHeight="1">
      <c r="K52" s="151"/>
      <c r="L52" s="342"/>
      <c r="M52" s="342"/>
      <c r="N52" s="342"/>
      <c r="O52" s="336"/>
      <c r="P52" s="63"/>
      <c r="Q52" s="64"/>
      <c r="R52" s="63"/>
      <c r="S52" s="63"/>
      <c r="V52" s="118"/>
      <c r="W52" s="30"/>
      <c r="X52" s="30"/>
      <c r="Y52" s="30"/>
      <c r="Z52" s="30"/>
      <c r="AA52" s="30"/>
      <c r="AB52" s="30"/>
      <c r="AC52" s="30"/>
      <c r="AD52" s="30"/>
      <c r="AE52" s="147"/>
      <c r="AF52" s="337"/>
      <c r="AG52" s="338"/>
      <c r="AH52" s="335"/>
      <c r="AI52" s="336"/>
    </row>
    <row r="53" spans="3:35" s="41" customFormat="1" ht="10.5" customHeight="1">
      <c r="C53" s="419" t="s">
        <v>59</v>
      </c>
      <c r="D53" s="419"/>
      <c r="E53" s="419"/>
      <c r="F53" s="419"/>
      <c r="G53" s="419"/>
      <c r="H53" s="419"/>
      <c r="I53" s="419"/>
      <c r="J53" s="419"/>
      <c r="K53" s="211"/>
      <c r="L53" s="342">
        <v>13450</v>
      </c>
      <c r="M53" s="342">
        <v>24940</v>
      </c>
      <c r="N53" s="342">
        <v>12924</v>
      </c>
      <c r="O53" s="342">
        <v>12016</v>
      </c>
      <c r="P53" s="63">
        <f aca="true" t="shared" si="15" ref="P53:P61">SUM(M53/AE53)</f>
        <v>15235.186316432499</v>
      </c>
      <c r="Q53" s="64">
        <f aca="true" t="shared" si="16" ref="Q53:Q61">SUM(M53/L53)</f>
        <v>1.854275092936803</v>
      </c>
      <c r="R53" s="63">
        <f aca="true" t="shared" si="17" ref="R53:R61">SUM(L53-AF53)</f>
        <v>-27</v>
      </c>
      <c r="S53" s="63">
        <f aca="true" t="shared" si="18" ref="S53:S61">SUM(M53-AG53)</f>
        <v>-198</v>
      </c>
      <c r="V53" s="123"/>
      <c r="W53" s="419" t="s">
        <v>59</v>
      </c>
      <c r="X53" s="419"/>
      <c r="Y53" s="419"/>
      <c r="Z53" s="419"/>
      <c r="AA53" s="419"/>
      <c r="AB53" s="419"/>
      <c r="AC53" s="419"/>
      <c r="AD53" s="29"/>
      <c r="AE53" s="145">
        <v>1.637</v>
      </c>
      <c r="AF53" s="337">
        <v>13477</v>
      </c>
      <c r="AG53" s="337">
        <v>25138</v>
      </c>
      <c r="AH53" s="335">
        <v>13098</v>
      </c>
      <c r="AI53" s="336">
        <v>12040</v>
      </c>
    </row>
    <row r="54" spans="3:36" ht="10.5" customHeight="1">
      <c r="C54" s="14"/>
      <c r="D54" s="14"/>
      <c r="E54" s="14"/>
      <c r="F54" s="14"/>
      <c r="G54" s="420" t="s">
        <v>18</v>
      </c>
      <c r="H54" s="420"/>
      <c r="I54" s="420"/>
      <c r="J54" s="420"/>
      <c r="K54" s="151"/>
      <c r="L54" s="346">
        <v>2503</v>
      </c>
      <c r="M54" s="347">
        <v>4346</v>
      </c>
      <c r="N54" s="347">
        <v>2187</v>
      </c>
      <c r="O54" s="346">
        <v>2159</v>
      </c>
      <c r="P54" s="139">
        <f t="shared" si="15"/>
        <v>16651.340996168583</v>
      </c>
      <c r="Q54" s="140">
        <f t="shared" si="16"/>
        <v>1.7363164202956451</v>
      </c>
      <c r="R54" s="139">
        <f t="shared" si="17"/>
        <v>38</v>
      </c>
      <c r="S54" s="139">
        <f t="shared" si="18"/>
        <v>21</v>
      </c>
      <c r="T54" s="127"/>
      <c r="U54" s="30"/>
      <c r="V54" s="118"/>
      <c r="W54" s="14"/>
      <c r="X54" s="14"/>
      <c r="Y54" s="14"/>
      <c r="Z54" s="420" t="s">
        <v>18</v>
      </c>
      <c r="AA54" s="420"/>
      <c r="AB54" s="420"/>
      <c r="AC54" s="420"/>
      <c r="AD54" s="30"/>
      <c r="AE54" s="146">
        <v>0.261</v>
      </c>
      <c r="AF54" s="129">
        <v>2465</v>
      </c>
      <c r="AG54" s="129">
        <v>4325</v>
      </c>
      <c r="AH54" s="328">
        <v>2184</v>
      </c>
      <c r="AI54" s="126">
        <v>2141</v>
      </c>
      <c r="AJ54" s="30"/>
    </row>
    <row r="55" spans="3:36" ht="10.5" customHeight="1">
      <c r="C55" s="14"/>
      <c r="D55" s="14"/>
      <c r="E55" s="14"/>
      <c r="F55" s="14"/>
      <c r="G55" s="420" t="s">
        <v>19</v>
      </c>
      <c r="H55" s="420"/>
      <c r="I55" s="420"/>
      <c r="J55" s="420"/>
      <c r="K55" s="151"/>
      <c r="L55" s="346">
        <v>2764</v>
      </c>
      <c r="M55" s="347">
        <v>5624</v>
      </c>
      <c r="N55" s="347">
        <v>2854</v>
      </c>
      <c r="O55" s="346">
        <v>2770</v>
      </c>
      <c r="P55" s="139">
        <f t="shared" si="15"/>
        <v>22406.37450199203</v>
      </c>
      <c r="Q55" s="140">
        <f t="shared" si="16"/>
        <v>2.0347322720694647</v>
      </c>
      <c r="R55" s="139">
        <f t="shared" si="17"/>
        <v>-41</v>
      </c>
      <c r="S55" s="139">
        <f t="shared" si="18"/>
        <v>-130</v>
      </c>
      <c r="T55" s="127"/>
      <c r="U55" s="30"/>
      <c r="V55" s="118"/>
      <c r="W55" s="14"/>
      <c r="X55" s="14"/>
      <c r="Y55" s="14"/>
      <c r="Z55" s="420" t="s">
        <v>19</v>
      </c>
      <c r="AA55" s="420"/>
      <c r="AB55" s="420"/>
      <c r="AC55" s="420"/>
      <c r="AD55" s="30"/>
      <c r="AE55" s="146">
        <v>0.251</v>
      </c>
      <c r="AF55" s="129">
        <v>2805</v>
      </c>
      <c r="AG55" s="129">
        <v>5754</v>
      </c>
      <c r="AH55" s="328">
        <v>2923</v>
      </c>
      <c r="AI55" s="126">
        <v>2831</v>
      </c>
      <c r="AJ55" s="30"/>
    </row>
    <row r="56" spans="3:36" ht="10.5" customHeight="1">
      <c r="C56" s="14"/>
      <c r="D56" s="14"/>
      <c r="E56" s="14"/>
      <c r="F56" s="14"/>
      <c r="G56" s="420" t="s">
        <v>23</v>
      </c>
      <c r="H56" s="420"/>
      <c r="I56" s="420"/>
      <c r="J56" s="420"/>
      <c r="K56" s="151"/>
      <c r="L56" s="346">
        <v>1287</v>
      </c>
      <c r="M56" s="347">
        <v>2564</v>
      </c>
      <c r="N56" s="347">
        <v>1273</v>
      </c>
      <c r="O56" s="346">
        <v>1291</v>
      </c>
      <c r="P56" s="139">
        <f t="shared" si="15"/>
        <v>19134.328358208953</v>
      </c>
      <c r="Q56" s="140">
        <f t="shared" si="16"/>
        <v>1.9922299922299922</v>
      </c>
      <c r="R56" s="139">
        <f t="shared" si="17"/>
        <v>31</v>
      </c>
      <c r="S56" s="139">
        <f t="shared" si="18"/>
        <v>26</v>
      </c>
      <c r="T56" s="127"/>
      <c r="U56" s="30"/>
      <c r="V56" s="118"/>
      <c r="W56" s="14"/>
      <c r="X56" s="14"/>
      <c r="Y56" s="14"/>
      <c r="Z56" s="420" t="s">
        <v>23</v>
      </c>
      <c r="AA56" s="420"/>
      <c r="AB56" s="420"/>
      <c r="AC56" s="420"/>
      <c r="AD56" s="30"/>
      <c r="AE56" s="146">
        <v>0.134</v>
      </c>
      <c r="AF56" s="129">
        <v>1256</v>
      </c>
      <c r="AG56" s="129">
        <v>2538</v>
      </c>
      <c r="AH56" s="328">
        <v>1250</v>
      </c>
      <c r="AI56" s="126">
        <v>1288</v>
      </c>
      <c r="AJ56" s="30"/>
    </row>
    <row r="57" spans="3:36" ht="10.5" customHeight="1">
      <c r="C57" s="14"/>
      <c r="D57" s="14"/>
      <c r="E57" s="14"/>
      <c r="F57" s="14"/>
      <c r="G57" s="420" t="s">
        <v>26</v>
      </c>
      <c r="H57" s="420"/>
      <c r="I57" s="420"/>
      <c r="J57" s="420"/>
      <c r="K57" s="151"/>
      <c r="L57" s="346">
        <v>952</v>
      </c>
      <c r="M57" s="347">
        <v>952</v>
      </c>
      <c r="N57" s="347">
        <v>875</v>
      </c>
      <c r="O57" s="346">
        <v>77</v>
      </c>
      <c r="P57" s="139">
        <f t="shared" si="15"/>
        <v>3823.293172690763</v>
      </c>
      <c r="Q57" s="140">
        <f t="shared" si="16"/>
        <v>1</v>
      </c>
      <c r="R57" s="139">
        <f t="shared" si="17"/>
        <v>-71</v>
      </c>
      <c r="S57" s="139">
        <f t="shared" si="18"/>
        <v>-71</v>
      </c>
      <c r="T57" s="127"/>
      <c r="U57" s="30"/>
      <c r="V57" s="118"/>
      <c r="W57" s="14"/>
      <c r="X57" s="14"/>
      <c r="Y57" s="14"/>
      <c r="Z57" s="420" t="s">
        <v>26</v>
      </c>
      <c r="AA57" s="420"/>
      <c r="AB57" s="420"/>
      <c r="AC57" s="420"/>
      <c r="AD57" s="30"/>
      <c r="AE57" s="146">
        <v>0.249</v>
      </c>
      <c r="AF57" s="129">
        <v>1023</v>
      </c>
      <c r="AG57" s="129">
        <v>1023</v>
      </c>
      <c r="AH57" s="328">
        <v>948</v>
      </c>
      <c r="AI57" s="126">
        <v>75</v>
      </c>
      <c r="AJ57" s="30"/>
    </row>
    <row r="58" spans="3:36" ht="10.5" customHeight="1">
      <c r="C58" s="14"/>
      <c r="D58" s="14"/>
      <c r="E58" s="14"/>
      <c r="F58" s="14"/>
      <c r="G58" s="420" t="s">
        <v>29</v>
      </c>
      <c r="H58" s="420"/>
      <c r="I58" s="420"/>
      <c r="J58" s="420"/>
      <c r="K58" s="151"/>
      <c r="L58" s="346">
        <v>1159</v>
      </c>
      <c r="M58" s="347">
        <v>2306</v>
      </c>
      <c r="N58" s="347">
        <v>1226</v>
      </c>
      <c r="O58" s="346">
        <v>1080</v>
      </c>
      <c r="P58" s="139">
        <f t="shared" si="15"/>
        <v>16589.928057553956</v>
      </c>
      <c r="Q58" s="140">
        <f t="shared" si="16"/>
        <v>1.989646246764452</v>
      </c>
      <c r="R58" s="139">
        <f t="shared" si="17"/>
        <v>-32</v>
      </c>
      <c r="S58" s="139">
        <f t="shared" si="18"/>
        <v>-47</v>
      </c>
      <c r="T58" s="127"/>
      <c r="U58" s="30"/>
      <c r="V58" s="118"/>
      <c r="W58" s="14"/>
      <c r="X58" s="14"/>
      <c r="Y58" s="14"/>
      <c r="Z58" s="420" t="s">
        <v>29</v>
      </c>
      <c r="AA58" s="420"/>
      <c r="AB58" s="420"/>
      <c r="AC58" s="420"/>
      <c r="AD58" s="30"/>
      <c r="AE58" s="146">
        <v>0.139</v>
      </c>
      <c r="AF58" s="129">
        <v>1191</v>
      </c>
      <c r="AG58" s="129">
        <v>2353</v>
      </c>
      <c r="AH58" s="328">
        <v>1260</v>
      </c>
      <c r="AI58" s="126">
        <v>1093</v>
      </c>
      <c r="AJ58" s="30"/>
    </row>
    <row r="59" spans="3:36" ht="10.5" customHeight="1">
      <c r="C59" s="14"/>
      <c r="D59" s="14"/>
      <c r="E59" s="14"/>
      <c r="F59" s="14"/>
      <c r="G59" s="420" t="s">
        <v>30</v>
      </c>
      <c r="H59" s="420"/>
      <c r="I59" s="420"/>
      <c r="J59" s="420"/>
      <c r="K59" s="151"/>
      <c r="L59" s="346">
        <v>1392</v>
      </c>
      <c r="M59" s="347">
        <v>2647</v>
      </c>
      <c r="N59" s="347">
        <v>1216</v>
      </c>
      <c r="O59" s="346">
        <v>1431</v>
      </c>
      <c r="P59" s="139">
        <f t="shared" si="15"/>
        <v>14870.786516853934</v>
      </c>
      <c r="Q59" s="140">
        <f t="shared" si="16"/>
        <v>1.901580459770115</v>
      </c>
      <c r="R59" s="139">
        <f t="shared" si="17"/>
        <v>32</v>
      </c>
      <c r="S59" s="139">
        <f t="shared" si="18"/>
        <v>-20</v>
      </c>
      <c r="T59" s="127"/>
      <c r="U59" s="30"/>
      <c r="V59" s="118"/>
      <c r="W59" s="14"/>
      <c r="X59" s="14"/>
      <c r="Y59" s="14"/>
      <c r="Z59" s="420" t="s">
        <v>30</v>
      </c>
      <c r="AA59" s="420"/>
      <c r="AB59" s="420"/>
      <c r="AC59" s="420"/>
      <c r="AD59" s="30"/>
      <c r="AE59" s="146">
        <v>0.178</v>
      </c>
      <c r="AF59" s="129">
        <v>1360</v>
      </c>
      <c r="AG59" s="129">
        <v>2667</v>
      </c>
      <c r="AH59" s="328">
        <v>1239</v>
      </c>
      <c r="AI59" s="126">
        <v>1428</v>
      </c>
      <c r="AJ59" s="30"/>
    </row>
    <row r="60" spans="3:36" ht="10.5" customHeight="1">
      <c r="C60" s="14"/>
      <c r="D60" s="14"/>
      <c r="E60" s="14"/>
      <c r="F60" s="14"/>
      <c r="G60" s="420" t="s">
        <v>60</v>
      </c>
      <c r="H60" s="420"/>
      <c r="I60" s="420"/>
      <c r="J60" s="420"/>
      <c r="K60" s="151"/>
      <c r="L60" s="346">
        <v>1414</v>
      </c>
      <c r="M60" s="347">
        <v>2839</v>
      </c>
      <c r="N60" s="347">
        <v>1463</v>
      </c>
      <c r="O60" s="346">
        <v>1376</v>
      </c>
      <c r="P60" s="139">
        <f t="shared" si="15"/>
        <v>13519.04761904762</v>
      </c>
      <c r="Q60" s="140">
        <f t="shared" si="16"/>
        <v>2.0077793493635077</v>
      </c>
      <c r="R60" s="139">
        <f t="shared" si="17"/>
        <v>-5</v>
      </c>
      <c r="S60" s="139">
        <f t="shared" si="18"/>
        <v>5</v>
      </c>
      <c r="T60" s="127"/>
      <c r="U60" s="30"/>
      <c r="V60" s="118"/>
      <c r="W60" s="14"/>
      <c r="X60" s="14"/>
      <c r="Y60" s="14"/>
      <c r="Z60" s="420" t="s">
        <v>60</v>
      </c>
      <c r="AA60" s="420"/>
      <c r="AB60" s="420"/>
      <c r="AC60" s="420"/>
      <c r="AD60" s="30"/>
      <c r="AE60" s="146">
        <v>0.21</v>
      </c>
      <c r="AF60" s="129">
        <v>1419</v>
      </c>
      <c r="AG60" s="129">
        <v>2834</v>
      </c>
      <c r="AH60" s="328">
        <v>1454</v>
      </c>
      <c r="AI60" s="126">
        <v>1380</v>
      </c>
      <c r="AJ60" s="30"/>
    </row>
    <row r="61" spans="3:36" ht="10.5" customHeight="1">
      <c r="C61" s="14"/>
      <c r="D61" s="14"/>
      <c r="E61" s="14"/>
      <c r="F61" s="14"/>
      <c r="G61" s="420" t="s">
        <v>61</v>
      </c>
      <c r="H61" s="420"/>
      <c r="I61" s="420"/>
      <c r="J61" s="420"/>
      <c r="K61" s="151"/>
      <c r="L61" s="346">
        <v>1979</v>
      </c>
      <c r="M61" s="347">
        <v>3662</v>
      </c>
      <c r="N61" s="347">
        <v>1830</v>
      </c>
      <c r="O61" s="346">
        <v>1832</v>
      </c>
      <c r="P61" s="139">
        <f t="shared" si="15"/>
        <v>17032.558139534885</v>
      </c>
      <c r="Q61" s="140">
        <f t="shared" si="16"/>
        <v>1.8504295098534613</v>
      </c>
      <c r="R61" s="139">
        <f t="shared" si="17"/>
        <v>21</v>
      </c>
      <c r="S61" s="139">
        <f t="shared" si="18"/>
        <v>18</v>
      </c>
      <c r="T61" s="127"/>
      <c r="U61" s="30"/>
      <c r="V61" s="118"/>
      <c r="W61" s="14"/>
      <c r="X61" s="14"/>
      <c r="Y61" s="14"/>
      <c r="Z61" s="420" t="s">
        <v>61</v>
      </c>
      <c r="AA61" s="420"/>
      <c r="AB61" s="420"/>
      <c r="AC61" s="420"/>
      <c r="AD61" s="30"/>
      <c r="AE61" s="146">
        <v>0.215</v>
      </c>
      <c r="AF61" s="129">
        <v>1958</v>
      </c>
      <c r="AG61" s="129">
        <v>3644</v>
      </c>
      <c r="AH61" s="328">
        <v>1840</v>
      </c>
      <c r="AI61" s="126">
        <v>1804</v>
      </c>
      <c r="AJ61" s="30"/>
    </row>
    <row r="62" spans="11:35" ht="9" customHeight="1">
      <c r="K62" s="151"/>
      <c r="L62" s="342"/>
      <c r="M62" s="342"/>
      <c r="N62" s="342"/>
      <c r="O62" s="336"/>
      <c r="P62" s="63"/>
      <c r="Q62" s="64"/>
      <c r="R62" s="63"/>
      <c r="S62" s="63"/>
      <c r="V62" s="118"/>
      <c r="W62" s="30"/>
      <c r="X62" s="30"/>
      <c r="Y62" s="30"/>
      <c r="Z62" s="30"/>
      <c r="AA62" s="30"/>
      <c r="AB62" s="30"/>
      <c r="AC62" s="30"/>
      <c r="AD62" s="30"/>
      <c r="AE62" s="147"/>
      <c r="AF62" s="337"/>
      <c r="AG62" s="338"/>
      <c r="AH62" s="335"/>
      <c r="AI62" s="336"/>
    </row>
    <row r="63" spans="3:35" s="41" customFormat="1" ht="10.5" customHeight="1">
      <c r="C63" s="419" t="s">
        <v>62</v>
      </c>
      <c r="D63" s="419"/>
      <c r="E63" s="419"/>
      <c r="F63" s="419"/>
      <c r="G63" s="419"/>
      <c r="H63" s="419"/>
      <c r="I63" s="419"/>
      <c r="J63" s="419"/>
      <c r="K63" s="211"/>
      <c r="L63" s="342">
        <v>12044</v>
      </c>
      <c r="M63" s="342">
        <v>28030</v>
      </c>
      <c r="N63" s="342">
        <v>13967</v>
      </c>
      <c r="O63" s="342">
        <v>14063</v>
      </c>
      <c r="P63" s="63">
        <f aca="true" t="shared" si="19" ref="P63:P68">SUM(M63/AE63)</f>
        <v>16844.951923076922</v>
      </c>
      <c r="Q63" s="64">
        <f aca="true" t="shared" si="20" ref="Q63:Q68">SUM(M63/L63)</f>
        <v>2.327299900365327</v>
      </c>
      <c r="R63" s="63">
        <f aca="true" t="shared" si="21" ref="R63:R68">SUM(L63-AF63)</f>
        <v>25</v>
      </c>
      <c r="S63" s="63">
        <f aca="true" t="shared" si="22" ref="S63:S68">SUM(M63-AG63)</f>
        <v>92</v>
      </c>
      <c r="V63" s="123"/>
      <c r="W63" s="419" t="s">
        <v>62</v>
      </c>
      <c r="X63" s="419"/>
      <c r="Y63" s="419"/>
      <c r="Z63" s="419"/>
      <c r="AA63" s="419"/>
      <c r="AB63" s="419"/>
      <c r="AC63" s="419"/>
      <c r="AD63" s="29"/>
      <c r="AE63" s="145">
        <v>1.6640000000000001</v>
      </c>
      <c r="AF63" s="337">
        <v>12019</v>
      </c>
      <c r="AG63" s="337">
        <v>27938</v>
      </c>
      <c r="AH63" s="335">
        <v>13969</v>
      </c>
      <c r="AI63" s="336">
        <v>13969</v>
      </c>
    </row>
    <row r="64" spans="3:36" ht="10.5" customHeight="1">
      <c r="C64" s="14"/>
      <c r="D64" s="14"/>
      <c r="E64" s="14"/>
      <c r="F64" s="14"/>
      <c r="G64" s="420" t="s">
        <v>18</v>
      </c>
      <c r="H64" s="420"/>
      <c r="I64" s="420"/>
      <c r="J64" s="420"/>
      <c r="K64" s="151"/>
      <c r="L64" s="346">
        <v>2161</v>
      </c>
      <c r="M64" s="347">
        <v>4835</v>
      </c>
      <c r="N64" s="347">
        <v>2388</v>
      </c>
      <c r="O64" s="346">
        <v>2447</v>
      </c>
      <c r="P64" s="139">
        <f t="shared" si="19"/>
        <v>17581.81818181818</v>
      </c>
      <c r="Q64" s="140">
        <f t="shared" si="20"/>
        <v>2.237390097177233</v>
      </c>
      <c r="R64" s="139">
        <f t="shared" si="21"/>
        <v>4</v>
      </c>
      <c r="S64" s="139">
        <f t="shared" si="22"/>
        <v>36</v>
      </c>
      <c r="T64" s="127"/>
      <c r="U64" s="30"/>
      <c r="V64" s="118"/>
      <c r="W64" s="14"/>
      <c r="X64" s="14"/>
      <c r="Y64" s="14"/>
      <c r="Z64" s="420" t="s">
        <v>18</v>
      </c>
      <c r="AA64" s="420"/>
      <c r="AB64" s="420"/>
      <c r="AC64" s="420"/>
      <c r="AD64" s="30"/>
      <c r="AE64" s="146">
        <v>0.275</v>
      </c>
      <c r="AF64" s="129">
        <v>2157</v>
      </c>
      <c r="AG64" s="129">
        <v>4799</v>
      </c>
      <c r="AH64" s="328">
        <v>2363</v>
      </c>
      <c r="AI64" s="126">
        <v>2436</v>
      </c>
      <c r="AJ64" s="30"/>
    </row>
    <row r="65" spans="3:36" ht="10.5" customHeight="1">
      <c r="C65" s="14"/>
      <c r="D65" s="14"/>
      <c r="E65" s="14"/>
      <c r="F65" s="14"/>
      <c r="G65" s="420" t="s">
        <v>19</v>
      </c>
      <c r="H65" s="420"/>
      <c r="I65" s="420"/>
      <c r="J65" s="420"/>
      <c r="K65" s="151"/>
      <c r="L65" s="346">
        <v>3262</v>
      </c>
      <c r="M65" s="347">
        <v>6796</v>
      </c>
      <c r="N65" s="347">
        <v>3319</v>
      </c>
      <c r="O65" s="346">
        <v>3477</v>
      </c>
      <c r="P65" s="139">
        <f t="shared" si="19"/>
        <v>16990</v>
      </c>
      <c r="Q65" s="140">
        <f t="shared" si="20"/>
        <v>2.0833844267320663</v>
      </c>
      <c r="R65" s="139">
        <f t="shared" si="21"/>
        <v>35</v>
      </c>
      <c r="S65" s="139">
        <f t="shared" si="22"/>
        <v>81</v>
      </c>
      <c r="T65" s="127"/>
      <c r="U65" s="30"/>
      <c r="V65" s="118"/>
      <c r="W65" s="14"/>
      <c r="X65" s="14"/>
      <c r="Y65" s="14"/>
      <c r="Z65" s="420" t="s">
        <v>19</v>
      </c>
      <c r="AA65" s="420"/>
      <c r="AB65" s="420"/>
      <c r="AC65" s="420"/>
      <c r="AD65" s="30"/>
      <c r="AE65" s="146">
        <v>0.4</v>
      </c>
      <c r="AF65" s="129">
        <v>3227</v>
      </c>
      <c r="AG65" s="129">
        <v>6715</v>
      </c>
      <c r="AH65" s="328">
        <v>3310</v>
      </c>
      <c r="AI65" s="126">
        <v>3405</v>
      </c>
      <c r="AJ65" s="30"/>
    </row>
    <row r="66" spans="3:36" ht="10.5" customHeight="1">
      <c r="C66" s="14"/>
      <c r="D66" s="14"/>
      <c r="E66" s="14"/>
      <c r="F66" s="14"/>
      <c r="G66" s="420" t="s">
        <v>23</v>
      </c>
      <c r="H66" s="420"/>
      <c r="I66" s="420"/>
      <c r="J66" s="420"/>
      <c r="K66" s="151"/>
      <c r="L66" s="346">
        <v>2363</v>
      </c>
      <c r="M66" s="347">
        <v>6083</v>
      </c>
      <c r="N66" s="347">
        <v>3130</v>
      </c>
      <c r="O66" s="346">
        <v>2953</v>
      </c>
      <c r="P66" s="139">
        <f t="shared" si="19"/>
        <v>19068.96551724138</v>
      </c>
      <c r="Q66" s="140">
        <f t="shared" si="20"/>
        <v>2.5742699957680912</v>
      </c>
      <c r="R66" s="139">
        <f t="shared" si="21"/>
        <v>-36</v>
      </c>
      <c r="S66" s="139">
        <f t="shared" si="22"/>
        <v>-88</v>
      </c>
      <c r="T66" s="127"/>
      <c r="U66" s="30"/>
      <c r="V66" s="118"/>
      <c r="W66" s="14"/>
      <c r="X66" s="14"/>
      <c r="Y66" s="14"/>
      <c r="Z66" s="420" t="s">
        <v>23</v>
      </c>
      <c r="AA66" s="420"/>
      <c r="AB66" s="420"/>
      <c r="AC66" s="420"/>
      <c r="AD66" s="30"/>
      <c r="AE66" s="146">
        <v>0.319</v>
      </c>
      <c r="AF66" s="129">
        <v>2399</v>
      </c>
      <c r="AG66" s="129">
        <v>6171</v>
      </c>
      <c r="AH66" s="328">
        <v>3187</v>
      </c>
      <c r="AI66" s="126">
        <v>2984</v>
      </c>
      <c r="AJ66" s="30"/>
    </row>
    <row r="67" spans="3:36" ht="10.5" customHeight="1">
      <c r="C67" s="14"/>
      <c r="D67" s="14"/>
      <c r="E67" s="14"/>
      <c r="F67" s="14"/>
      <c r="G67" s="420" t="s">
        <v>26</v>
      </c>
      <c r="H67" s="420"/>
      <c r="I67" s="420"/>
      <c r="J67" s="420"/>
      <c r="K67" s="151"/>
      <c r="L67" s="346">
        <v>2632</v>
      </c>
      <c r="M67" s="347">
        <v>6399</v>
      </c>
      <c r="N67" s="347">
        <v>3232</v>
      </c>
      <c r="O67" s="346">
        <v>3167</v>
      </c>
      <c r="P67" s="139">
        <f t="shared" si="19"/>
        <v>15419.277108433736</v>
      </c>
      <c r="Q67" s="140">
        <f t="shared" si="20"/>
        <v>2.431231003039514</v>
      </c>
      <c r="R67" s="139">
        <f t="shared" si="21"/>
        <v>20</v>
      </c>
      <c r="S67" s="139">
        <f t="shared" si="22"/>
        <v>75</v>
      </c>
      <c r="T67" s="127"/>
      <c r="U67" s="30"/>
      <c r="V67" s="118"/>
      <c r="W67" s="14"/>
      <c r="X67" s="14"/>
      <c r="Y67" s="14"/>
      <c r="Z67" s="420" t="s">
        <v>26</v>
      </c>
      <c r="AA67" s="420"/>
      <c r="AB67" s="420"/>
      <c r="AC67" s="420"/>
      <c r="AD67" s="30"/>
      <c r="AE67" s="146">
        <v>0.415</v>
      </c>
      <c r="AF67" s="129">
        <v>2612</v>
      </c>
      <c r="AG67" s="129">
        <v>6324</v>
      </c>
      <c r="AH67" s="328">
        <v>3184</v>
      </c>
      <c r="AI67" s="126">
        <v>3140</v>
      </c>
      <c r="AJ67" s="30"/>
    </row>
    <row r="68" spans="3:36" ht="10.5" customHeight="1">
      <c r="C68" s="14"/>
      <c r="D68" s="14"/>
      <c r="E68" s="14"/>
      <c r="F68" s="14"/>
      <c r="G68" s="420" t="s">
        <v>29</v>
      </c>
      <c r="H68" s="420"/>
      <c r="I68" s="420"/>
      <c r="J68" s="420"/>
      <c r="K68" s="151"/>
      <c r="L68" s="346">
        <v>1626</v>
      </c>
      <c r="M68" s="347">
        <v>3917</v>
      </c>
      <c r="N68" s="347">
        <v>1898</v>
      </c>
      <c r="O68" s="346">
        <v>2019</v>
      </c>
      <c r="P68" s="139">
        <f t="shared" si="19"/>
        <v>15360.78431372549</v>
      </c>
      <c r="Q68" s="140">
        <f t="shared" si="20"/>
        <v>2.408979089790898</v>
      </c>
      <c r="R68" s="139">
        <f t="shared" si="21"/>
        <v>2</v>
      </c>
      <c r="S68" s="139">
        <f t="shared" si="22"/>
        <v>-12</v>
      </c>
      <c r="T68" s="127"/>
      <c r="U68" s="30"/>
      <c r="V68" s="118"/>
      <c r="W68" s="14"/>
      <c r="X68" s="14"/>
      <c r="Y68" s="14"/>
      <c r="Z68" s="420" t="s">
        <v>29</v>
      </c>
      <c r="AA68" s="420"/>
      <c r="AB68" s="420"/>
      <c r="AC68" s="420"/>
      <c r="AD68" s="30"/>
      <c r="AE68" s="146">
        <v>0.255</v>
      </c>
      <c r="AF68" s="129">
        <v>1624</v>
      </c>
      <c r="AG68" s="129">
        <v>3929</v>
      </c>
      <c r="AH68" s="328">
        <v>1925</v>
      </c>
      <c r="AI68" s="126">
        <v>2004</v>
      </c>
      <c r="AJ68" s="30"/>
    </row>
    <row r="69" spans="3:35" ht="9" customHeight="1">
      <c r="C69" s="14"/>
      <c r="D69" s="14"/>
      <c r="E69" s="14"/>
      <c r="F69" s="14"/>
      <c r="G69" s="14"/>
      <c r="H69" s="14"/>
      <c r="I69" s="14"/>
      <c r="J69" s="14"/>
      <c r="K69" s="151"/>
      <c r="L69" s="342"/>
      <c r="M69" s="342"/>
      <c r="N69" s="342"/>
      <c r="O69" s="336"/>
      <c r="P69" s="63"/>
      <c r="Q69" s="64"/>
      <c r="R69" s="63"/>
      <c r="S69" s="63"/>
      <c r="V69" s="118"/>
      <c r="W69" s="30"/>
      <c r="X69" s="30"/>
      <c r="Y69" s="30"/>
      <c r="Z69" s="30"/>
      <c r="AA69" s="30"/>
      <c r="AB69" s="30"/>
      <c r="AC69" s="30"/>
      <c r="AD69" s="30"/>
      <c r="AE69" s="147"/>
      <c r="AF69" s="337"/>
      <c r="AG69" s="338"/>
      <c r="AH69" s="335"/>
      <c r="AI69" s="336"/>
    </row>
    <row r="70" spans="2:35" s="41" customFormat="1" ht="10.5" customHeight="1">
      <c r="B70" s="29"/>
      <c r="C70" s="419" t="s">
        <v>63</v>
      </c>
      <c r="D70" s="419"/>
      <c r="E70" s="419"/>
      <c r="F70" s="419"/>
      <c r="G70" s="419"/>
      <c r="H70" s="419"/>
      <c r="I70" s="419"/>
      <c r="J70" s="419"/>
      <c r="K70" s="211"/>
      <c r="L70" s="342">
        <v>12173</v>
      </c>
      <c r="M70" s="342">
        <v>28627</v>
      </c>
      <c r="N70" s="342">
        <v>13589</v>
      </c>
      <c r="O70" s="342">
        <v>15038</v>
      </c>
      <c r="P70" s="63">
        <f aca="true" t="shared" si="23" ref="P70:P77">SUM(M70/AE70)</f>
        <v>17100.95579450418</v>
      </c>
      <c r="Q70" s="64">
        <f aca="true" t="shared" si="24" ref="Q70:Q77">SUM(M70/L70)</f>
        <v>2.3516799474246284</v>
      </c>
      <c r="R70" s="63">
        <f aca="true" t="shared" si="25" ref="R70:R77">SUM(L70-AF70)</f>
        <v>-67</v>
      </c>
      <c r="S70" s="63">
        <f aca="true" t="shared" si="26" ref="S70:S77">SUM(M70-AG70)</f>
        <v>-487</v>
      </c>
      <c r="V70" s="123"/>
      <c r="W70" s="419" t="s">
        <v>63</v>
      </c>
      <c r="X70" s="419"/>
      <c r="Y70" s="419"/>
      <c r="Z70" s="419"/>
      <c r="AA70" s="419"/>
      <c r="AB70" s="419"/>
      <c r="AC70" s="419"/>
      <c r="AD70" s="29"/>
      <c r="AE70" s="145">
        <v>1.674</v>
      </c>
      <c r="AF70" s="337">
        <v>12240</v>
      </c>
      <c r="AG70" s="337">
        <v>29114</v>
      </c>
      <c r="AH70" s="335">
        <v>13863</v>
      </c>
      <c r="AI70" s="336">
        <v>15251</v>
      </c>
    </row>
    <row r="71" spans="3:36" ht="10.5" customHeight="1">
      <c r="C71" s="14"/>
      <c r="D71" s="14"/>
      <c r="E71" s="14"/>
      <c r="F71" s="14"/>
      <c r="G71" s="420" t="s">
        <v>18</v>
      </c>
      <c r="H71" s="420"/>
      <c r="I71" s="420"/>
      <c r="J71" s="420"/>
      <c r="K71" s="151"/>
      <c r="L71" s="346">
        <v>1459</v>
      </c>
      <c r="M71" s="347">
        <v>2796</v>
      </c>
      <c r="N71" s="347">
        <v>1313</v>
      </c>
      <c r="O71" s="346">
        <v>1483</v>
      </c>
      <c r="P71" s="139">
        <f t="shared" si="23"/>
        <v>39380.28169014085</v>
      </c>
      <c r="Q71" s="140">
        <f t="shared" si="24"/>
        <v>1.9163810829335162</v>
      </c>
      <c r="R71" s="139">
        <f t="shared" si="25"/>
        <v>-54</v>
      </c>
      <c r="S71" s="139">
        <f t="shared" si="26"/>
        <v>-113</v>
      </c>
      <c r="T71" s="127"/>
      <c r="U71" s="30"/>
      <c r="V71" s="118"/>
      <c r="W71" s="14"/>
      <c r="X71" s="14"/>
      <c r="Y71" s="14"/>
      <c r="Z71" s="420" t="s">
        <v>18</v>
      </c>
      <c r="AA71" s="420"/>
      <c r="AB71" s="420"/>
      <c r="AC71" s="420"/>
      <c r="AD71" s="30"/>
      <c r="AE71" s="146">
        <v>0.071</v>
      </c>
      <c r="AF71" s="129">
        <v>1513</v>
      </c>
      <c r="AG71" s="129">
        <v>2909</v>
      </c>
      <c r="AH71" s="328">
        <v>1379</v>
      </c>
      <c r="AI71" s="126">
        <v>1530</v>
      </c>
      <c r="AJ71" s="30"/>
    </row>
    <row r="72" spans="3:36" ht="10.5" customHeight="1">
      <c r="C72" s="14"/>
      <c r="D72" s="14"/>
      <c r="E72" s="14"/>
      <c r="F72" s="14"/>
      <c r="G72" s="420" t="s">
        <v>19</v>
      </c>
      <c r="H72" s="420"/>
      <c r="I72" s="420"/>
      <c r="J72" s="420"/>
      <c r="K72" s="151"/>
      <c r="L72" s="346">
        <v>2534</v>
      </c>
      <c r="M72" s="347">
        <v>6028</v>
      </c>
      <c r="N72" s="347">
        <v>2771</v>
      </c>
      <c r="O72" s="346">
        <v>3257</v>
      </c>
      <c r="P72" s="139">
        <f t="shared" si="23"/>
        <v>23455.252918287937</v>
      </c>
      <c r="Q72" s="140">
        <f t="shared" si="24"/>
        <v>2.3788476716653513</v>
      </c>
      <c r="R72" s="139">
        <f t="shared" si="25"/>
        <v>5</v>
      </c>
      <c r="S72" s="139">
        <f t="shared" si="26"/>
        <v>-114</v>
      </c>
      <c r="T72" s="127"/>
      <c r="U72" s="30"/>
      <c r="V72" s="118"/>
      <c r="W72" s="14"/>
      <c r="X72" s="14"/>
      <c r="Y72" s="14"/>
      <c r="Z72" s="420" t="s">
        <v>19</v>
      </c>
      <c r="AA72" s="420"/>
      <c r="AB72" s="420"/>
      <c r="AC72" s="420"/>
      <c r="AD72" s="30"/>
      <c r="AE72" s="146">
        <v>0.257</v>
      </c>
      <c r="AF72" s="129">
        <v>2529</v>
      </c>
      <c r="AG72" s="129">
        <v>6142</v>
      </c>
      <c r="AH72" s="328">
        <v>2851</v>
      </c>
      <c r="AI72" s="126">
        <v>3291</v>
      </c>
      <c r="AJ72" s="30"/>
    </row>
    <row r="73" spans="3:36" ht="10.5" customHeight="1">
      <c r="C73" s="14"/>
      <c r="D73" s="14"/>
      <c r="E73" s="14"/>
      <c r="F73" s="14"/>
      <c r="G73" s="420" t="s">
        <v>23</v>
      </c>
      <c r="H73" s="420"/>
      <c r="I73" s="420"/>
      <c r="J73" s="420"/>
      <c r="K73" s="151"/>
      <c r="L73" s="346">
        <v>3728</v>
      </c>
      <c r="M73" s="347">
        <v>9076</v>
      </c>
      <c r="N73" s="347">
        <v>4389</v>
      </c>
      <c r="O73" s="346">
        <v>4687</v>
      </c>
      <c r="P73" s="139">
        <f t="shared" si="23"/>
        <v>31513.88888888889</v>
      </c>
      <c r="Q73" s="140">
        <f t="shared" si="24"/>
        <v>2.434549356223176</v>
      </c>
      <c r="R73" s="139">
        <f t="shared" si="25"/>
        <v>-35</v>
      </c>
      <c r="S73" s="139">
        <f t="shared" si="26"/>
        <v>-163</v>
      </c>
      <c r="T73" s="127"/>
      <c r="U73" s="30"/>
      <c r="V73" s="118"/>
      <c r="W73" s="14"/>
      <c r="X73" s="14"/>
      <c r="Y73" s="14"/>
      <c r="Z73" s="420" t="s">
        <v>23</v>
      </c>
      <c r="AA73" s="420"/>
      <c r="AB73" s="420"/>
      <c r="AC73" s="420"/>
      <c r="AD73" s="30"/>
      <c r="AE73" s="146">
        <v>0.288</v>
      </c>
      <c r="AF73" s="129">
        <v>3763</v>
      </c>
      <c r="AG73" s="129">
        <v>9239</v>
      </c>
      <c r="AH73" s="328">
        <v>4477</v>
      </c>
      <c r="AI73" s="126">
        <v>4762</v>
      </c>
      <c r="AJ73" s="30"/>
    </row>
    <row r="74" spans="3:36" ht="10.5" customHeight="1">
      <c r="C74" s="14"/>
      <c r="D74" s="14"/>
      <c r="E74" s="14"/>
      <c r="F74" s="14"/>
      <c r="G74" s="420" t="s">
        <v>26</v>
      </c>
      <c r="H74" s="420"/>
      <c r="I74" s="420"/>
      <c r="J74" s="420"/>
      <c r="K74" s="151"/>
      <c r="L74" s="346">
        <v>0</v>
      </c>
      <c r="M74" s="347">
        <v>0</v>
      </c>
      <c r="N74" s="347">
        <v>0</v>
      </c>
      <c r="O74" s="346">
        <v>0</v>
      </c>
      <c r="P74" s="139">
        <f t="shared" si="23"/>
        <v>0</v>
      </c>
      <c r="Q74" s="140">
        <v>0</v>
      </c>
      <c r="R74" s="139">
        <f t="shared" si="25"/>
        <v>0</v>
      </c>
      <c r="S74" s="139">
        <f t="shared" si="26"/>
        <v>0</v>
      </c>
      <c r="T74" s="127"/>
      <c r="U74" s="30"/>
      <c r="V74" s="118"/>
      <c r="W74" s="14"/>
      <c r="X74" s="14"/>
      <c r="Y74" s="14"/>
      <c r="Z74" s="420" t="s">
        <v>26</v>
      </c>
      <c r="AA74" s="420"/>
      <c r="AB74" s="420"/>
      <c r="AC74" s="420"/>
      <c r="AD74" s="30"/>
      <c r="AE74" s="146">
        <v>0.61</v>
      </c>
      <c r="AF74" s="129">
        <v>0</v>
      </c>
      <c r="AG74" s="129">
        <v>0</v>
      </c>
      <c r="AH74" s="328">
        <v>0</v>
      </c>
      <c r="AI74" s="126">
        <v>0</v>
      </c>
      <c r="AJ74" s="30"/>
    </row>
    <row r="75" spans="3:36" ht="10.5" customHeight="1">
      <c r="C75" s="14"/>
      <c r="D75" s="14"/>
      <c r="E75" s="14"/>
      <c r="F75" s="14"/>
      <c r="G75" s="420" t="s">
        <v>29</v>
      </c>
      <c r="H75" s="420"/>
      <c r="I75" s="420"/>
      <c r="J75" s="420"/>
      <c r="K75" s="151"/>
      <c r="L75" s="346">
        <v>1541</v>
      </c>
      <c r="M75" s="347">
        <v>3573</v>
      </c>
      <c r="N75" s="347">
        <v>1657</v>
      </c>
      <c r="O75" s="346">
        <v>1916</v>
      </c>
      <c r="P75" s="139">
        <f t="shared" si="23"/>
        <v>21786.585365853658</v>
      </c>
      <c r="Q75" s="140">
        <f t="shared" si="24"/>
        <v>2.318624269954575</v>
      </c>
      <c r="R75" s="139">
        <f t="shared" si="25"/>
        <v>7</v>
      </c>
      <c r="S75" s="139">
        <f t="shared" si="26"/>
        <v>-49</v>
      </c>
      <c r="T75" s="127"/>
      <c r="U75" s="30"/>
      <c r="V75" s="118"/>
      <c r="W75" s="14"/>
      <c r="X75" s="14"/>
      <c r="Y75" s="14"/>
      <c r="Z75" s="420" t="s">
        <v>29</v>
      </c>
      <c r="AA75" s="420"/>
      <c r="AB75" s="420"/>
      <c r="AC75" s="420"/>
      <c r="AD75" s="30"/>
      <c r="AE75" s="146">
        <v>0.164</v>
      </c>
      <c r="AF75" s="129">
        <v>1534</v>
      </c>
      <c r="AG75" s="129">
        <v>3622</v>
      </c>
      <c r="AH75" s="328">
        <v>1670</v>
      </c>
      <c r="AI75" s="126">
        <v>1952</v>
      </c>
      <c r="AJ75" s="30"/>
    </row>
    <row r="76" spans="3:36" ht="10.5" customHeight="1">
      <c r="C76" s="14"/>
      <c r="D76" s="14"/>
      <c r="E76" s="14"/>
      <c r="F76" s="14"/>
      <c r="G76" s="420" t="s">
        <v>30</v>
      </c>
      <c r="H76" s="420"/>
      <c r="I76" s="420"/>
      <c r="J76" s="420"/>
      <c r="K76" s="151"/>
      <c r="L76" s="346">
        <v>467</v>
      </c>
      <c r="M76" s="347">
        <v>1150</v>
      </c>
      <c r="N76" s="347">
        <v>521</v>
      </c>
      <c r="O76" s="346">
        <v>629</v>
      </c>
      <c r="P76" s="139">
        <f t="shared" si="23"/>
        <v>14743.589743589744</v>
      </c>
      <c r="Q76" s="140">
        <f t="shared" si="24"/>
        <v>2.462526766595289</v>
      </c>
      <c r="R76" s="139">
        <f t="shared" si="25"/>
        <v>-4</v>
      </c>
      <c r="S76" s="139">
        <f t="shared" si="26"/>
        <v>-27</v>
      </c>
      <c r="T76" s="127"/>
      <c r="U76" s="30"/>
      <c r="V76" s="118"/>
      <c r="W76" s="14"/>
      <c r="X76" s="14"/>
      <c r="Y76" s="14"/>
      <c r="Z76" s="420" t="s">
        <v>30</v>
      </c>
      <c r="AA76" s="420"/>
      <c r="AB76" s="420"/>
      <c r="AC76" s="420"/>
      <c r="AD76" s="30"/>
      <c r="AE76" s="146">
        <v>0.078</v>
      </c>
      <c r="AF76" s="129">
        <v>471</v>
      </c>
      <c r="AG76" s="129">
        <v>1177</v>
      </c>
      <c r="AH76" s="328">
        <v>532</v>
      </c>
      <c r="AI76" s="126">
        <v>645</v>
      </c>
      <c r="AJ76" s="30"/>
    </row>
    <row r="77" spans="3:36" ht="10.5" customHeight="1">
      <c r="C77" s="14"/>
      <c r="D77" s="14"/>
      <c r="E77" s="14"/>
      <c r="F77" s="14"/>
      <c r="G77" s="420" t="s">
        <v>60</v>
      </c>
      <c r="H77" s="420"/>
      <c r="I77" s="420"/>
      <c r="J77" s="420"/>
      <c r="K77" s="151"/>
      <c r="L77" s="346">
        <v>2444</v>
      </c>
      <c r="M77" s="347">
        <v>6004</v>
      </c>
      <c r="N77" s="347">
        <v>2938</v>
      </c>
      <c r="O77" s="346">
        <v>3066</v>
      </c>
      <c r="P77" s="139">
        <f t="shared" si="23"/>
        <v>29145.631067961167</v>
      </c>
      <c r="Q77" s="140">
        <f t="shared" si="24"/>
        <v>2.4566284779050735</v>
      </c>
      <c r="R77" s="139">
        <f t="shared" si="25"/>
        <v>14</v>
      </c>
      <c r="S77" s="139">
        <f t="shared" si="26"/>
        <v>-21</v>
      </c>
      <c r="T77" s="127"/>
      <c r="U77" s="30"/>
      <c r="V77" s="118"/>
      <c r="W77" s="14"/>
      <c r="X77" s="14"/>
      <c r="Y77" s="14"/>
      <c r="Z77" s="420" t="s">
        <v>60</v>
      </c>
      <c r="AA77" s="420"/>
      <c r="AB77" s="420"/>
      <c r="AC77" s="420"/>
      <c r="AD77" s="30"/>
      <c r="AE77" s="146">
        <v>0.206</v>
      </c>
      <c r="AF77" s="129">
        <v>2430</v>
      </c>
      <c r="AG77" s="129">
        <v>6025</v>
      </c>
      <c r="AH77" s="328">
        <v>2954</v>
      </c>
      <c r="AI77" s="126">
        <v>3071</v>
      </c>
      <c r="AJ77" s="30"/>
    </row>
    <row r="78" spans="2:35" ht="10.5" customHeight="1">
      <c r="B78" s="113"/>
      <c r="C78" s="113"/>
      <c r="D78" s="113"/>
      <c r="E78" s="113"/>
      <c r="F78" s="113"/>
      <c r="G78" s="113"/>
      <c r="H78" s="113"/>
      <c r="I78" s="113"/>
      <c r="J78" s="113"/>
      <c r="K78" s="150"/>
      <c r="L78" s="113"/>
      <c r="M78" s="113"/>
      <c r="N78" s="113"/>
      <c r="O78" s="113"/>
      <c r="P78" s="113"/>
      <c r="Q78" s="113"/>
      <c r="R78" s="113"/>
      <c r="S78" s="113"/>
      <c r="V78" s="112"/>
      <c r="W78" s="113"/>
      <c r="X78" s="113"/>
      <c r="Y78" s="113"/>
      <c r="Z78" s="113"/>
      <c r="AA78" s="113"/>
      <c r="AB78" s="113"/>
      <c r="AC78" s="113"/>
      <c r="AD78" s="113"/>
      <c r="AE78" s="113"/>
      <c r="AF78" s="149"/>
      <c r="AG78" s="149"/>
      <c r="AH78" s="150"/>
      <c r="AI78" s="113"/>
    </row>
    <row r="79" spans="32:35" ht="10.5" customHeight="1">
      <c r="AF79" s="30"/>
      <c r="AG79" s="30"/>
      <c r="AH79" s="32"/>
      <c r="AI79" s="30"/>
    </row>
    <row r="80" spans="16:34" ht="11.25">
      <c r="P80" s="63"/>
      <c r="Q80" s="64"/>
      <c r="R80" s="63"/>
      <c r="S80" s="63"/>
      <c r="AH80" s="30"/>
    </row>
    <row r="81" spans="16:34" ht="11.25">
      <c r="P81" s="63"/>
      <c r="Q81" s="64"/>
      <c r="R81" s="63"/>
      <c r="S81" s="63"/>
      <c r="AH81" s="30"/>
    </row>
    <row r="82" spans="16:34" ht="11.25">
      <c r="P82" s="63"/>
      <c r="Q82" s="64"/>
      <c r="R82" s="63"/>
      <c r="S82" s="63"/>
      <c r="AH82" s="30"/>
    </row>
    <row r="83" ht="13.5" customHeight="1">
      <c r="AH83" s="30"/>
    </row>
    <row r="84" spans="33:34" ht="13.5" customHeight="1">
      <c r="AG84" s="138"/>
      <c r="AH84" s="30"/>
    </row>
    <row r="85" ht="13.5" customHeight="1">
      <c r="AH85" s="30"/>
    </row>
    <row r="86" ht="13.5" customHeight="1">
      <c r="AH86" s="30"/>
    </row>
    <row r="87" ht="11.25">
      <c r="AH87" s="30"/>
    </row>
    <row r="88" ht="11.25">
      <c r="AH88" s="30"/>
    </row>
    <row r="89" ht="11.25">
      <c r="AH89" s="30"/>
    </row>
    <row r="90" ht="11.25">
      <c r="AH90" s="30"/>
    </row>
    <row r="91" ht="11.25">
      <c r="AH91" s="30"/>
    </row>
    <row r="92" ht="11.25">
      <c r="AH92" s="30"/>
    </row>
    <row r="93" ht="11.25">
      <c r="AH93" s="30"/>
    </row>
    <row r="94" ht="11.25">
      <c r="AH94" s="30"/>
    </row>
    <row r="95" ht="11.25">
      <c r="AH95" s="30"/>
    </row>
    <row r="96" ht="11.25">
      <c r="AH96" s="30"/>
    </row>
    <row r="97" ht="11.25">
      <c r="AH97" s="30"/>
    </row>
    <row r="98" ht="11.25">
      <c r="AH98" s="30"/>
    </row>
    <row r="99" ht="11.25">
      <c r="AH99" s="30"/>
    </row>
    <row r="100" ht="11.25">
      <c r="AH100" s="30"/>
    </row>
    <row r="101" ht="11.25">
      <c r="AH101" s="30"/>
    </row>
    <row r="102" ht="11.25">
      <c r="AH102" s="30"/>
    </row>
    <row r="103" ht="11.25">
      <c r="AH103" s="30"/>
    </row>
    <row r="104" ht="11.25">
      <c r="AH104" s="30"/>
    </row>
    <row r="105" ht="11.25">
      <c r="AH105" s="30"/>
    </row>
    <row r="106" ht="11.25">
      <c r="AH106" s="30"/>
    </row>
    <row r="107" ht="11.25">
      <c r="AH107" s="30"/>
    </row>
    <row r="108" ht="11.25">
      <c r="AH108" s="30"/>
    </row>
    <row r="109" ht="11.25">
      <c r="AH109" s="30"/>
    </row>
    <row r="110" ht="11.25">
      <c r="AH110" s="30"/>
    </row>
    <row r="111" ht="11.25">
      <c r="AH111" s="30"/>
    </row>
    <row r="112" ht="11.25">
      <c r="AH112" s="30"/>
    </row>
    <row r="113" ht="11.25">
      <c r="AH113" s="30"/>
    </row>
    <row r="114" ht="11.25">
      <c r="AH114" s="30"/>
    </row>
    <row r="115" ht="11.25">
      <c r="AH115" s="30"/>
    </row>
    <row r="116" ht="11.25">
      <c r="AH116" s="30"/>
    </row>
    <row r="117" ht="11.25">
      <c r="AH117" s="30"/>
    </row>
    <row r="118" ht="11.25">
      <c r="AH118" s="30"/>
    </row>
    <row r="119" ht="11.25">
      <c r="AH119" s="30"/>
    </row>
    <row r="120" ht="11.25">
      <c r="AH120" s="30"/>
    </row>
    <row r="121" ht="11.25">
      <c r="AH121" s="30"/>
    </row>
    <row r="122" ht="11.25">
      <c r="AH122" s="30"/>
    </row>
    <row r="123" ht="11.25">
      <c r="AH123" s="30"/>
    </row>
    <row r="124" ht="11.25">
      <c r="AH124" s="30"/>
    </row>
    <row r="125" ht="11.25">
      <c r="AH125" s="30"/>
    </row>
    <row r="126" ht="11.25">
      <c r="AH126" s="30"/>
    </row>
    <row r="127" ht="11.25">
      <c r="AH127" s="30"/>
    </row>
    <row r="128" ht="11.25">
      <c r="AH128" s="30"/>
    </row>
    <row r="129" ht="11.25">
      <c r="AH129" s="30"/>
    </row>
    <row r="130" ht="11.25">
      <c r="AH130" s="30"/>
    </row>
    <row r="131" ht="11.25">
      <c r="AH131" s="30"/>
    </row>
    <row r="132" ht="11.25">
      <c r="AH132" s="30"/>
    </row>
    <row r="133" ht="11.25">
      <c r="AH133" s="30"/>
    </row>
    <row r="134" ht="11.25">
      <c r="AH134" s="30"/>
    </row>
    <row r="135" ht="11.25">
      <c r="AH135" s="30"/>
    </row>
    <row r="136" ht="11.25">
      <c r="AH136" s="30"/>
    </row>
    <row r="137" ht="11.25">
      <c r="AH137" s="30"/>
    </row>
    <row r="138" ht="11.25">
      <c r="AH138" s="30"/>
    </row>
    <row r="139" ht="11.25">
      <c r="AH139" s="30"/>
    </row>
    <row r="140" ht="11.25">
      <c r="AH140" s="30"/>
    </row>
    <row r="141" ht="11.25">
      <c r="AH141" s="30"/>
    </row>
    <row r="142" ht="11.25">
      <c r="AH142" s="30"/>
    </row>
    <row r="143" ht="11.25">
      <c r="AH143" s="30"/>
    </row>
    <row r="144" ht="11.25">
      <c r="AH144" s="30"/>
    </row>
    <row r="145" ht="11.25">
      <c r="AH145" s="30"/>
    </row>
    <row r="146" ht="11.25">
      <c r="AH146" s="30"/>
    </row>
    <row r="147" ht="11.25">
      <c r="AH147" s="30"/>
    </row>
    <row r="148" ht="11.25">
      <c r="AH148" s="30"/>
    </row>
    <row r="149" ht="11.25">
      <c r="AH149" s="30"/>
    </row>
    <row r="150" ht="11.25">
      <c r="AH150" s="30"/>
    </row>
    <row r="151" ht="11.25">
      <c r="AH151" s="30"/>
    </row>
    <row r="152" ht="11.25">
      <c r="AH152" s="30"/>
    </row>
    <row r="153" ht="11.25">
      <c r="AH153" s="30"/>
    </row>
    <row r="154" ht="11.25">
      <c r="AH154" s="30"/>
    </row>
    <row r="155" ht="11.25">
      <c r="AH155" s="30"/>
    </row>
    <row r="156" ht="11.25">
      <c r="AH156" s="30"/>
    </row>
    <row r="157" ht="11.25">
      <c r="AH157" s="30"/>
    </row>
    <row r="158" ht="11.25">
      <c r="AH158" s="30"/>
    </row>
    <row r="159" ht="11.25">
      <c r="AH159" s="30"/>
    </row>
    <row r="160" ht="11.25">
      <c r="AH160" s="30"/>
    </row>
    <row r="161" ht="11.25">
      <c r="AH161" s="30"/>
    </row>
    <row r="162" ht="11.25">
      <c r="AH162" s="30"/>
    </row>
    <row r="163" ht="11.25">
      <c r="AH163" s="30"/>
    </row>
    <row r="164" ht="11.25">
      <c r="AH164" s="30"/>
    </row>
    <row r="165" ht="11.25">
      <c r="AH165" s="30"/>
    </row>
    <row r="166" ht="11.25">
      <c r="AH166" s="30"/>
    </row>
    <row r="167" ht="11.25">
      <c r="AH167" s="30"/>
    </row>
    <row r="168" ht="11.25">
      <c r="AH168" s="30"/>
    </row>
    <row r="169" ht="11.25">
      <c r="AH169" s="30"/>
    </row>
    <row r="170" ht="11.25">
      <c r="AH170" s="30"/>
    </row>
    <row r="171" ht="11.25">
      <c r="AH171" s="30"/>
    </row>
    <row r="172" ht="11.25">
      <c r="AH172" s="30"/>
    </row>
    <row r="173" ht="11.25">
      <c r="AH173" s="30"/>
    </row>
    <row r="174" ht="11.25">
      <c r="AH174" s="30"/>
    </row>
    <row r="175" ht="11.25">
      <c r="AH175" s="30"/>
    </row>
    <row r="176" ht="11.25">
      <c r="AH176" s="30"/>
    </row>
    <row r="177" ht="11.25">
      <c r="AH177" s="30"/>
    </row>
    <row r="178" ht="11.25">
      <c r="AH178" s="30"/>
    </row>
    <row r="179" ht="11.25">
      <c r="AH179" s="30"/>
    </row>
    <row r="180" ht="11.25">
      <c r="AH180" s="30"/>
    </row>
    <row r="181" ht="11.25">
      <c r="AH181" s="30"/>
    </row>
    <row r="182" ht="11.25">
      <c r="AH182" s="30"/>
    </row>
    <row r="183" ht="11.25">
      <c r="AH183" s="30"/>
    </row>
    <row r="184" ht="11.25">
      <c r="AH184" s="30"/>
    </row>
    <row r="185" ht="11.25">
      <c r="AH185" s="30"/>
    </row>
    <row r="186" ht="11.25">
      <c r="AH186" s="30"/>
    </row>
    <row r="187" ht="11.25">
      <c r="AH187" s="30"/>
    </row>
    <row r="188" ht="11.25">
      <c r="AH188" s="30"/>
    </row>
    <row r="189" ht="11.25">
      <c r="AH189" s="30"/>
    </row>
    <row r="190" ht="11.25">
      <c r="AH190" s="30"/>
    </row>
    <row r="191" ht="11.25">
      <c r="AH191" s="30"/>
    </row>
    <row r="192" ht="11.25">
      <c r="AH192" s="30"/>
    </row>
    <row r="193" ht="11.25">
      <c r="AH193" s="30"/>
    </row>
    <row r="194" ht="11.25">
      <c r="AH194" s="30"/>
    </row>
    <row r="195" ht="11.25">
      <c r="AH195" s="30"/>
    </row>
    <row r="196" ht="11.25">
      <c r="AH196" s="30"/>
    </row>
    <row r="197" ht="11.25">
      <c r="AH197" s="30"/>
    </row>
    <row r="198" ht="11.25">
      <c r="AH198" s="30"/>
    </row>
    <row r="199" ht="11.25">
      <c r="AH199" s="30"/>
    </row>
    <row r="200" ht="11.25">
      <c r="AH200" s="30"/>
    </row>
    <row r="201" ht="11.25">
      <c r="AH201" s="30"/>
    </row>
    <row r="202" ht="11.25">
      <c r="AH202" s="30"/>
    </row>
    <row r="203" ht="11.25">
      <c r="AH203" s="30"/>
    </row>
    <row r="204" ht="11.25">
      <c r="AH204" s="30"/>
    </row>
    <row r="205" ht="11.25">
      <c r="AH205" s="30"/>
    </row>
    <row r="206" ht="11.25">
      <c r="AH206" s="30"/>
    </row>
    <row r="207" ht="11.25">
      <c r="AH207" s="30"/>
    </row>
    <row r="208" ht="11.25">
      <c r="AH208" s="30"/>
    </row>
    <row r="209" ht="11.25">
      <c r="AH209" s="30"/>
    </row>
    <row r="210" ht="11.25">
      <c r="AH210" s="30"/>
    </row>
    <row r="211" ht="11.25">
      <c r="AH211" s="30"/>
    </row>
    <row r="212" ht="11.25">
      <c r="AH212" s="30"/>
    </row>
    <row r="213" ht="11.25">
      <c r="AH213" s="30"/>
    </row>
    <row r="214" ht="11.25">
      <c r="AH214" s="30"/>
    </row>
    <row r="215" ht="11.25">
      <c r="AH215" s="30"/>
    </row>
    <row r="216" ht="11.25">
      <c r="AH216" s="30"/>
    </row>
    <row r="217" ht="11.25">
      <c r="AH217" s="30"/>
    </row>
    <row r="218" ht="11.25">
      <c r="AH218" s="30"/>
    </row>
    <row r="219" ht="11.25">
      <c r="AH219" s="30"/>
    </row>
    <row r="220" ht="11.25">
      <c r="AH220" s="30"/>
    </row>
    <row r="221" ht="11.25">
      <c r="AH221" s="30"/>
    </row>
    <row r="222" ht="11.25">
      <c r="AH222" s="30"/>
    </row>
    <row r="223" ht="11.25">
      <c r="AH223" s="30"/>
    </row>
    <row r="224" ht="11.25">
      <c r="AH224" s="30"/>
    </row>
    <row r="225" ht="11.25">
      <c r="AH225" s="30"/>
    </row>
    <row r="226" ht="11.25">
      <c r="AH226" s="30"/>
    </row>
    <row r="227" ht="11.25">
      <c r="AH227" s="30"/>
    </row>
    <row r="228" ht="11.25">
      <c r="AH228" s="30"/>
    </row>
    <row r="229" ht="11.25">
      <c r="AH229" s="30"/>
    </row>
    <row r="230" ht="11.25">
      <c r="AH230" s="30"/>
    </row>
    <row r="231" ht="11.25">
      <c r="AH231" s="30"/>
    </row>
    <row r="232" ht="11.25">
      <c r="AH232" s="30"/>
    </row>
    <row r="233" ht="11.25">
      <c r="AH233" s="30"/>
    </row>
    <row r="234" ht="11.25">
      <c r="AH234" s="30"/>
    </row>
    <row r="235" ht="11.25">
      <c r="AH235" s="30"/>
    </row>
    <row r="236" ht="11.25">
      <c r="AH236" s="30"/>
    </row>
    <row r="237" ht="11.25">
      <c r="AH237" s="30"/>
    </row>
    <row r="238" ht="11.25">
      <c r="AH238" s="30"/>
    </row>
    <row r="239" ht="11.25">
      <c r="AH239" s="30"/>
    </row>
    <row r="240" ht="11.25">
      <c r="AH240" s="30"/>
    </row>
    <row r="241" ht="11.25">
      <c r="AH241" s="30"/>
    </row>
    <row r="242" ht="11.25">
      <c r="AH242" s="30"/>
    </row>
    <row r="243" ht="11.25">
      <c r="AH243" s="30"/>
    </row>
    <row r="244" ht="11.25">
      <c r="AH244" s="30"/>
    </row>
    <row r="245" ht="11.25">
      <c r="AH245" s="30"/>
    </row>
    <row r="246" ht="11.25">
      <c r="AH246" s="30"/>
    </row>
    <row r="247" ht="11.25">
      <c r="AH247" s="30"/>
    </row>
    <row r="248" ht="11.25">
      <c r="AH248" s="30"/>
    </row>
    <row r="249" ht="11.25">
      <c r="AH249" s="30"/>
    </row>
    <row r="250" ht="11.25">
      <c r="AH250" s="30"/>
    </row>
    <row r="251" ht="11.25">
      <c r="AH251" s="30"/>
    </row>
    <row r="252" ht="11.25">
      <c r="AH252" s="30"/>
    </row>
    <row r="253" ht="11.25">
      <c r="AH253" s="30"/>
    </row>
    <row r="254" ht="11.25">
      <c r="AH254" s="30"/>
    </row>
    <row r="255" ht="11.25">
      <c r="AH255" s="30"/>
    </row>
    <row r="256" ht="11.25">
      <c r="AH256" s="30"/>
    </row>
    <row r="257" ht="11.25">
      <c r="AH257" s="30"/>
    </row>
    <row r="258" ht="11.25">
      <c r="AH258" s="30"/>
    </row>
    <row r="259" ht="11.25">
      <c r="AH259" s="30"/>
    </row>
    <row r="260" ht="11.25">
      <c r="AH260" s="30"/>
    </row>
    <row r="261" ht="11.25">
      <c r="AH261" s="30"/>
    </row>
    <row r="262" ht="11.25">
      <c r="AH262" s="30"/>
    </row>
    <row r="263" ht="11.25">
      <c r="AH263" s="30"/>
    </row>
    <row r="264" ht="11.25">
      <c r="AH264" s="30"/>
    </row>
    <row r="265" ht="11.25">
      <c r="AH265" s="30"/>
    </row>
    <row r="266" ht="11.25">
      <c r="AH266" s="30"/>
    </row>
    <row r="267" ht="11.25">
      <c r="AH267" s="30"/>
    </row>
    <row r="268" ht="11.25">
      <c r="AH268" s="30"/>
    </row>
    <row r="269" ht="11.25">
      <c r="AH269" s="30"/>
    </row>
    <row r="270" ht="11.25">
      <c r="AH270" s="30"/>
    </row>
    <row r="271" ht="11.25">
      <c r="AH271" s="30"/>
    </row>
    <row r="272" ht="11.25">
      <c r="AH272" s="30"/>
    </row>
    <row r="273" ht="11.25">
      <c r="AH273" s="30"/>
    </row>
    <row r="274" ht="11.25">
      <c r="AH274" s="30"/>
    </row>
    <row r="275" ht="11.25">
      <c r="AH275" s="30"/>
    </row>
    <row r="276" ht="11.25">
      <c r="AH276" s="30"/>
    </row>
    <row r="277" ht="11.25">
      <c r="AH277" s="30"/>
    </row>
    <row r="278" ht="11.25">
      <c r="AH278" s="30"/>
    </row>
    <row r="279" ht="11.25">
      <c r="AH279" s="30"/>
    </row>
    <row r="280" ht="11.25">
      <c r="AH280" s="30"/>
    </row>
    <row r="281" ht="11.25">
      <c r="AH281" s="30"/>
    </row>
    <row r="282" ht="11.25">
      <c r="AH282" s="30"/>
    </row>
    <row r="283" ht="11.25">
      <c r="AH283" s="30"/>
    </row>
    <row r="284" ht="11.25">
      <c r="AH284" s="30"/>
    </row>
    <row r="285" ht="11.25">
      <c r="AH285" s="30"/>
    </row>
    <row r="286" ht="11.25">
      <c r="AH286" s="30"/>
    </row>
    <row r="287" ht="11.25">
      <c r="AH287" s="30"/>
    </row>
    <row r="288" ht="11.25">
      <c r="AH288" s="30"/>
    </row>
    <row r="289" ht="11.25">
      <c r="AH289" s="30"/>
    </row>
    <row r="290" ht="11.25">
      <c r="AH290" s="30"/>
    </row>
    <row r="291" ht="11.25">
      <c r="AH291" s="30"/>
    </row>
    <row r="292" ht="11.25">
      <c r="AH292" s="30"/>
    </row>
    <row r="293" ht="11.25">
      <c r="AH293" s="30"/>
    </row>
    <row r="294" ht="11.25">
      <c r="AH294" s="30"/>
    </row>
    <row r="295" ht="11.25">
      <c r="AH295" s="30"/>
    </row>
    <row r="296" ht="11.25">
      <c r="AH296" s="30"/>
    </row>
    <row r="297" ht="11.25">
      <c r="AH297" s="30"/>
    </row>
    <row r="298" ht="11.25">
      <c r="AH298" s="30"/>
    </row>
    <row r="299" ht="11.25">
      <c r="AH299" s="30"/>
    </row>
    <row r="300" ht="11.25">
      <c r="AH300" s="30"/>
    </row>
    <row r="301" spans="34:35" ht="11.25">
      <c r="AH301" s="30"/>
      <c r="AI301" s="30"/>
    </row>
    <row r="302" spans="34:35" ht="11.25">
      <c r="AH302" s="30"/>
      <c r="AI302" s="30"/>
    </row>
    <row r="303" spans="34:35" ht="11.25">
      <c r="AH303" s="30"/>
      <c r="AI303" s="30"/>
    </row>
    <row r="304" spans="34:35" ht="11.25">
      <c r="AH304" s="30"/>
      <c r="AI304" s="30"/>
    </row>
    <row r="305" spans="34:35" ht="11.25">
      <c r="AH305" s="30"/>
      <c r="AI305" s="30"/>
    </row>
    <row r="306" spans="34:35" ht="11.25">
      <c r="AH306" s="30"/>
      <c r="AI306" s="30"/>
    </row>
    <row r="307" spans="34:35" ht="11.25">
      <c r="AH307" s="30"/>
      <c r="AI307" s="30"/>
    </row>
    <row r="308" spans="34:35" ht="11.25">
      <c r="AH308" s="30"/>
      <c r="AI308" s="30"/>
    </row>
    <row r="309" spans="34:35" ht="11.25">
      <c r="AH309" s="30"/>
      <c r="AI309" s="30"/>
    </row>
    <row r="310" spans="34:35" ht="11.25">
      <c r="AH310" s="30"/>
      <c r="AI310" s="30"/>
    </row>
    <row r="311" spans="34:35" ht="11.25">
      <c r="AH311" s="30"/>
      <c r="AI311" s="30"/>
    </row>
    <row r="312" spans="34:35" ht="11.25">
      <c r="AH312" s="30"/>
      <c r="AI312" s="30"/>
    </row>
    <row r="313" spans="34:35" ht="11.25">
      <c r="AH313" s="30"/>
      <c r="AI313" s="30"/>
    </row>
    <row r="314" spans="34:35" ht="11.25">
      <c r="AH314" s="30"/>
      <c r="AI314" s="30"/>
    </row>
    <row r="315" spans="34:35" ht="11.25">
      <c r="AH315" s="30"/>
      <c r="AI315" s="30"/>
    </row>
    <row r="316" spans="34:35" ht="11.25">
      <c r="AH316" s="30"/>
      <c r="AI316" s="30"/>
    </row>
    <row r="317" spans="34:35" ht="11.25">
      <c r="AH317" s="30"/>
      <c r="AI317" s="30"/>
    </row>
    <row r="318" spans="34:35" ht="11.25">
      <c r="AH318" s="30"/>
      <c r="AI318" s="30"/>
    </row>
    <row r="319" spans="34:35" ht="11.25">
      <c r="AH319" s="30"/>
      <c r="AI319" s="30"/>
    </row>
    <row r="320" spans="34:35" ht="11.25">
      <c r="AH320" s="30"/>
      <c r="AI320" s="30"/>
    </row>
    <row r="321" spans="34:35" ht="11.25">
      <c r="AH321" s="30"/>
      <c r="AI321" s="30"/>
    </row>
    <row r="322" spans="34:35" ht="11.25">
      <c r="AH322" s="30"/>
      <c r="AI322" s="30"/>
    </row>
    <row r="323" spans="34:35" ht="11.25">
      <c r="AH323" s="30"/>
      <c r="AI323" s="30"/>
    </row>
    <row r="324" spans="34:35" ht="11.25">
      <c r="AH324" s="30"/>
      <c r="AI324" s="30"/>
    </row>
    <row r="325" spans="34:35" ht="11.25">
      <c r="AH325" s="30"/>
      <c r="AI325" s="30"/>
    </row>
    <row r="326" spans="34:35" ht="11.25">
      <c r="AH326" s="30"/>
      <c r="AI326" s="30"/>
    </row>
    <row r="327" spans="34:35" ht="11.25">
      <c r="AH327" s="30"/>
      <c r="AI327" s="30"/>
    </row>
    <row r="328" spans="34:35" ht="11.25">
      <c r="AH328" s="30"/>
      <c r="AI328" s="30"/>
    </row>
    <row r="329" spans="34:35" ht="11.25">
      <c r="AH329" s="30"/>
      <c r="AI329" s="30"/>
    </row>
    <row r="330" spans="34:35" ht="11.25">
      <c r="AH330" s="30"/>
      <c r="AI330" s="30"/>
    </row>
    <row r="331" spans="34:35" ht="11.25">
      <c r="AH331" s="30"/>
      <c r="AI331" s="30"/>
    </row>
    <row r="332" spans="34:35" ht="11.25">
      <c r="AH332" s="30"/>
      <c r="AI332" s="30"/>
    </row>
    <row r="333" spans="34:35" ht="11.25">
      <c r="AH333" s="30"/>
      <c r="AI333" s="30"/>
    </row>
    <row r="334" spans="34:35" ht="11.25">
      <c r="AH334" s="30"/>
      <c r="AI334" s="30"/>
    </row>
    <row r="335" spans="34:35" ht="11.25">
      <c r="AH335" s="30"/>
      <c r="AI335" s="30"/>
    </row>
    <row r="336" spans="34:35" ht="11.25">
      <c r="AH336" s="30"/>
      <c r="AI336" s="30"/>
    </row>
    <row r="337" spans="34:35" ht="11.25">
      <c r="AH337" s="30"/>
      <c r="AI337" s="30"/>
    </row>
    <row r="338" spans="34:35" ht="11.25">
      <c r="AH338" s="30"/>
      <c r="AI338" s="30"/>
    </row>
    <row r="339" spans="34:35" ht="11.25">
      <c r="AH339" s="30"/>
      <c r="AI339" s="30"/>
    </row>
    <row r="340" spans="34:35" ht="11.25">
      <c r="AH340" s="30"/>
      <c r="AI340" s="30"/>
    </row>
    <row r="341" ht="11.25">
      <c r="AH341" s="30"/>
    </row>
    <row r="342" ht="11.25">
      <c r="AH342" s="30"/>
    </row>
    <row r="343" ht="11.25">
      <c r="AH343" s="30"/>
    </row>
    <row r="344" ht="11.25">
      <c r="AH344" s="30"/>
    </row>
    <row r="345" ht="11.25">
      <c r="AH345" s="30"/>
    </row>
    <row r="346" ht="11.25">
      <c r="AH346" s="30"/>
    </row>
    <row r="347" ht="11.25">
      <c r="AH347" s="30"/>
    </row>
    <row r="348" ht="11.25">
      <c r="AH348" s="30"/>
    </row>
    <row r="349" ht="11.25">
      <c r="AH349" s="30"/>
    </row>
    <row r="350" ht="11.25">
      <c r="AH350" s="30"/>
    </row>
    <row r="351" ht="11.25">
      <c r="AH351" s="30"/>
    </row>
    <row r="352" ht="11.25">
      <c r="AH352" s="30"/>
    </row>
    <row r="353" ht="11.25">
      <c r="AH353" s="30"/>
    </row>
    <row r="354" ht="11.25">
      <c r="AH354" s="30"/>
    </row>
    <row r="355" ht="11.25">
      <c r="AH355" s="30"/>
    </row>
    <row r="356" ht="11.25">
      <c r="AH356" s="30"/>
    </row>
    <row r="357" ht="11.25">
      <c r="AH357" s="30"/>
    </row>
    <row r="358" ht="11.25">
      <c r="AH358" s="30"/>
    </row>
    <row r="359" ht="11.25">
      <c r="AH359" s="30"/>
    </row>
    <row r="360" ht="11.25">
      <c r="AH360" s="30"/>
    </row>
    <row r="361" ht="11.25">
      <c r="AH361" s="30"/>
    </row>
    <row r="362" ht="11.25">
      <c r="AH362" s="30"/>
    </row>
    <row r="363" ht="11.25">
      <c r="AH363" s="30"/>
    </row>
    <row r="364" ht="11.25">
      <c r="AH364" s="30"/>
    </row>
    <row r="365" ht="11.25">
      <c r="AH365" s="30"/>
    </row>
    <row r="366" ht="11.25">
      <c r="AH366" s="30"/>
    </row>
    <row r="367" ht="11.25">
      <c r="AH367" s="30"/>
    </row>
    <row r="368" ht="11.25">
      <c r="AH368" s="30"/>
    </row>
    <row r="369" ht="11.25">
      <c r="AH369" s="30"/>
    </row>
    <row r="370" ht="11.25">
      <c r="AH370" s="30"/>
    </row>
    <row r="371" ht="11.25">
      <c r="AH371" s="30"/>
    </row>
    <row r="372" ht="11.25">
      <c r="AH372" s="30"/>
    </row>
    <row r="373" ht="11.25">
      <c r="AH373" s="30"/>
    </row>
    <row r="374" ht="11.25">
      <c r="AH374" s="30"/>
    </row>
    <row r="375" ht="11.25">
      <c r="AH375" s="30"/>
    </row>
    <row r="376" ht="11.25">
      <c r="AH376" s="30"/>
    </row>
    <row r="377" ht="11.25">
      <c r="AH377" s="30"/>
    </row>
    <row r="378" ht="11.25">
      <c r="AH378" s="30"/>
    </row>
    <row r="379" ht="11.25">
      <c r="AH379" s="30"/>
    </row>
    <row r="380" ht="11.25">
      <c r="AH380" s="30"/>
    </row>
    <row r="381" ht="11.25">
      <c r="AH381" s="30"/>
    </row>
    <row r="382" ht="11.25">
      <c r="AH382" s="30"/>
    </row>
    <row r="383" ht="11.25">
      <c r="AH383" s="30"/>
    </row>
    <row r="384" ht="11.25">
      <c r="AH384" s="30"/>
    </row>
    <row r="385" ht="11.25">
      <c r="AH385" s="30"/>
    </row>
    <row r="386" ht="11.25">
      <c r="AH386" s="30"/>
    </row>
    <row r="387" ht="11.25">
      <c r="AH387" s="30"/>
    </row>
    <row r="388" ht="11.25">
      <c r="AH388" s="30"/>
    </row>
    <row r="389" ht="11.25">
      <c r="AH389" s="30"/>
    </row>
    <row r="390" ht="11.25">
      <c r="AH390" s="30"/>
    </row>
    <row r="391" ht="11.25">
      <c r="AH391" s="30"/>
    </row>
    <row r="392" ht="11.25">
      <c r="AH392" s="30"/>
    </row>
    <row r="393" ht="11.25">
      <c r="AH393" s="30"/>
    </row>
    <row r="394" ht="11.25">
      <c r="AH394" s="30"/>
    </row>
    <row r="395" ht="11.25">
      <c r="AH395" s="30"/>
    </row>
    <row r="396" ht="11.25">
      <c r="AH396" s="30"/>
    </row>
    <row r="397" ht="11.25">
      <c r="AH397" s="30"/>
    </row>
    <row r="398" ht="11.25">
      <c r="AH398" s="30"/>
    </row>
    <row r="399" ht="11.25">
      <c r="AH399" s="30"/>
    </row>
    <row r="400" ht="11.25">
      <c r="AH400" s="30"/>
    </row>
    <row r="401" ht="11.25">
      <c r="AH401" s="30"/>
    </row>
    <row r="402" ht="11.25">
      <c r="AH402" s="30"/>
    </row>
    <row r="403" ht="11.25">
      <c r="AH403" s="30"/>
    </row>
    <row r="404" ht="11.25">
      <c r="AH404" s="30"/>
    </row>
    <row r="405" ht="11.25">
      <c r="AH405" s="30"/>
    </row>
    <row r="406" ht="11.25">
      <c r="AH406" s="30"/>
    </row>
    <row r="407" ht="11.25">
      <c r="AH407" s="30"/>
    </row>
    <row r="408" ht="11.25">
      <c r="AH408" s="30"/>
    </row>
    <row r="409" ht="11.25">
      <c r="AH409" s="151"/>
    </row>
    <row r="410" ht="11.25">
      <c r="AH410" s="151"/>
    </row>
    <row r="411" ht="11.25">
      <c r="AH411" s="151"/>
    </row>
    <row r="412" ht="11.25">
      <c r="AH412" s="151"/>
    </row>
    <row r="413" ht="11.25">
      <c r="AH413" s="151"/>
    </row>
    <row r="414" ht="11.25">
      <c r="AH414" s="151"/>
    </row>
    <row r="415" ht="11.25">
      <c r="AH415" s="151"/>
    </row>
    <row r="416" ht="11.25">
      <c r="AH416" s="151"/>
    </row>
    <row r="417" ht="11.25">
      <c r="AH417" s="151"/>
    </row>
    <row r="418" ht="11.25">
      <c r="AH418" s="151"/>
    </row>
    <row r="419" ht="11.25">
      <c r="AH419" s="151"/>
    </row>
    <row r="420" ht="11.25">
      <c r="AH420" s="151"/>
    </row>
    <row r="421" ht="11.25">
      <c r="AH421" s="151"/>
    </row>
    <row r="422" ht="11.25">
      <c r="AH422" s="151"/>
    </row>
    <row r="423" ht="11.25">
      <c r="AH423" s="151"/>
    </row>
    <row r="424" ht="11.25">
      <c r="AH424" s="151"/>
    </row>
    <row r="425" ht="11.25">
      <c r="AH425" s="151"/>
    </row>
    <row r="426" ht="11.25">
      <c r="AH426" s="151"/>
    </row>
    <row r="427" ht="11.25">
      <c r="AH427" s="151"/>
    </row>
    <row r="428" ht="11.25">
      <c r="AH428" s="151"/>
    </row>
    <row r="429" ht="11.25">
      <c r="AH429" s="151"/>
    </row>
    <row r="430" ht="11.25">
      <c r="AH430" s="151"/>
    </row>
    <row r="431" ht="11.25">
      <c r="AH431" s="151"/>
    </row>
    <row r="432" ht="11.25">
      <c r="AH432" s="151"/>
    </row>
    <row r="433" ht="11.25">
      <c r="AH433" s="151"/>
    </row>
    <row r="434" ht="11.25">
      <c r="AH434" s="151"/>
    </row>
    <row r="435" ht="11.25">
      <c r="AH435" s="151"/>
    </row>
    <row r="436" ht="11.25">
      <c r="AH436" s="151"/>
    </row>
    <row r="437" ht="11.25">
      <c r="AH437" s="151"/>
    </row>
    <row r="438" ht="11.25">
      <c r="AH438" s="151"/>
    </row>
    <row r="439" ht="11.25">
      <c r="AH439" s="151"/>
    </row>
    <row r="440" ht="11.25">
      <c r="AH440" s="151"/>
    </row>
    <row r="441" ht="11.25">
      <c r="AH441" s="151"/>
    </row>
    <row r="442" ht="11.25">
      <c r="AH442" s="151"/>
    </row>
    <row r="443" ht="11.25">
      <c r="AH443" s="151"/>
    </row>
    <row r="444" ht="11.25">
      <c r="AH444" s="151"/>
    </row>
    <row r="445" ht="11.25">
      <c r="AH445" s="151"/>
    </row>
    <row r="446" ht="11.25">
      <c r="AH446" s="151"/>
    </row>
    <row r="447" ht="11.25">
      <c r="AH447" s="151"/>
    </row>
    <row r="448" ht="11.25">
      <c r="AH448" s="151"/>
    </row>
    <row r="449" ht="11.25">
      <c r="AH449" s="151"/>
    </row>
    <row r="450" ht="11.25">
      <c r="AH450" s="151"/>
    </row>
    <row r="451" ht="11.25">
      <c r="AH451" s="151"/>
    </row>
    <row r="452" ht="11.25">
      <c r="AH452" s="151"/>
    </row>
    <row r="453" ht="11.25">
      <c r="AH453" s="151"/>
    </row>
    <row r="454" ht="11.25">
      <c r="AH454" s="151"/>
    </row>
    <row r="455" ht="11.25">
      <c r="AH455" s="151"/>
    </row>
    <row r="456" ht="11.25">
      <c r="AH456" s="151"/>
    </row>
  </sheetData>
  <sheetProtection/>
  <mergeCells count="132">
    <mergeCell ref="AE5:AE6"/>
    <mergeCell ref="B3:S3"/>
    <mergeCell ref="L5:L6"/>
    <mergeCell ref="G76:J76"/>
    <mergeCell ref="G72:J72"/>
    <mergeCell ref="G71:J71"/>
    <mergeCell ref="C70:J70"/>
    <mergeCell ref="G68:J68"/>
    <mergeCell ref="G67:J67"/>
    <mergeCell ref="G66:J66"/>
    <mergeCell ref="G65:J65"/>
    <mergeCell ref="G64:J64"/>
    <mergeCell ref="C63:J63"/>
    <mergeCell ref="G61:J61"/>
    <mergeCell ref="G77:J77"/>
    <mergeCell ref="G75:J75"/>
    <mergeCell ref="G74:J74"/>
    <mergeCell ref="G73:J73"/>
    <mergeCell ref="G56:J56"/>
    <mergeCell ref="G55:J55"/>
    <mergeCell ref="G54:J54"/>
    <mergeCell ref="C53:J53"/>
    <mergeCell ref="G60:J60"/>
    <mergeCell ref="G59:J59"/>
    <mergeCell ref="G58:J58"/>
    <mergeCell ref="G57:J57"/>
    <mergeCell ref="G47:J47"/>
    <mergeCell ref="G46:J46"/>
    <mergeCell ref="C45:J45"/>
    <mergeCell ref="G43:J43"/>
    <mergeCell ref="G51:J51"/>
    <mergeCell ref="G50:J50"/>
    <mergeCell ref="G49:J49"/>
    <mergeCell ref="G48:J48"/>
    <mergeCell ref="G38:J38"/>
    <mergeCell ref="C37:J37"/>
    <mergeCell ref="G35:J35"/>
    <mergeCell ref="G34:J34"/>
    <mergeCell ref="G42:J42"/>
    <mergeCell ref="G41:J41"/>
    <mergeCell ref="G40:J40"/>
    <mergeCell ref="G39:J39"/>
    <mergeCell ref="G28:J28"/>
    <mergeCell ref="G27:J27"/>
    <mergeCell ref="G26:J26"/>
    <mergeCell ref="C25:J25"/>
    <mergeCell ref="G33:J33"/>
    <mergeCell ref="G32:J32"/>
    <mergeCell ref="C31:J31"/>
    <mergeCell ref="G29:J29"/>
    <mergeCell ref="C19:J19"/>
    <mergeCell ref="G17:J17"/>
    <mergeCell ref="G16:J16"/>
    <mergeCell ref="C15:J15"/>
    <mergeCell ref="G23:J23"/>
    <mergeCell ref="G22:J22"/>
    <mergeCell ref="G21:J21"/>
    <mergeCell ref="G20:J20"/>
    <mergeCell ref="Z12:AC12"/>
    <mergeCell ref="R5:S5"/>
    <mergeCell ref="B5:K6"/>
    <mergeCell ref="M5:O5"/>
    <mergeCell ref="P5:P6"/>
    <mergeCell ref="Q5:Q6"/>
    <mergeCell ref="G10:J10"/>
    <mergeCell ref="Z13:AC13"/>
    <mergeCell ref="G9:J9"/>
    <mergeCell ref="C8:J8"/>
    <mergeCell ref="W8:AC8"/>
    <mergeCell ref="G13:J13"/>
    <mergeCell ref="G12:J12"/>
    <mergeCell ref="G11:J11"/>
    <mergeCell ref="Z9:AC9"/>
    <mergeCell ref="Z10:AC10"/>
    <mergeCell ref="Z11:AC11"/>
    <mergeCell ref="Z20:AC20"/>
    <mergeCell ref="Z21:AC21"/>
    <mergeCell ref="Z22:AC22"/>
    <mergeCell ref="Z23:AC23"/>
    <mergeCell ref="W15:AC15"/>
    <mergeCell ref="Z16:AC16"/>
    <mergeCell ref="Z17:AC17"/>
    <mergeCell ref="W19:AC19"/>
    <mergeCell ref="Z29:AC29"/>
    <mergeCell ref="W31:AC31"/>
    <mergeCell ref="Z32:AC32"/>
    <mergeCell ref="Z33:AC33"/>
    <mergeCell ref="W25:AC25"/>
    <mergeCell ref="Z26:AC26"/>
    <mergeCell ref="Z27:AC27"/>
    <mergeCell ref="Z28:AC28"/>
    <mergeCell ref="Z39:AC39"/>
    <mergeCell ref="Z40:AC40"/>
    <mergeCell ref="Z41:AC41"/>
    <mergeCell ref="Z42:AC42"/>
    <mergeCell ref="Z34:AC34"/>
    <mergeCell ref="Z35:AC35"/>
    <mergeCell ref="W37:AC37"/>
    <mergeCell ref="Z38:AC38"/>
    <mergeCell ref="Z48:AC48"/>
    <mergeCell ref="Z49:AC49"/>
    <mergeCell ref="Z50:AC50"/>
    <mergeCell ref="Z51:AC51"/>
    <mergeCell ref="Z43:AC43"/>
    <mergeCell ref="W45:AC45"/>
    <mergeCell ref="Z46:AC46"/>
    <mergeCell ref="Z47:AC47"/>
    <mergeCell ref="Z57:AC57"/>
    <mergeCell ref="Z58:AC58"/>
    <mergeCell ref="Z59:AC59"/>
    <mergeCell ref="Z60:AC60"/>
    <mergeCell ref="W53:AC53"/>
    <mergeCell ref="Z54:AC54"/>
    <mergeCell ref="Z55:AC55"/>
    <mergeCell ref="Z56:AC56"/>
    <mergeCell ref="Z67:AC67"/>
    <mergeCell ref="Z68:AC68"/>
    <mergeCell ref="W70:AC70"/>
    <mergeCell ref="Z61:AC61"/>
    <mergeCell ref="W63:AC63"/>
    <mergeCell ref="Z64:AC64"/>
    <mergeCell ref="Z65:AC65"/>
    <mergeCell ref="AF5:AF6"/>
    <mergeCell ref="AG5:AI5"/>
    <mergeCell ref="Z76:AC76"/>
    <mergeCell ref="Z77:AC77"/>
    <mergeCell ref="Z74:AC74"/>
    <mergeCell ref="Z71:AC71"/>
    <mergeCell ref="Z75:AC75"/>
    <mergeCell ref="Z72:AC72"/>
    <mergeCell ref="Z73:AC73"/>
    <mergeCell ref="Z66:AC6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1.00390625" style="34" customWidth="1"/>
    <col min="33" max="33" width="10.75390625" style="34" customWidth="1"/>
    <col min="34" max="34" width="9.75390625" style="34" customWidth="1"/>
    <col min="35" max="35" width="9.625" style="34" customWidth="1"/>
    <col min="36" max="16384" width="9.00390625" style="34" customWidth="1"/>
  </cols>
  <sheetData>
    <row r="1" spans="1:20" ht="10.5" customHeight="1">
      <c r="A1" s="102" t="s">
        <v>355</v>
      </c>
      <c r="C1" s="152"/>
      <c r="G1" s="103"/>
      <c r="H1" s="103"/>
      <c r="I1" s="103"/>
      <c r="J1" s="103"/>
      <c r="K1" s="103"/>
      <c r="L1" s="103"/>
      <c r="R1" s="153"/>
      <c r="S1" s="153"/>
      <c r="T1" s="141"/>
    </row>
    <row r="2" ht="10.5" customHeight="1"/>
    <row r="3" spans="2:20" s="35" customFormat="1" ht="18" customHeight="1">
      <c r="B3" s="423" t="s">
        <v>161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105"/>
    </row>
    <row r="4" spans="22:31" ht="12.75" customHeight="1"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2:36" ht="15.75" customHeight="1">
      <c r="B5" s="412" t="s">
        <v>4</v>
      </c>
      <c r="C5" s="424"/>
      <c r="D5" s="424"/>
      <c r="E5" s="424"/>
      <c r="F5" s="424"/>
      <c r="G5" s="424"/>
      <c r="H5" s="424"/>
      <c r="I5" s="424"/>
      <c r="J5" s="424"/>
      <c r="K5" s="411"/>
      <c r="L5" s="424" t="s">
        <v>162</v>
      </c>
      <c r="M5" s="424" t="s">
        <v>163</v>
      </c>
      <c r="N5" s="424"/>
      <c r="O5" s="424"/>
      <c r="P5" s="415" t="s">
        <v>164</v>
      </c>
      <c r="Q5" s="415" t="s">
        <v>165</v>
      </c>
      <c r="R5" s="424" t="s">
        <v>166</v>
      </c>
      <c r="S5" s="411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16" t="s">
        <v>167</v>
      </c>
      <c r="AF5" s="421" t="s">
        <v>463</v>
      </c>
      <c r="AG5" s="433" t="s">
        <v>464</v>
      </c>
      <c r="AH5" s="418"/>
      <c r="AI5" s="418"/>
      <c r="AJ5" s="30"/>
    </row>
    <row r="6" spans="2:36" ht="15.75" customHeight="1">
      <c r="B6" s="413"/>
      <c r="C6" s="410"/>
      <c r="D6" s="410"/>
      <c r="E6" s="410"/>
      <c r="F6" s="410"/>
      <c r="G6" s="410"/>
      <c r="H6" s="410"/>
      <c r="I6" s="410"/>
      <c r="J6" s="410"/>
      <c r="K6" s="414"/>
      <c r="L6" s="410"/>
      <c r="M6" s="110" t="s">
        <v>5</v>
      </c>
      <c r="N6" s="110" t="s">
        <v>168</v>
      </c>
      <c r="O6" s="110" t="s">
        <v>169</v>
      </c>
      <c r="P6" s="410"/>
      <c r="Q6" s="410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7"/>
      <c r="AF6" s="422"/>
      <c r="AG6" s="115" t="s">
        <v>16</v>
      </c>
      <c r="AH6" s="116" t="s">
        <v>89</v>
      </c>
      <c r="AI6" s="115" t="s">
        <v>90</v>
      </c>
      <c r="AJ6" s="30"/>
    </row>
    <row r="7" spans="12:35" ht="10.5" customHeight="1">
      <c r="L7" s="117"/>
      <c r="M7" s="30"/>
      <c r="N7" s="30"/>
      <c r="O7" s="30"/>
      <c r="V7" s="118"/>
      <c r="W7" s="32"/>
      <c r="X7" s="32"/>
      <c r="Y7" s="32"/>
      <c r="Z7" s="32"/>
      <c r="AA7" s="32"/>
      <c r="AB7" s="32"/>
      <c r="AC7" s="32"/>
      <c r="AD7" s="32"/>
      <c r="AE7" s="31"/>
      <c r="AF7" s="143"/>
      <c r="AG7" s="32"/>
      <c r="AH7" s="333"/>
      <c r="AI7" s="334"/>
    </row>
    <row r="8" spans="3:35" s="41" customFormat="1" ht="10.5" customHeight="1">
      <c r="C8" s="419" t="s">
        <v>65</v>
      </c>
      <c r="D8" s="419"/>
      <c r="E8" s="419"/>
      <c r="F8" s="419"/>
      <c r="G8" s="419"/>
      <c r="H8" s="419"/>
      <c r="I8" s="419"/>
      <c r="J8" s="419"/>
      <c r="L8" s="325">
        <v>6118</v>
      </c>
      <c r="M8" s="331">
        <v>12493</v>
      </c>
      <c r="N8" s="331">
        <v>6203</v>
      </c>
      <c r="O8" s="331">
        <v>6290</v>
      </c>
      <c r="P8" s="63">
        <f>SUM(M8/AE8)</f>
        <v>16203.631647211414</v>
      </c>
      <c r="Q8" s="64">
        <f>SUM(M8/L8)</f>
        <v>2.0420071918927754</v>
      </c>
      <c r="R8" s="63">
        <f aca="true" t="shared" si="0" ref="R8:S11">SUM(L8-AF8)</f>
        <v>12</v>
      </c>
      <c r="S8" s="63">
        <f t="shared" si="0"/>
        <v>29</v>
      </c>
      <c r="V8" s="123"/>
      <c r="W8" s="419" t="s">
        <v>65</v>
      </c>
      <c r="X8" s="419"/>
      <c r="Y8" s="419"/>
      <c r="Z8" s="419"/>
      <c r="AA8" s="419"/>
      <c r="AB8" s="419"/>
      <c r="AC8" s="419"/>
      <c r="AD8" s="29"/>
      <c r="AE8" s="145">
        <v>0.771</v>
      </c>
      <c r="AF8" s="119">
        <v>6106</v>
      </c>
      <c r="AG8" s="119">
        <v>12464</v>
      </c>
      <c r="AH8" s="327">
        <v>6229</v>
      </c>
      <c r="AI8" s="331">
        <v>6235</v>
      </c>
    </row>
    <row r="9" spans="3:36" ht="10.5" customHeight="1">
      <c r="C9" s="14"/>
      <c r="D9" s="14"/>
      <c r="E9" s="14"/>
      <c r="F9" s="14"/>
      <c r="G9" s="420" t="s">
        <v>18</v>
      </c>
      <c r="H9" s="420"/>
      <c r="I9" s="420"/>
      <c r="J9" s="420"/>
      <c r="K9" s="151"/>
      <c r="L9" s="346">
        <v>1755</v>
      </c>
      <c r="M9" s="347">
        <v>4142</v>
      </c>
      <c r="N9" s="347">
        <v>2042</v>
      </c>
      <c r="O9" s="346">
        <v>2100</v>
      </c>
      <c r="P9" s="139">
        <f>SUM(M9/AE9)</f>
        <v>16837.39837398374</v>
      </c>
      <c r="Q9" s="140">
        <f>SUM(M9/L9)</f>
        <v>2.36011396011396</v>
      </c>
      <c r="R9" s="139">
        <f t="shared" si="0"/>
        <v>-31</v>
      </c>
      <c r="S9" s="139">
        <f t="shared" si="0"/>
        <v>-56</v>
      </c>
      <c r="T9" s="127"/>
      <c r="U9" s="30"/>
      <c r="V9" s="118"/>
      <c r="W9" s="14"/>
      <c r="X9" s="14"/>
      <c r="Y9" s="14"/>
      <c r="Z9" s="420" t="s">
        <v>18</v>
      </c>
      <c r="AA9" s="420"/>
      <c r="AB9" s="420"/>
      <c r="AC9" s="420"/>
      <c r="AD9" s="30"/>
      <c r="AE9" s="146">
        <v>0.246</v>
      </c>
      <c r="AF9" s="129">
        <v>1786</v>
      </c>
      <c r="AG9" s="129">
        <v>4198</v>
      </c>
      <c r="AH9" s="328">
        <v>2082</v>
      </c>
      <c r="AI9" s="126">
        <v>2116</v>
      </c>
      <c r="AJ9" s="30"/>
    </row>
    <row r="10" spans="3:36" ht="10.5" customHeight="1">
      <c r="C10" s="14"/>
      <c r="D10" s="14"/>
      <c r="E10" s="14"/>
      <c r="F10" s="14"/>
      <c r="G10" s="420" t="s">
        <v>19</v>
      </c>
      <c r="H10" s="420"/>
      <c r="I10" s="420"/>
      <c r="J10" s="420"/>
      <c r="K10" s="151"/>
      <c r="L10" s="346">
        <v>2376</v>
      </c>
      <c r="M10" s="347">
        <v>4461</v>
      </c>
      <c r="N10" s="347">
        <v>2208</v>
      </c>
      <c r="O10" s="346">
        <v>2253</v>
      </c>
      <c r="P10" s="139">
        <f>SUM(M10/AE10)</f>
        <v>15070.945945945947</v>
      </c>
      <c r="Q10" s="140">
        <f>SUM(M10/L10)</f>
        <v>1.8775252525252526</v>
      </c>
      <c r="R10" s="139">
        <f t="shared" si="0"/>
        <v>-7</v>
      </c>
      <c r="S10" s="139">
        <f t="shared" si="0"/>
        <v>-10</v>
      </c>
      <c r="T10" s="127"/>
      <c r="U10" s="30"/>
      <c r="V10" s="118"/>
      <c r="W10" s="14"/>
      <c r="X10" s="14"/>
      <c r="Y10" s="14"/>
      <c r="Z10" s="420" t="s">
        <v>19</v>
      </c>
      <c r="AA10" s="420"/>
      <c r="AB10" s="420"/>
      <c r="AC10" s="420"/>
      <c r="AD10" s="30"/>
      <c r="AE10" s="146">
        <v>0.296</v>
      </c>
      <c r="AF10" s="129">
        <v>2383</v>
      </c>
      <c r="AG10" s="129">
        <v>4471</v>
      </c>
      <c r="AH10" s="328">
        <v>2237</v>
      </c>
      <c r="AI10" s="126">
        <v>2234</v>
      </c>
      <c r="AJ10" s="30"/>
    </row>
    <row r="11" spans="3:36" ht="10.5" customHeight="1">
      <c r="C11" s="14"/>
      <c r="D11" s="14"/>
      <c r="E11" s="14"/>
      <c r="F11" s="14"/>
      <c r="G11" s="420" t="s">
        <v>23</v>
      </c>
      <c r="H11" s="420"/>
      <c r="I11" s="420"/>
      <c r="J11" s="420"/>
      <c r="K11" s="151"/>
      <c r="L11" s="346">
        <v>1987</v>
      </c>
      <c r="M11" s="347">
        <v>3890</v>
      </c>
      <c r="N11" s="347">
        <v>1953</v>
      </c>
      <c r="O11" s="346">
        <v>1937</v>
      </c>
      <c r="P11" s="139">
        <f>SUM(M11/AE11)</f>
        <v>16986.899563318777</v>
      </c>
      <c r="Q11" s="140">
        <f>SUM(M11/L11)</f>
        <v>1.957725213890287</v>
      </c>
      <c r="R11" s="139">
        <f t="shared" si="0"/>
        <v>50</v>
      </c>
      <c r="S11" s="139">
        <f t="shared" si="0"/>
        <v>95</v>
      </c>
      <c r="T11" s="127"/>
      <c r="U11" s="30"/>
      <c r="V11" s="118"/>
      <c r="W11" s="14"/>
      <c r="X11" s="14"/>
      <c r="Y11" s="14"/>
      <c r="Z11" s="420" t="s">
        <v>23</v>
      </c>
      <c r="AA11" s="420"/>
      <c r="AB11" s="420"/>
      <c r="AC11" s="420"/>
      <c r="AD11" s="30"/>
      <c r="AE11" s="146">
        <v>0.229</v>
      </c>
      <c r="AF11" s="129">
        <v>1937</v>
      </c>
      <c r="AG11" s="129">
        <v>3795</v>
      </c>
      <c r="AH11" s="328">
        <v>1910</v>
      </c>
      <c r="AI11" s="126">
        <v>1885</v>
      </c>
      <c r="AJ11" s="30"/>
    </row>
    <row r="12" spans="3:35" ht="8.25" customHeight="1">
      <c r="C12" s="14"/>
      <c r="D12" s="14"/>
      <c r="E12" s="14"/>
      <c r="F12" s="14"/>
      <c r="G12" s="14"/>
      <c r="H12" s="14"/>
      <c r="I12" s="14"/>
      <c r="J12" s="14"/>
      <c r="K12" s="151"/>
      <c r="L12" s="331"/>
      <c r="M12" s="331"/>
      <c r="N12" s="331"/>
      <c r="O12" s="331"/>
      <c r="P12" s="63"/>
      <c r="Q12" s="64"/>
      <c r="R12" s="63"/>
      <c r="S12" s="63"/>
      <c r="V12" s="118"/>
      <c r="W12" s="30"/>
      <c r="X12" s="30"/>
      <c r="Y12" s="30"/>
      <c r="Z12" s="30"/>
      <c r="AA12" s="30"/>
      <c r="AB12" s="30"/>
      <c r="AC12" s="30"/>
      <c r="AD12" s="30"/>
      <c r="AE12" s="147"/>
      <c r="AF12" s="119"/>
      <c r="AG12" s="129"/>
      <c r="AH12" s="327"/>
      <c r="AI12" s="331"/>
    </row>
    <row r="13" spans="3:35" s="41" customFormat="1" ht="10.5" customHeight="1">
      <c r="C13" s="419" t="s">
        <v>66</v>
      </c>
      <c r="D13" s="419"/>
      <c r="E13" s="419"/>
      <c r="F13" s="419"/>
      <c r="G13" s="419"/>
      <c r="H13" s="419"/>
      <c r="I13" s="419"/>
      <c r="J13" s="419"/>
      <c r="K13" s="211"/>
      <c r="L13" s="331">
        <v>5090</v>
      </c>
      <c r="M13" s="331">
        <v>12364</v>
      </c>
      <c r="N13" s="331">
        <v>6279</v>
      </c>
      <c r="O13" s="331">
        <v>6085</v>
      </c>
      <c r="P13" s="63">
        <f>SUM(M13/AE13)</f>
        <v>10451.394759087067</v>
      </c>
      <c r="Q13" s="64">
        <f>SUM(M13/L13)</f>
        <v>2.4290766208251475</v>
      </c>
      <c r="R13" s="63">
        <f aca="true" t="shared" si="1" ref="R13:S17">SUM(L13-AF13)</f>
        <v>29</v>
      </c>
      <c r="S13" s="63">
        <f t="shared" si="1"/>
        <v>73</v>
      </c>
      <c r="V13" s="123"/>
      <c r="W13" s="419" t="s">
        <v>66</v>
      </c>
      <c r="X13" s="419"/>
      <c r="Y13" s="419"/>
      <c r="Z13" s="419"/>
      <c r="AA13" s="419"/>
      <c r="AB13" s="419"/>
      <c r="AC13" s="419"/>
      <c r="AD13" s="29"/>
      <c r="AE13" s="145">
        <v>1.183</v>
      </c>
      <c r="AF13" s="119">
        <v>5061</v>
      </c>
      <c r="AG13" s="119">
        <v>12291</v>
      </c>
      <c r="AH13" s="327">
        <v>6247</v>
      </c>
      <c r="AI13" s="331">
        <v>6044</v>
      </c>
    </row>
    <row r="14" spans="3:36" ht="10.5" customHeight="1">
      <c r="C14" s="14"/>
      <c r="D14" s="14"/>
      <c r="E14" s="14"/>
      <c r="F14" s="14"/>
      <c r="G14" s="420" t="s">
        <v>18</v>
      </c>
      <c r="H14" s="420"/>
      <c r="I14" s="420"/>
      <c r="J14" s="420"/>
      <c r="K14" s="151"/>
      <c r="L14" s="346">
        <v>1374</v>
      </c>
      <c r="M14" s="347">
        <v>3329</v>
      </c>
      <c r="N14" s="347">
        <v>1704</v>
      </c>
      <c r="O14" s="346">
        <v>1625</v>
      </c>
      <c r="P14" s="139">
        <f>SUM(M14/AE14)</f>
        <v>13643.44262295082</v>
      </c>
      <c r="Q14" s="140">
        <f>SUM(M14/L14)</f>
        <v>2.422852983988355</v>
      </c>
      <c r="R14" s="139">
        <f t="shared" si="1"/>
        <v>1</v>
      </c>
      <c r="S14" s="139">
        <f t="shared" si="1"/>
        <v>16</v>
      </c>
      <c r="T14" s="127"/>
      <c r="U14" s="30"/>
      <c r="V14" s="118"/>
      <c r="W14" s="14"/>
      <c r="X14" s="14"/>
      <c r="Y14" s="14"/>
      <c r="Z14" s="420" t="s">
        <v>18</v>
      </c>
      <c r="AA14" s="420"/>
      <c r="AB14" s="420"/>
      <c r="AC14" s="420"/>
      <c r="AD14" s="30"/>
      <c r="AE14" s="146">
        <v>0.244</v>
      </c>
      <c r="AF14" s="129">
        <v>1373</v>
      </c>
      <c r="AG14" s="129">
        <v>3313</v>
      </c>
      <c r="AH14" s="328">
        <v>1692</v>
      </c>
      <c r="AI14" s="126">
        <v>1621</v>
      </c>
      <c r="AJ14" s="30"/>
    </row>
    <row r="15" spans="3:36" ht="10.5" customHeight="1">
      <c r="C15" s="14"/>
      <c r="D15" s="14"/>
      <c r="E15" s="14"/>
      <c r="F15" s="14"/>
      <c r="G15" s="420" t="s">
        <v>19</v>
      </c>
      <c r="H15" s="420"/>
      <c r="I15" s="420"/>
      <c r="J15" s="420"/>
      <c r="K15" s="151"/>
      <c r="L15" s="346">
        <v>916</v>
      </c>
      <c r="M15" s="347">
        <v>2170</v>
      </c>
      <c r="N15" s="347">
        <v>1099</v>
      </c>
      <c r="O15" s="346">
        <v>1071</v>
      </c>
      <c r="P15" s="139">
        <f>SUM(M15/AE15)</f>
        <v>7406.143344709898</v>
      </c>
      <c r="Q15" s="140">
        <f>SUM(M15/L15)</f>
        <v>2.368995633187773</v>
      </c>
      <c r="R15" s="139">
        <f t="shared" si="1"/>
        <v>-4</v>
      </c>
      <c r="S15" s="139">
        <f t="shared" si="1"/>
        <v>-14</v>
      </c>
      <c r="T15" s="127"/>
      <c r="U15" s="30"/>
      <c r="V15" s="118"/>
      <c r="W15" s="14"/>
      <c r="X15" s="14"/>
      <c r="Y15" s="14"/>
      <c r="Z15" s="420" t="s">
        <v>19</v>
      </c>
      <c r="AA15" s="420"/>
      <c r="AB15" s="420"/>
      <c r="AC15" s="420"/>
      <c r="AD15" s="30"/>
      <c r="AE15" s="146">
        <v>0.293</v>
      </c>
      <c r="AF15" s="129">
        <v>920</v>
      </c>
      <c r="AG15" s="129">
        <v>2184</v>
      </c>
      <c r="AH15" s="328">
        <v>1103</v>
      </c>
      <c r="AI15" s="126">
        <v>1081</v>
      </c>
      <c r="AJ15" s="30"/>
    </row>
    <row r="16" spans="3:36" ht="10.5" customHeight="1">
      <c r="C16" s="14"/>
      <c r="D16" s="14"/>
      <c r="E16" s="14"/>
      <c r="F16" s="14"/>
      <c r="G16" s="420" t="s">
        <v>23</v>
      </c>
      <c r="H16" s="420"/>
      <c r="I16" s="420"/>
      <c r="J16" s="420"/>
      <c r="K16" s="151"/>
      <c r="L16" s="346">
        <v>1499</v>
      </c>
      <c r="M16" s="347">
        <v>3685</v>
      </c>
      <c r="N16" s="347">
        <v>1850</v>
      </c>
      <c r="O16" s="346">
        <v>1835</v>
      </c>
      <c r="P16" s="139">
        <f>SUM(M16/AE16)</f>
        <v>11810.897435897436</v>
      </c>
      <c r="Q16" s="140">
        <f>SUM(M16/L16)</f>
        <v>2.458305537024683</v>
      </c>
      <c r="R16" s="139">
        <f t="shared" si="1"/>
        <v>28</v>
      </c>
      <c r="S16" s="139">
        <f t="shared" si="1"/>
        <v>55</v>
      </c>
      <c r="T16" s="127"/>
      <c r="U16" s="30"/>
      <c r="V16" s="118"/>
      <c r="W16" s="14"/>
      <c r="X16" s="14"/>
      <c r="Y16" s="14"/>
      <c r="Z16" s="420" t="s">
        <v>23</v>
      </c>
      <c r="AA16" s="420"/>
      <c r="AB16" s="420"/>
      <c r="AC16" s="420"/>
      <c r="AD16" s="30"/>
      <c r="AE16" s="146">
        <v>0.312</v>
      </c>
      <c r="AF16" s="129">
        <v>1471</v>
      </c>
      <c r="AG16" s="129">
        <v>3630</v>
      </c>
      <c r="AH16" s="328">
        <v>1829</v>
      </c>
      <c r="AI16" s="126">
        <v>1801</v>
      </c>
      <c r="AJ16" s="30"/>
    </row>
    <row r="17" spans="3:36" ht="10.5" customHeight="1">
      <c r="C17" s="14"/>
      <c r="D17" s="14"/>
      <c r="E17" s="14"/>
      <c r="F17" s="14"/>
      <c r="G17" s="420" t="s">
        <v>26</v>
      </c>
      <c r="H17" s="420"/>
      <c r="I17" s="420"/>
      <c r="J17" s="420"/>
      <c r="K17" s="151"/>
      <c r="L17" s="346">
        <v>1301</v>
      </c>
      <c r="M17" s="347">
        <v>3180</v>
      </c>
      <c r="N17" s="347">
        <v>1626</v>
      </c>
      <c r="O17" s="346">
        <v>1554</v>
      </c>
      <c r="P17" s="139">
        <f>SUM(M17/AE17)</f>
        <v>9520.958083832335</v>
      </c>
      <c r="Q17" s="140">
        <f>SUM(M17/L17)</f>
        <v>2.444273635664873</v>
      </c>
      <c r="R17" s="139">
        <f t="shared" si="1"/>
        <v>4</v>
      </c>
      <c r="S17" s="139">
        <f t="shared" si="1"/>
        <v>16</v>
      </c>
      <c r="T17" s="127"/>
      <c r="U17" s="30"/>
      <c r="V17" s="118"/>
      <c r="W17" s="14"/>
      <c r="X17" s="14"/>
      <c r="Y17" s="14"/>
      <c r="Z17" s="420" t="s">
        <v>26</v>
      </c>
      <c r="AA17" s="420"/>
      <c r="AB17" s="420"/>
      <c r="AC17" s="420"/>
      <c r="AD17" s="30"/>
      <c r="AE17" s="146">
        <v>0.334</v>
      </c>
      <c r="AF17" s="129">
        <v>1297</v>
      </c>
      <c r="AG17" s="129">
        <v>3164</v>
      </c>
      <c r="AH17" s="328">
        <v>1623</v>
      </c>
      <c r="AI17" s="126">
        <v>1541</v>
      </c>
      <c r="AJ17" s="30"/>
    </row>
    <row r="18" spans="3:35" ht="8.25" customHeight="1">
      <c r="C18" s="14"/>
      <c r="D18" s="14"/>
      <c r="E18" s="14"/>
      <c r="F18" s="14"/>
      <c r="G18" s="14"/>
      <c r="H18" s="14"/>
      <c r="I18" s="14"/>
      <c r="J18" s="14"/>
      <c r="K18" s="151"/>
      <c r="L18" s="331"/>
      <c r="M18" s="331"/>
      <c r="N18" s="331"/>
      <c r="O18" s="331"/>
      <c r="P18" s="63"/>
      <c r="Q18" s="64"/>
      <c r="R18" s="63"/>
      <c r="S18" s="63"/>
      <c r="V18" s="118"/>
      <c r="W18" s="30"/>
      <c r="X18" s="30"/>
      <c r="Y18" s="30"/>
      <c r="Z18" s="30"/>
      <c r="AA18" s="30"/>
      <c r="AB18" s="30"/>
      <c r="AC18" s="30"/>
      <c r="AD18" s="30"/>
      <c r="AE18" s="147"/>
      <c r="AF18" s="119"/>
      <c r="AG18" s="129"/>
      <c r="AH18" s="327"/>
      <c r="AI18" s="331"/>
    </row>
    <row r="19" spans="3:35" s="41" customFormat="1" ht="10.5" customHeight="1">
      <c r="C19" s="419" t="s">
        <v>67</v>
      </c>
      <c r="D19" s="419"/>
      <c r="E19" s="419"/>
      <c r="F19" s="419"/>
      <c r="G19" s="419"/>
      <c r="H19" s="419"/>
      <c r="I19" s="419"/>
      <c r="J19" s="419"/>
      <c r="K19" s="211"/>
      <c r="L19" s="331">
        <v>7100</v>
      </c>
      <c r="M19" s="331">
        <v>14894</v>
      </c>
      <c r="N19" s="331">
        <v>7338</v>
      </c>
      <c r="O19" s="331">
        <v>7556</v>
      </c>
      <c r="P19" s="63">
        <f>SUM(M19/AE19)</f>
        <v>15498.439125910509</v>
      </c>
      <c r="Q19" s="64">
        <f>SUM(M19/L19)</f>
        <v>2.0977464788732396</v>
      </c>
      <c r="R19" s="63">
        <f aca="true" t="shared" si="2" ref="R19:S23">SUM(L19-AF19)</f>
        <v>26</v>
      </c>
      <c r="S19" s="63">
        <f t="shared" si="2"/>
        <v>-26</v>
      </c>
      <c r="V19" s="123"/>
      <c r="W19" s="419" t="s">
        <v>67</v>
      </c>
      <c r="X19" s="419"/>
      <c r="Y19" s="419"/>
      <c r="Z19" s="419"/>
      <c r="AA19" s="419"/>
      <c r="AB19" s="419"/>
      <c r="AC19" s="419"/>
      <c r="AD19" s="29"/>
      <c r="AE19" s="145">
        <v>0.9610000000000001</v>
      </c>
      <c r="AF19" s="119">
        <v>7074</v>
      </c>
      <c r="AG19" s="119">
        <v>14920</v>
      </c>
      <c r="AH19" s="327">
        <v>7341</v>
      </c>
      <c r="AI19" s="331">
        <v>7579</v>
      </c>
    </row>
    <row r="20" spans="3:36" ht="10.5" customHeight="1">
      <c r="C20" s="14"/>
      <c r="D20" s="14"/>
      <c r="E20" s="14"/>
      <c r="F20" s="14"/>
      <c r="G20" s="420" t="s">
        <v>18</v>
      </c>
      <c r="H20" s="420"/>
      <c r="I20" s="420"/>
      <c r="J20" s="420"/>
      <c r="K20" s="151"/>
      <c r="L20" s="346">
        <v>1431</v>
      </c>
      <c r="M20" s="347">
        <v>3040</v>
      </c>
      <c r="N20" s="347">
        <v>1511</v>
      </c>
      <c r="O20" s="346">
        <v>1529</v>
      </c>
      <c r="P20" s="139">
        <f>SUM(M20/AE20)</f>
        <v>18095.238095238095</v>
      </c>
      <c r="Q20" s="140">
        <f>SUM(M20/L20)</f>
        <v>2.124388539482879</v>
      </c>
      <c r="R20" s="139">
        <f t="shared" si="2"/>
        <v>-12</v>
      </c>
      <c r="S20" s="139">
        <f t="shared" si="2"/>
        <v>-21</v>
      </c>
      <c r="T20" s="127"/>
      <c r="U20" s="30"/>
      <c r="V20" s="118"/>
      <c r="W20" s="14"/>
      <c r="X20" s="14"/>
      <c r="Y20" s="14"/>
      <c r="Z20" s="420" t="s">
        <v>18</v>
      </c>
      <c r="AA20" s="420"/>
      <c r="AB20" s="420"/>
      <c r="AC20" s="420"/>
      <c r="AD20" s="30"/>
      <c r="AE20" s="146">
        <v>0.168</v>
      </c>
      <c r="AF20" s="129">
        <v>1443</v>
      </c>
      <c r="AG20" s="129">
        <v>3061</v>
      </c>
      <c r="AH20" s="328">
        <v>1528</v>
      </c>
      <c r="AI20" s="126">
        <v>1533</v>
      </c>
      <c r="AJ20" s="30"/>
    </row>
    <row r="21" spans="3:36" ht="10.5" customHeight="1">
      <c r="C21" s="14"/>
      <c r="D21" s="14"/>
      <c r="E21" s="14"/>
      <c r="F21" s="14"/>
      <c r="G21" s="420" t="s">
        <v>19</v>
      </c>
      <c r="H21" s="420"/>
      <c r="I21" s="420"/>
      <c r="J21" s="420"/>
      <c r="K21" s="151"/>
      <c r="L21" s="346">
        <v>2115</v>
      </c>
      <c r="M21" s="347">
        <v>4101</v>
      </c>
      <c r="N21" s="347">
        <v>2018</v>
      </c>
      <c r="O21" s="346">
        <v>2083</v>
      </c>
      <c r="P21" s="139">
        <f>SUM(M21/AE21)</f>
        <v>17676.724137931033</v>
      </c>
      <c r="Q21" s="140">
        <f>SUM(M21/L21)</f>
        <v>1.9390070921985816</v>
      </c>
      <c r="R21" s="139">
        <f t="shared" si="2"/>
        <v>7</v>
      </c>
      <c r="S21" s="139">
        <f t="shared" si="2"/>
        <v>-24</v>
      </c>
      <c r="T21" s="127"/>
      <c r="U21" s="30"/>
      <c r="V21" s="118"/>
      <c r="W21" s="14"/>
      <c r="X21" s="14"/>
      <c r="Y21" s="14"/>
      <c r="Z21" s="420" t="s">
        <v>19</v>
      </c>
      <c r="AA21" s="420"/>
      <c r="AB21" s="420"/>
      <c r="AC21" s="420"/>
      <c r="AD21" s="30"/>
      <c r="AE21" s="146">
        <v>0.232</v>
      </c>
      <c r="AF21" s="129">
        <v>2108</v>
      </c>
      <c r="AG21" s="129">
        <v>4125</v>
      </c>
      <c r="AH21" s="328">
        <v>2034</v>
      </c>
      <c r="AI21" s="126">
        <v>2091</v>
      </c>
      <c r="AJ21" s="30"/>
    </row>
    <row r="22" spans="3:36" ht="10.5" customHeight="1">
      <c r="C22" s="14"/>
      <c r="D22" s="14"/>
      <c r="E22" s="14"/>
      <c r="F22" s="14"/>
      <c r="G22" s="420" t="s">
        <v>23</v>
      </c>
      <c r="H22" s="420"/>
      <c r="I22" s="420"/>
      <c r="J22" s="420"/>
      <c r="K22" s="151"/>
      <c r="L22" s="346">
        <v>1846</v>
      </c>
      <c r="M22" s="347">
        <v>3766</v>
      </c>
      <c r="N22" s="347">
        <v>1841</v>
      </c>
      <c r="O22" s="346">
        <v>1925</v>
      </c>
      <c r="P22" s="139">
        <f>SUM(M22/AE22)</f>
        <v>14653.696498054474</v>
      </c>
      <c r="Q22" s="140">
        <f>SUM(M22/L22)</f>
        <v>2.040086673889491</v>
      </c>
      <c r="R22" s="139">
        <f t="shared" si="2"/>
        <v>-7</v>
      </c>
      <c r="S22" s="139">
        <f t="shared" si="2"/>
        <v>-36</v>
      </c>
      <c r="T22" s="127"/>
      <c r="U22" s="30"/>
      <c r="V22" s="118"/>
      <c r="W22" s="14"/>
      <c r="X22" s="14"/>
      <c r="Y22" s="14"/>
      <c r="Z22" s="420" t="s">
        <v>23</v>
      </c>
      <c r="AA22" s="420"/>
      <c r="AB22" s="420"/>
      <c r="AC22" s="420"/>
      <c r="AD22" s="30"/>
      <c r="AE22" s="146">
        <v>0.257</v>
      </c>
      <c r="AF22" s="129">
        <v>1853</v>
      </c>
      <c r="AG22" s="129">
        <v>3802</v>
      </c>
      <c r="AH22" s="328">
        <v>1833</v>
      </c>
      <c r="AI22" s="126">
        <v>1969</v>
      </c>
      <c r="AJ22" s="30"/>
    </row>
    <row r="23" spans="3:36" ht="10.5" customHeight="1">
      <c r="C23" s="14"/>
      <c r="D23" s="14"/>
      <c r="E23" s="14"/>
      <c r="F23" s="14"/>
      <c r="G23" s="420" t="s">
        <v>26</v>
      </c>
      <c r="H23" s="420"/>
      <c r="I23" s="420"/>
      <c r="J23" s="420"/>
      <c r="K23" s="151"/>
      <c r="L23" s="346">
        <v>1708</v>
      </c>
      <c r="M23" s="347">
        <v>3987</v>
      </c>
      <c r="N23" s="347">
        <v>1968</v>
      </c>
      <c r="O23" s="346">
        <v>2019</v>
      </c>
      <c r="P23" s="139">
        <f>SUM(M23/AE23)</f>
        <v>13115.131578947368</v>
      </c>
      <c r="Q23" s="140">
        <f>SUM(M23/L23)</f>
        <v>2.3343091334894615</v>
      </c>
      <c r="R23" s="139">
        <f t="shared" si="2"/>
        <v>38</v>
      </c>
      <c r="S23" s="139">
        <f t="shared" si="2"/>
        <v>55</v>
      </c>
      <c r="T23" s="127"/>
      <c r="U23" s="30"/>
      <c r="V23" s="118"/>
      <c r="W23" s="14"/>
      <c r="X23" s="14"/>
      <c r="Y23" s="14"/>
      <c r="Z23" s="420" t="s">
        <v>26</v>
      </c>
      <c r="AA23" s="420"/>
      <c r="AB23" s="420"/>
      <c r="AC23" s="420"/>
      <c r="AD23" s="30"/>
      <c r="AE23" s="146">
        <v>0.304</v>
      </c>
      <c r="AF23" s="129">
        <v>1670</v>
      </c>
      <c r="AG23" s="129">
        <v>3932</v>
      </c>
      <c r="AH23" s="328">
        <v>1946</v>
      </c>
      <c r="AI23" s="126">
        <v>1986</v>
      </c>
      <c r="AJ23" s="30"/>
    </row>
    <row r="24" spans="3:35" ht="8.25" customHeight="1">
      <c r="C24" s="14"/>
      <c r="D24" s="14"/>
      <c r="E24" s="14"/>
      <c r="F24" s="14"/>
      <c r="G24" s="14"/>
      <c r="H24" s="14"/>
      <c r="I24" s="14"/>
      <c r="J24" s="14"/>
      <c r="K24" s="151"/>
      <c r="L24" s="331"/>
      <c r="M24" s="331"/>
      <c r="N24" s="331"/>
      <c r="O24" s="331"/>
      <c r="P24" s="63"/>
      <c r="Q24" s="64"/>
      <c r="R24" s="63"/>
      <c r="S24" s="63"/>
      <c r="V24" s="118"/>
      <c r="W24" s="30"/>
      <c r="X24" s="30"/>
      <c r="Y24" s="30"/>
      <c r="Z24" s="30"/>
      <c r="AA24" s="30"/>
      <c r="AB24" s="30"/>
      <c r="AC24" s="30"/>
      <c r="AD24" s="30"/>
      <c r="AE24" s="147"/>
      <c r="AF24" s="119"/>
      <c r="AG24" s="129"/>
      <c r="AH24" s="327"/>
      <c r="AI24" s="331"/>
    </row>
    <row r="25" spans="3:35" s="41" customFormat="1" ht="10.5" customHeight="1">
      <c r="C25" s="419" t="s">
        <v>68</v>
      </c>
      <c r="D25" s="419"/>
      <c r="E25" s="419"/>
      <c r="F25" s="419"/>
      <c r="G25" s="419"/>
      <c r="H25" s="419"/>
      <c r="I25" s="419"/>
      <c r="J25" s="419"/>
      <c r="K25" s="211"/>
      <c r="L25" s="331">
        <v>5525</v>
      </c>
      <c r="M25" s="331">
        <v>11197</v>
      </c>
      <c r="N25" s="331">
        <v>5480</v>
      </c>
      <c r="O25" s="331">
        <v>5717</v>
      </c>
      <c r="P25" s="63">
        <f aca="true" t="shared" si="3" ref="P25:P30">SUM(M25/AE25)</f>
        <v>12052.744886975242</v>
      </c>
      <c r="Q25" s="64">
        <f aca="true" t="shared" si="4" ref="Q25:Q30">SUM(M25/L25)</f>
        <v>2.0266063348416288</v>
      </c>
      <c r="R25" s="63">
        <f aca="true" t="shared" si="5" ref="R25:R30">SUM(L25-AF25)</f>
        <v>-25</v>
      </c>
      <c r="S25" s="63">
        <f aca="true" t="shared" si="6" ref="S25:S30">SUM(M25-AG25)</f>
        <v>-104</v>
      </c>
      <c r="V25" s="123"/>
      <c r="W25" s="419" t="s">
        <v>68</v>
      </c>
      <c r="X25" s="419"/>
      <c r="Y25" s="419"/>
      <c r="Z25" s="419"/>
      <c r="AA25" s="419"/>
      <c r="AB25" s="419"/>
      <c r="AC25" s="419"/>
      <c r="AD25" s="29"/>
      <c r="AE25" s="145">
        <v>0.929</v>
      </c>
      <c r="AF25" s="119">
        <v>5550</v>
      </c>
      <c r="AG25" s="119">
        <v>11301</v>
      </c>
      <c r="AH25" s="327">
        <v>5544</v>
      </c>
      <c r="AI25" s="331">
        <v>5757</v>
      </c>
    </row>
    <row r="26" spans="3:36" ht="10.5" customHeight="1">
      <c r="C26" s="14"/>
      <c r="D26" s="14"/>
      <c r="E26" s="14"/>
      <c r="F26" s="14"/>
      <c r="G26" s="420" t="s">
        <v>18</v>
      </c>
      <c r="H26" s="420"/>
      <c r="I26" s="420"/>
      <c r="J26" s="420"/>
      <c r="K26" s="151"/>
      <c r="L26" s="346">
        <v>926</v>
      </c>
      <c r="M26" s="347">
        <v>1918</v>
      </c>
      <c r="N26" s="347">
        <v>956</v>
      </c>
      <c r="O26" s="346">
        <v>962</v>
      </c>
      <c r="P26" s="139">
        <f t="shared" si="3"/>
        <v>11022.988505747127</v>
      </c>
      <c r="Q26" s="140">
        <f t="shared" si="4"/>
        <v>2.0712742980561556</v>
      </c>
      <c r="R26" s="139">
        <f t="shared" si="5"/>
        <v>-3</v>
      </c>
      <c r="S26" s="139">
        <f t="shared" si="6"/>
        <v>-2</v>
      </c>
      <c r="T26" s="127"/>
      <c r="U26" s="30"/>
      <c r="V26" s="118"/>
      <c r="W26" s="14"/>
      <c r="X26" s="14"/>
      <c r="Y26" s="14"/>
      <c r="Z26" s="420" t="s">
        <v>18</v>
      </c>
      <c r="AA26" s="420"/>
      <c r="AB26" s="420"/>
      <c r="AC26" s="420"/>
      <c r="AD26" s="30"/>
      <c r="AE26" s="146">
        <v>0.174</v>
      </c>
      <c r="AF26" s="129">
        <v>929</v>
      </c>
      <c r="AG26" s="129">
        <v>1920</v>
      </c>
      <c r="AH26" s="328">
        <v>961</v>
      </c>
      <c r="AI26" s="126">
        <v>959</v>
      </c>
      <c r="AJ26" s="30"/>
    </row>
    <row r="27" spans="3:36" ht="10.5" customHeight="1">
      <c r="C27" s="14"/>
      <c r="D27" s="14"/>
      <c r="E27" s="14"/>
      <c r="F27" s="14"/>
      <c r="G27" s="420" t="s">
        <v>19</v>
      </c>
      <c r="H27" s="420"/>
      <c r="I27" s="420"/>
      <c r="J27" s="420"/>
      <c r="K27" s="151"/>
      <c r="L27" s="346">
        <v>703</v>
      </c>
      <c r="M27" s="347">
        <v>1590</v>
      </c>
      <c r="N27" s="347">
        <v>803</v>
      </c>
      <c r="O27" s="346">
        <v>787</v>
      </c>
      <c r="P27" s="139">
        <f t="shared" si="3"/>
        <v>9298.245614035088</v>
      </c>
      <c r="Q27" s="140">
        <f t="shared" si="4"/>
        <v>2.2617354196301567</v>
      </c>
      <c r="R27" s="139">
        <f t="shared" si="5"/>
        <v>-36</v>
      </c>
      <c r="S27" s="139">
        <f t="shared" si="6"/>
        <v>-42</v>
      </c>
      <c r="T27" s="127"/>
      <c r="U27" s="30"/>
      <c r="V27" s="118"/>
      <c r="W27" s="14"/>
      <c r="X27" s="14"/>
      <c r="Y27" s="14"/>
      <c r="Z27" s="420" t="s">
        <v>19</v>
      </c>
      <c r="AA27" s="420"/>
      <c r="AB27" s="420"/>
      <c r="AC27" s="420"/>
      <c r="AD27" s="30"/>
      <c r="AE27" s="146">
        <v>0.171</v>
      </c>
      <c r="AF27" s="129">
        <v>739</v>
      </c>
      <c r="AG27" s="129">
        <v>1632</v>
      </c>
      <c r="AH27" s="328">
        <v>817</v>
      </c>
      <c r="AI27" s="126">
        <v>815</v>
      </c>
      <c r="AJ27" s="30"/>
    </row>
    <row r="28" spans="3:36" ht="10.5" customHeight="1">
      <c r="C28" s="14"/>
      <c r="D28" s="14"/>
      <c r="E28" s="14"/>
      <c r="F28" s="14"/>
      <c r="G28" s="420" t="s">
        <v>23</v>
      </c>
      <c r="H28" s="420"/>
      <c r="I28" s="420"/>
      <c r="J28" s="420"/>
      <c r="K28" s="151"/>
      <c r="L28" s="346">
        <v>1307</v>
      </c>
      <c r="M28" s="347">
        <v>2535</v>
      </c>
      <c r="N28" s="347">
        <v>1190</v>
      </c>
      <c r="O28" s="346">
        <v>1345</v>
      </c>
      <c r="P28" s="139">
        <f t="shared" si="3"/>
        <v>13412.698412698413</v>
      </c>
      <c r="Q28" s="140">
        <f t="shared" si="4"/>
        <v>1.9395562356541698</v>
      </c>
      <c r="R28" s="139">
        <f t="shared" si="5"/>
        <v>14</v>
      </c>
      <c r="S28" s="139">
        <f t="shared" si="6"/>
        <v>-7</v>
      </c>
      <c r="T28" s="127"/>
      <c r="U28" s="30"/>
      <c r="V28" s="118"/>
      <c r="W28" s="14"/>
      <c r="X28" s="14"/>
      <c r="Y28" s="14"/>
      <c r="Z28" s="420" t="s">
        <v>23</v>
      </c>
      <c r="AA28" s="420"/>
      <c r="AB28" s="420"/>
      <c r="AC28" s="420"/>
      <c r="AD28" s="30"/>
      <c r="AE28" s="146">
        <v>0.189</v>
      </c>
      <c r="AF28" s="129">
        <v>1293</v>
      </c>
      <c r="AG28" s="129">
        <v>2542</v>
      </c>
      <c r="AH28" s="328">
        <v>1200</v>
      </c>
      <c r="AI28" s="126">
        <v>1342</v>
      </c>
      <c r="AJ28" s="30"/>
    </row>
    <row r="29" spans="3:36" ht="10.5" customHeight="1">
      <c r="C29" s="14"/>
      <c r="D29" s="14"/>
      <c r="E29" s="14"/>
      <c r="F29" s="14"/>
      <c r="G29" s="420" t="s">
        <v>26</v>
      </c>
      <c r="H29" s="420"/>
      <c r="I29" s="420"/>
      <c r="J29" s="420"/>
      <c r="K29" s="151"/>
      <c r="L29" s="346">
        <v>1290</v>
      </c>
      <c r="M29" s="347">
        <v>2765</v>
      </c>
      <c r="N29" s="347">
        <v>1407</v>
      </c>
      <c r="O29" s="346">
        <v>1358</v>
      </c>
      <c r="P29" s="139">
        <f t="shared" si="3"/>
        <v>13688.118811881188</v>
      </c>
      <c r="Q29" s="140">
        <f t="shared" si="4"/>
        <v>2.143410852713178</v>
      </c>
      <c r="R29" s="139">
        <f t="shared" si="5"/>
        <v>7</v>
      </c>
      <c r="S29" s="139">
        <f t="shared" si="6"/>
        <v>-37</v>
      </c>
      <c r="T29" s="127"/>
      <c r="U29" s="30"/>
      <c r="V29" s="118"/>
      <c r="W29" s="14"/>
      <c r="X29" s="14"/>
      <c r="Y29" s="14"/>
      <c r="Z29" s="420" t="s">
        <v>26</v>
      </c>
      <c r="AA29" s="420"/>
      <c r="AB29" s="420"/>
      <c r="AC29" s="420"/>
      <c r="AD29" s="30"/>
      <c r="AE29" s="146">
        <v>0.202</v>
      </c>
      <c r="AF29" s="129">
        <v>1283</v>
      </c>
      <c r="AG29" s="129">
        <v>2802</v>
      </c>
      <c r="AH29" s="328">
        <v>1430</v>
      </c>
      <c r="AI29" s="126">
        <v>1372</v>
      </c>
      <c r="AJ29" s="30"/>
    </row>
    <row r="30" spans="3:36" ht="10.5" customHeight="1">
      <c r="C30" s="14"/>
      <c r="D30" s="14"/>
      <c r="E30" s="14"/>
      <c r="F30" s="14"/>
      <c r="G30" s="420" t="s">
        <v>29</v>
      </c>
      <c r="H30" s="420"/>
      <c r="I30" s="420"/>
      <c r="J30" s="420"/>
      <c r="K30" s="151"/>
      <c r="L30" s="346">
        <v>1299</v>
      </c>
      <c r="M30" s="347">
        <v>2389</v>
      </c>
      <c r="N30" s="347">
        <v>1124</v>
      </c>
      <c r="O30" s="346">
        <v>1265</v>
      </c>
      <c r="P30" s="139">
        <f t="shared" si="3"/>
        <v>12378.238341968912</v>
      </c>
      <c r="Q30" s="140">
        <f t="shared" si="4"/>
        <v>1.8391070053887606</v>
      </c>
      <c r="R30" s="139">
        <f t="shared" si="5"/>
        <v>-7</v>
      </c>
      <c r="S30" s="139">
        <f t="shared" si="6"/>
        <v>-16</v>
      </c>
      <c r="T30" s="127"/>
      <c r="U30" s="30"/>
      <c r="V30" s="118"/>
      <c r="W30" s="14"/>
      <c r="X30" s="14"/>
      <c r="Y30" s="14"/>
      <c r="Z30" s="420" t="s">
        <v>29</v>
      </c>
      <c r="AA30" s="420"/>
      <c r="AB30" s="420"/>
      <c r="AC30" s="420"/>
      <c r="AD30" s="30"/>
      <c r="AE30" s="146">
        <v>0.193</v>
      </c>
      <c r="AF30" s="129">
        <v>1306</v>
      </c>
      <c r="AG30" s="129">
        <v>2405</v>
      </c>
      <c r="AH30" s="328">
        <v>1136</v>
      </c>
      <c r="AI30" s="126">
        <v>1269</v>
      </c>
      <c r="AJ30" s="30"/>
    </row>
    <row r="31" spans="11:35" ht="8.25" customHeight="1">
      <c r="K31" s="151"/>
      <c r="L31" s="331"/>
      <c r="M31" s="331"/>
      <c r="N31" s="331"/>
      <c r="O31" s="331"/>
      <c r="P31" s="63"/>
      <c r="Q31" s="64"/>
      <c r="R31" s="63"/>
      <c r="S31" s="63"/>
      <c r="V31" s="118"/>
      <c r="W31" s="30"/>
      <c r="X31" s="30"/>
      <c r="Y31" s="30"/>
      <c r="Z31" s="30"/>
      <c r="AA31" s="30"/>
      <c r="AB31" s="30"/>
      <c r="AC31" s="30"/>
      <c r="AD31" s="30"/>
      <c r="AE31" s="147"/>
      <c r="AF31" s="119"/>
      <c r="AG31" s="129"/>
      <c r="AH31" s="327"/>
      <c r="AI31" s="331"/>
    </row>
    <row r="32" spans="3:35" s="41" customFormat="1" ht="10.5" customHeight="1">
      <c r="C32" s="419" t="s">
        <v>69</v>
      </c>
      <c r="D32" s="419"/>
      <c r="E32" s="419"/>
      <c r="F32" s="419"/>
      <c r="G32" s="419"/>
      <c r="H32" s="419"/>
      <c r="I32" s="419"/>
      <c r="J32" s="419"/>
      <c r="K32" s="211"/>
      <c r="L32" s="331">
        <v>6352</v>
      </c>
      <c r="M32" s="331">
        <v>13634</v>
      </c>
      <c r="N32" s="331">
        <v>6632</v>
      </c>
      <c r="O32" s="331">
        <v>7002</v>
      </c>
      <c r="P32" s="63">
        <f aca="true" t="shared" si="7" ref="P32:P37">SUM(M32/AE32)</f>
        <v>14739.459459459458</v>
      </c>
      <c r="Q32" s="64">
        <f aca="true" t="shared" si="8" ref="Q32:Q37">SUM(M32/L32)</f>
        <v>2.1464105793450883</v>
      </c>
      <c r="R32" s="63">
        <f aca="true" t="shared" si="9" ref="R32:R37">SUM(L32-AF32)</f>
        <v>136</v>
      </c>
      <c r="S32" s="63">
        <f aca="true" t="shared" si="10" ref="S32:S37">SUM(M32-AG32)</f>
        <v>282</v>
      </c>
      <c r="V32" s="123"/>
      <c r="W32" s="419" t="s">
        <v>69</v>
      </c>
      <c r="X32" s="419"/>
      <c r="Y32" s="419"/>
      <c r="Z32" s="419"/>
      <c r="AA32" s="419"/>
      <c r="AB32" s="419"/>
      <c r="AC32" s="419"/>
      <c r="AD32" s="29"/>
      <c r="AE32" s="145">
        <v>0.925</v>
      </c>
      <c r="AF32" s="119">
        <v>6216</v>
      </c>
      <c r="AG32" s="119">
        <v>13352</v>
      </c>
      <c r="AH32" s="327">
        <v>6531</v>
      </c>
      <c r="AI32" s="331">
        <v>6821</v>
      </c>
    </row>
    <row r="33" spans="3:36" ht="10.5" customHeight="1">
      <c r="C33" s="14"/>
      <c r="D33" s="14"/>
      <c r="E33" s="14"/>
      <c r="F33" s="14"/>
      <c r="G33" s="420" t="s">
        <v>18</v>
      </c>
      <c r="H33" s="420"/>
      <c r="I33" s="420"/>
      <c r="J33" s="420"/>
      <c r="K33" s="151"/>
      <c r="L33" s="346">
        <v>1593</v>
      </c>
      <c r="M33" s="347">
        <v>3368</v>
      </c>
      <c r="N33" s="347">
        <v>1574</v>
      </c>
      <c r="O33" s="346">
        <v>1794</v>
      </c>
      <c r="P33" s="139">
        <f t="shared" si="7"/>
        <v>17183.673469387755</v>
      </c>
      <c r="Q33" s="140">
        <f t="shared" si="8"/>
        <v>2.1142498430634022</v>
      </c>
      <c r="R33" s="139">
        <f t="shared" si="9"/>
        <v>-8</v>
      </c>
      <c r="S33" s="139">
        <f t="shared" si="10"/>
        <v>-57</v>
      </c>
      <c r="T33" s="127"/>
      <c r="U33" s="30"/>
      <c r="V33" s="118"/>
      <c r="W33" s="14"/>
      <c r="X33" s="14"/>
      <c r="Y33" s="14"/>
      <c r="Z33" s="420" t="s">
        <v>18</v>
      </c>
      <c r="AA33" s="420"/>
      <c r="AB33" s="420"/>
      <c r="AC33" s="420"/>
      <c r="AD33" s="30"/>
      <c r="AE33" s="146">
        <v>0.196</v>
      </c>
      <c r="AF33" s="129">
        <v>1601</v>
      </c>
      <c r="AG33" s="129">
        <v>3425</v>
      </c>
      <c r="AH33" s="328">
        <v>1623</v>
      </c>
      <c r="AI33" s="126">
        <v>1802</v>
      </c>
      <c r="AJ33" s="30"/>
    </row>
    <row r="34" spans="3:36" ht="10.5" customHeight="1">
      <c r="C34" s="14"/>
      <c r="D34" s="14"/>
      <c r="E34" s="14"/>
      <c r="F34" s="14"/>
      <c r="G34" s="420" t="s">
        <v>19</v>
      </c>
      <c r="H34" s="420"/>
      <c r="I34" s="420"/>
      <c r="J34" s="420"/>
      <c r="K34" s="151"/>
      <c r="L34" s="346">
        <v>1270</v>
      </c>
      <c r="M34" s="347">
        <v>2782</v>
      </c>
      <c r="N34" s="347">
        <v>1359</v>
      </c>
      <c r="O34" s="346">
        <v>1423</v>
      </c>
      <c r="P34" s="139">
        <f t="shared" si="7"/>
        <v>16963.414634146342</v>
      </c>
      <c r="Q34" s="140">
        <f t="shared" si="8"/>
        <v>2.190551181102362</v>
      </c>
      <c r="R34" s="139">
        <f t="shared" si="9"/>
        <v>31</v>
      </c>
      <c r="S34" s="139">
        <f t="shared" si="10"/>
        <v>82</v>
      </c>
      <c r="T34" s="127"/>
      <c r="U34" s="30"/>
      <c r="V34" s="118"/>
      <c r="W34" s="14"/>
      <c r="X34" s="14"/>
      <c r="Y34" s="14"/>
      <c r="Z34" s="420" t="s">
        <v>19</v>
      </c>
      <c r="AA34" s="420"/>
      <c r="AB34" s="420"/>
      <c r="AC34" s="420"/>
      <c r="AD34" s="30"/>
      <c r="AE34" s="146">
        <v>0.164</v>
      </c>
      <c r="AF34" s="129">
        <v>1239</v>
      </c>
      <c r="AG34" s="129">
        <v>2700</v>
      </c>
      <c r="AH34" s="328">
        <v>1328</v>
      </c>
      <c r="AI34" s="126">
        <v>1372</v>
      </c>
      <c r="AJ34" s="30"/>
    </row>
    <row r="35" spans="3:36" ht="10.5" customHeight="1">
      <c r="C35" s="14"/>
      <c r="D35" s="14"/>
      <c r="E35" s="14"/>
      <c r="F35" s="14"/>
      <c r="G35" s="420" t="s">
        <v>23</v>
      </c>
      <c r="H35" s="420"/>
      <c r="I35" s="420"/>
      <c r="J35" s="420"/>
      <c r="K35" s="151"/>
      <c r="L35" s="346">
        <v>1371</v>
      </c>
      <c r="M35" s="347">
        <v>2794</v>
      </c>
      <c r="N35" s="347">
        <v>1369</v>
      </c>
      <c r="O35" s="346">
        <v>1425</v>
      </c>
      <c r="P35" s="139">
        <f t="shared" si="7"/>
        <v>11739.495798319329</v>
      </c>
      <c r="Q35" s="140">
        <f t="shared" si="8"/>
        <v>2.037928519328957</v>
      </c>
      <c r="R35" s="139">
        <f t="shared" si="9"/>
        <v>16</v>
      </c>
      <c r="S35" s="139">
        <f t="shared" si="10"/>
        <v>16</v>
      </c>
      <c r="T35" s="127"/>
      <c r="U35" s="30"/>
      <c r="V35" s="118"/>
      <c r="W35" s="14"/>
      <c r="X35" s="14"/>
      <c r="Y35" s="14"/>
      <c r="Z35" s="420" t="s">
        <v>23</v>
      </c>
      <c r="AA35" s="420"/>
      <c r="AB35" s="420"/>
      <c r="AC35" s="420"/>
      <c r="AD35" s="30"/>
      <c r="AE35" s="146">
        <v>0.238</v>
      </c>
      <c r="AF35" s="129">
        <v>1355</v>
      </c>
      <c r="AG35" s="129">
        <v>2778</v>
      </c>
      <c r="AH35" s="328">
        <v>1364</v>
      </c>
      <c r="AI35" s="126">
        <v>1414</v>
      </c>
      <c r="AJ35" s="30"/>
    </row>
    <row r="36" spans="3:36" ht="10.5" customHeight="1">
      <c r="C36" s="14"/>
      <c r="D36" s="14"/>
      <c r="E36" s="14"/>
      <c r="F36" s="14"/>
      <c r="G36" s="420" t="s">
        <v>26</v>
      </c>
      <c r="H36" s="420"/>
      <c r="I36" s="420"/>
      <c r="J36" s="420"/>
      <c r="K36" s="151"/>
      <c r="L36" s="346">
        <v>978</v>
      </c>
      <c r="M36" s="347">
        <v>2245</v>
      </c>
      <c r="N36" s="347">
        <v>1108</v>
      </c>
      <c r="O36" s="346">
        <v>1137</v>
      </c>
      <c r="P36" s="139">
        <f t="shared" si="7"/>
        <v>15590.27777777778</v>
      </c>
      <c r="Q36" s="140">
        <f t="shared" si="8"/>
        <v>2.2955010224948875</v>
      </c>
      <c r="R36" s="139">
        <f t="shared" si="9"/>
        <v>80</v>
      </c>
      <c r="S36" s="139">
        <f t="shared" si="10"/>
        <v>201</v>
      </c>
      <c r="T36" s="127"/>
      <c r="U36" s="30"/>
      <c r="V36" s="118"/>
      <c r="W36" s="14"/>
      <c r="X36" s="14"/>
      <c r="Y36" s="14"/>
      <c r="Z36" s="420" t="s">
        <v>26</v>
      </c>
      <c r="AA36" s="420"/>
      <c r="AB36" s="420"/>
      <c r="AC36" s="420"/>
      <c r="AD36" s="30"/>
      <c r="AE36" s="146">
        <v>0.144</v>
      </c>
      <c r="AF36" s="129">
        <v>898</v>
      </c>
      <c r="AG36" s="129">
        <v>2044</v>
      </c>
      <c r="AH36" s="328">
        <v>1015</v>
      </c>
      <c r="AI36" s="126">
        <v>1029</v>
      </c>
      <c r="AJ36" s="30"/>
    </row>
    <row r="37" spans="3:36" ht="10.5" customHeight="1">
      <c r="C37" s="14"/>
      <c r="D37" s="14"/>
      <c r="E37" s="14"/>
      <c r="F37" s="14"/>
      <c r="G37" s="420" t="s">
        <v>29</v>
      </c>
      <c r="H37" s="420"/>
      <c r="I37" s="420"/>
      <c r="J37" s="420"/>
      <c r="K37" s="151"/>
      <c r="L37" s="346">
        <v>1140</v>
      </c>
      <c r="M37" s="347">
        <v>2445</v>
      </c>
      <c r="N37" s="347">
        <v>1222</v>
      </c>
      <c r="O37" s="346">
        <v>1223</v>
      </c>
      <c r="P37" s="139">
        <f t="shared" si="7"/>
        <v>13360.655737704918</v>
      </c>
      <c r="Q37" s="140">
        <f t="shared" si="8"/>
        <v>2.1447368421052633</v>
      </c>
      <c r="R37" s="139">
        <f t="shared" si="9"/>
        <v>17</v>
      </c>
      <c r="S37" s="139">
        <f t="shared" si="10"/>
        <v>40</v>
      </c>
      <c r="T37" s="127"/>
      <c r="U37" s="30"/>
      <c r="V37" s="118"/>
      <c r="W37" s="14"/>
      <c r="X37" s="14"/>
      <c r="Y37" s="14"/>
      <c r="Z37" s="420" t="s">
        <v>29</v>
      </c>
      <c r="AA37" s="420"/>
      <c r="AB37" s="420"/>
      <c r="AC37" s="420"/>
      <c r="AD37" s="30"/>
      <c r="AE37" s="146">
        <v>0.183</v>
      </c>
      <c r="AF37" s="129">
        <v>1123</v>
      </c>
      <c r="AG37" s="129">
        <v>2405</v>
      </c>
      <c r="AH37" s="328">
        <v>1201</v>
      </c>
      <c r="AI37" s="126">
        <v>1204</v>
      </c>
      <c r="AJ37" s="30"/>
    </row>
    <row r="38" spans="3:35" ht="8.25" customHeight="1">
      <c r="C38" s="14"/>
      <c r="D38" s="14"/>
      <c r="E38" s="14"/>
      <c r="F38" s="14"/>
      <c r="G38" s="14"/>
      <c r="H38" s="14"/>
      <c r="I38" s="14"/>
      <c r="J38" s="14"/>
      <c r="K38" s="151"/>
      <c r="L38" s="331"/>
      <c r="M38" s="331"/>
      <c r="N38" s="331"/>
      <c r="O38" s="331"/>
      <c r="P38" s="63"/>
      <c r="Q38" s="64"/>
      <c r="R38" s="63"/>
      <c r="S38" s="63"/>
      <c r="V38" s="118"/>
      <c r="W38" s="30"/>
      <c r="X38" s="30"/>
      <c r="Y38" s="30"/>
      <c r="Z38" s="30"/>
      <c r="AA38" s="30"/>
      <c r="AB38" s="30"/>
      <c r="AC38" s="30"/>
      <c r="AD38" s="30"/>
      <c r="AE38" s="147"/>
      <c r="AF38" s="119"/>
      <c r="AG38" s="129"/>
      <c r="AH38" s="327"/>
      <c r="AI38" s="331"/>
    </row>
    <row r="39" spans="3:35" s="41" customFormat="1" ht="10.5" customHeight="1">
      <c r="C39" s="419" t="s">
        <v>70</v>
      </c>
      <c r="D39" s="419"/>
      <c r="E39" s="419"/>
      <c r="F39" s="419"/>
      <c r="G39" s="419"/>
      <c r="H39" s="419"/>
      <c r="I39" s="419"/>
      <c r="J39" s="419"/>
      <c r="K39" s="211"/>
      <c r="L39" s="331">
        <v>4923</v>
      </c>
      <c r="M39" s="331">
        <v>11595</v>
      </c>
      <c r="N39" s="331">
        <v>5728</v>
      </c>
      <c r="O39" s="331">
        <v>5867</v>
      </c>
      <c r="P39" s="63">
        <f aca="true" t="shared" si="11" ref="P39:P45">SUM(M39/AE39)</f>
        <v>10233.892321270961</v>
      </c>
      <c r="Q39" s="64">
        <f aca="true" t="shared" si="12" ref="Q39:Q45">SUM(M39/L39)</f>
        <v>2.3552711761121268</v>
      </c>
      <c r="R39" s="63">
        <f aca="true" t="shared" si="13" ref="R39:R45">SUM(L39-AF39)</f>
        <v>140</v>
      </c>
      <c r="S39" s="63">
        <f aca="true" t="shared" si="14" ref="S39:S45">SUM(M39-AG39)</f>
        <v>384</v>
      </c>
      <c r="V39" s="123"/>
      <c r="W39" s="419" t="s">
        <v>70</v>
      </c>
      <c r="X39" s="419"/>
      <c r="Y39" s="419"/>
      <c r="Z39" s="419"/>
      <c r="AA39" s="419"/>
      <c r="AB39" s="419"/>
      <c r="AC39" s="419"/>
      <c r="AD39" s="29"/>
      <c r="AE39" s="145">
        <v>1.133</v>
      </c>
      <c r="AF39" s="119">
        <v>4783</v>
      </c>
      <c r="AG39" s="119">
        <v>11211</v>
      </c>
      <c r="AH39" s="327">
        <v>5547</v>
      </c>
      <c r="AI39" s="331">
        <v>5664</v>
      </c>
    </row>
    <row r="40" spans="3:36" ht="10.5" customHeight="1">
      <c r="C40" s="14"/>
      <c r="D40" s="14"/>
      <c r="E40" s="14"/>
      <c r="F40" s="14"/>
      <c r="G40" s="420" t="s">
        <v>18</v>
      </c>
      <c r="H40" s="420"/>
      <c r="I40" s="420"/>
      <c r="J40" s="420"/>
      <c r="K40" s="151"/>
      <c r="L40" s="346">
        <v>752</v>
      </c>
      <c r="M40" s="347">
        <v>1622</v>
      </c>
      <c r="N40" s="347">
        <v>822</v>
      </c>
      <c r="O40" s="346">
        <v>800</v>
      </c>
      <c r="P40" s="139">
        <f t="shared" si="11"/>
        <v>6991.379310344827</v>
      </c>
      <c r="Q40" s="140">
        <f t="shared" si="12"/>
        <v>2.1569148936170213</v>
      </c>
      <c r="R40" s="139">
        <f t="shared" si="13"/>
        <v>20</v>
      </c>
      <c r="S40" s="139">
        <f t="shared" si="14"/>
        <v>61</v>
      </c>
      <c r="T40" s="127"/>
      <c r="U40" s="30"/>
      <c r="V40" s="118"/>
      <c r="W40" s="14"/>
      <c r="X40" s="14"/>
      <c r="Y40" s="14"/>
      <c r="Z40" s="420" t="s">
        <v>18</v>
      </c>
      <c r="AA40" s="420"/>
      <c r="AB40" s="420"/>
      <c r="AC40" s="420"/>
      <c r="AD40" s="30"/>
      <c r="AE40" s="146">
        <v>0.232</v>
      </c>
      <c r="AF40" s="129">
        <v>732</v>
      </c>
      <c r="AG40" s="129">
        <v>1561</v>
      </c>
      <c r="AH40" s="328">
        <v>794</v>
      </c>
      <c r="AI40" s="126">
        <v>767</v>
      </c>
      <c r="AJ40" s="30"/>
    </row>
    <row r="41" spans="3:36" ht="10.5" customHeight="1">
      <c r="C41" s="14"/>
      <c r="D41" s="14"/>
      <c r="E41" s="14"/>
      <c r="F41" s="14"/>
      <c r="G41" s="420" t="s">
        <v>19</v>
      </c>
      <c r="H41" s="420"/>
      <c r="I41" s="420"/>
      <c r="J41" s="420"/>
      <c r="K41" s="151"/>
      <c r="L41" s="346">
        <v>730</v>
      </c>
      <c r="M41" s="347">
        <v>1642</v>
      </c>
      <c r="N41" s="347">
        <v>842</v>
      </c>
      <c r="O41" s="346">
        <v>800</v>
      </c>
      <c r="P41" s="139">
        <f t="shared" si="11"/>
        <v>11645.390070921987</v>
      </c>
      <c r="Q41" s="140">
        <f t="shared" si="12"/>
        <v>2.249315068493151</v>
      </c>
      <c r="R41" s="139">
        <f t="shared" si="13"/>
        <v>16</v>
      </c>
      <c r="S41" s="139">
        <f t="shared" si="14"/>
        <v>37</v>
      </c>
      <c r="T41" s="127"/>
      <c r="U41" s="30"/>
      <c r="V41" s="118"/>
      <c r="W41" s="14"/>
      <c r="X41" s="14"/>
      <c r="Y41" s="14"/>
      <c r="Z41" s="420" t="s">
        <v>19</v>
      </c>
      <c r="AA41" s="420"/>
      <c r="AB41" s="420"/>
      <c r="AC41" s="420"/>
      <c r="AD41" s="30"/>
      <c r="AE41" s="146">
        <v>0.141</v>
      </c>
      <c r="AF41" s="129">
        <v>714</v>
      </c>
      <c r="AG41" s="129">
        <v>1605</v>
      </c>
      <c r="AH41" s="328">
        <v>823</v>
      </c>
      <c r="AI41" s="126">
        <v>782</v>
      </c>
      <c r="AJ41" s="30"/>
    </row>
    <row r="42" spans="3:36" ht="10.5" customHeight="1">
      <c r="C42" s="14"/>
      <c r="D42" s="14"/>
      <c r="E42" s="14"/>
      <c r="F42" s="14"/>
      <c r="G42" s="420" t="s">
        <v>23</v>
      </c>
      <c r="H42" s="420"/>
      <c r="I42" s="420"/>
      <c r="J42" s="420"/>
      <c r="K42" s="151"/>
      <c r="L42" s="346">
        <v>751</v>
      </c>
      <c r="M42" s="347">
        <v>1850</v>
      </c>
      <c r="N42" s="347">
        <v>879</v>
      </c>
      <c r="O42" s="346">
        <v>971</v>
      </c>
      <c r="P42" s="139">
        <f t="shared" si="11"/>
        <v>11349.693251533741</v>
      </c>
      <c r="Q42" s="140">
        <f t="shared" si="12"/>
        <v>2.463382157123835</v>
      </c>
      <c r="R42" s="139">
        <f t="shared" si="13"/>
        <v>46</v>
      </c>
      <c r="S42" s="139">
        <f t="shared" si="14"/>
        <v>152</v>
      </c>
      <c r="T42" s="127"/>
      <c r="U42" s="30"/>
      <c r="V42" s="118"/>
      <c r="W42" s="14"/>
      <c r="X42" s="14"/>
      <c r="Y42" s="14"/>
      <c r="Z42" s="420" t="s">
        <v>23</v>
      </c>
      <c r="AA42" s="420"/>
      <c r="AB42" s="420"/>
      <c r="AC42" s="420"/>
      <c r="AD42" s="30"/>
      <c r="AE42" s="146">
        <v>0.163</v>
      </c>
      <c r="AF42" s="129">
        <v>705</v>
      </c>
      <c r="AG42" s="129">
        <v>1698</v>
      </c>
      <c r="AH42" s="328">
        <v>797</v>
      </c>
      <c r="AI42" s="126">
        <v>901</v>
      </c>
      <c r="AJ42" s="30"/>
    </row>
    <row r="43" spans="3:36" ht="10.5" customHeight="1">
      <c r="C43" s="14"/>
      <c r="D43" s="14"/>
      <c r="E43" s="14"/>
      <c r="F43" s="14"/>
      <c r="G43" s="420" t="s">
        <v>26</v>
      </c>
      <c r="H43" s="420"/>
      <c r="I43" s="420"/>
      <c r="J43" s="420"/>
      <c r="K43" s="151"/>
      <c r="L43" s="346">
        <v>649</v>
      </c>
      <c r="M43" s="347">
        <v>1661</v>
      </c>
      <c r="N43" s="347">
        <v>821</v>
      </c>
      <c r="O43" s="346">
        <v>840</v>
      </c>
      <c r="P43" s="139">
        <f t="shared" si="11"/>
        <v>8696.335078534032</v>
      </c>
      <c r="Q43" s="140">
        <f t="shared" si="12"/>
        <v>2.559322033898305</v>
      </c>
      <c r="R43" s="139">
        <f t="shared" si="13"/>
        <v>38</v>
      </c>
      <c r="S43" s="139">
        <f t="shared" si="14"/>
        <v>74</v>
      </c>
      <c r="T43" s="127"/>
      <c r="U43" s="30"/>
      <c r="V43" s="118"/>
      <c r="W43" s="14"/>
      <c r="X43" s="14"/>
      <c r="Y43" s="14"/>
      <c r="Z43" s="420" t="s">
        <v>26</v>
      </c>
      <c r="AA43" s="420"/>
      <c r="AB43" s="420"/>
      <c r="AC43" s="420"/>
      <c r="AD43" s="30"/>
      <c r="AE43" s="146">
        <v>0.191</v>
      </c>
      <c r="AF43" s="129">
        <v>611</v>
      </c>
      <c r="AG43" s="129">
        <v>1587</v>
      </c>
      <c r="AH43" s="328">
        <v>793</v>
      </c>
      <c r="AI43" s="126">
        <v>794</v>
      </c>
      <c r="AJ43" s="30"/>
    </row>
    <row r="44" spans="3:36" ht="10.5" customHeight="1">
      <c r="C44" s="14"/>
      <c r="D44" s="14"/>
      <c r="E44" s="14"/>
      <c r="F44" s="14"/>
      <c r="G44" s="420" t="s">
        <v>29</v>
      </c>
      <c r="H44" s="420"/>
      <c r="I44" s="420"/>
      <c r="J44" s="420"/>
      <c r="K44" s="151"/>
      <c r="L44" s="346">
        <v>1142</v>
      </c>
      <c r="M44" s="347">
        <v>2655</v>
      </c>
      <c r="N44" s="347">
        <v>1283</v>
      </c>
      <c r="O44" s="346">
        <v>1372</v>
      </c>
      <c r="P44" s="139">
        <f t="shared" si="11"/>
        <v>11644.736842105263</v>
      </c>
      <c r="Q44" s="140">
        <f t="shared" si="12"/>
        <v>2.3248686514886163</v>
      </c>
      <c r="R44" s="139">
        <f t="shared" si="13"/>
        <v>27</v>
      </c>
      <c r="S44" s="139">
        <f t="shared" si="14"/>
        <v>92</v>
      </c>
      <c r="T44" s="127"/>
      <c r="U44" s="30"/>
      <c r="V44" s="118"/>
      <c r="W44" s="14"/>
      <c r="X44" s="14"/>
      <c r="Y44" s="14"/>
      <c r="Z44" s="420" t="s">
        <v>29</v>
      </c>
      <c r="AA44" s="420"/>
      <c r="AB44" s="420"/>
      <c r="AC44" s="420"/>
      <c r="AD44" s="30"/>
      <c r="AE44" s="146">
        <v>0.228</v>
      </c>
      <c r="AF44" s="129">
        <v>1115</v>
      </c>
      <c r="AG44" s="129">
        <v>2563</v>
      </c>
      <c r="AH44" s="328">
        <v>1243</v>
      </c>
      <c r="AI44" s="126">
        <v>1320</v>
      </c>
      <c r="AJ44" s="30"/>
    </row>
    <row r="45" spans="3:36" ht="10.5" customHeight="1">
      <c r="C45" s="14"/>
      <c r="D45" s="14"/>
      <c r="E45" s="14"/>
      <c r="F45" s="14"/>
      <c r="G45" s="420" t="s">
        <v>30</v>
      </c>
      <c r="H45" s="420"/>
      <c r="I45" s="420"/>
      <c r="J45" s="420"/>
      <c r="K45" s="151"/>
      <c r="L45" s="346">
        <v>899</v>
      </c>
      <c r="M45" s="347">
        <v>2165</v>
      </c>
      <c r="N45" s="347">
        <v>1081</v>
      </c>
      <c r="O45" s="346">
        <v>1084</v>
      </c>
      <c r="P45" s="139">
        <f t="shared" si="11"/>
        <v>12162.921348314607</v>
      </c>
      <c r="Q45" s="140">
        <f t="shared" si="12"/>
        <v>2.408231368186874</v>
      </c>
      <c r="R45" s="139">
        <f t="shared" si="13"/>
        <v>-7</v>
      </c>
      <c r="S45" s="139">
        <f t="shared" si="14"/>
        <v>-32</v>
      </c>
      <c r="T45" s="127"/>
      <c r="U45" s="30"/>
      <c r="V45" s="118"/>
      <c r="W45" s="14"/>
      <c r="X45" s="14"/>
      <c r="Y45" s="14"/>
      <c r="Z45" s="420" t="s">
        <v>30</v>
      </c>
      <c r="AA45" s="420"/>
      <c r="AB45" s="420"/>
      <c r="AC45" s="420"/>
      <c r="AD45" s="30"/>
      <c r="AE45" s="146">
        <v>0.178</v>
      </c>
      <c r="AF45" s="129">
        <v>906</v>
      </c>
      <c r="AG45" s="129">
        <v>2197</v>
      </c>
      <c r="AH45" s="328">
        <v>1097</v>
      </c>
      <c r="AI45" s="126">
        <v>1100</v>
      </c>
      <c r="AJ45" s="30"/>
    </row>
    <row r="46" spans="3:35" ht="8.25" customHeight="1">
      <c r="C46" s="14"/>
      <c r="D46" s="14"/>
      <c r="E46" s="14"/>
      <c r="F46" s="14"/>
      <c r="G46" s="14"/>
      <c r="H46" s="14"/>
      <c r="I46" s="14"/>
      <c r="J46" s="14"/>
      <c r="K46" s="151"/>
      <c r="L46" s="331"/>
      <c r="M46" s="331"/>
      <c r="N46" s="331"/>
      <c r="O46" s="331"/>
      <c r="P46" s="63"/>
      <c r="Q46" s="64"/>
      <c r="R46" s="63"/>
      <c r="S46" s="63"/>
      <c r="V46" s="118"/>
      <c r="W46" s="30"/>
      <c r="X46" s="30"/>
      <c r="Y46" s="30"/>
      <c r="Z46" s="30"/>
      <c r="AA46" s="30"/>
      <c r="AB46" s="30"/>
      <c r="AC46" s="30"/>
      <c r="AD46" s="30"/>
      <c r="AE46" s="147"/>
      <c r="AF46" s="119"/>
      <c r="AG46" s="129"/>
      <c r="AH46" s="327"/>
      <c r="AI46" s="331"/>
    </row>
    <row r="47" spans="2:35" s="41" customFormat="1" ht="10.5" customHeight="1">
      <c r="B47" s="29"/>
      <c r="C47" s="419" t="s">
        <v>71</v>
      </c>
      <c r="D47" s="419"/>
      <c r="E47" s="419"/>
      <c r="F47" s="419"/>
      <c r="G47" s="419"/>
      <c r="H47" s="419"/>
      <c r="I47" s="419"/>
      <c r="J47" s="419"/>
      <c r="K47" s="211"/>
      <c r="L47" s="331">
        <v>4047</v>
      </c>
      <c r="M47" s="331">
        <v>9483</v>
      </c>
      <c r="N47" s="331">
        <v>4726</v>
      </c>
      <c r="O47" s="331">
        <v>4757</v>
      </c>
      <c r="P47" s="63">
        <f>SUM(M47/AE47)</f>
        <v>15076.311605723371</v>
      </c>
      <c r="Q47" s="64">
        <f>SUM(M47/L47)</f>
        <v>2.3432171979243885</v>
      </c>
      <c r="R47" s="63">
        <f aca="true" t="shared" si="15" ref="R47:S50">SUM(L47-AF47)</f>
        <v>-58</v>
      </c>
      <c r="S47" s="63">
        <f t="shared" si="15"/>
        <v>-113</v>
      </c>
      <c r="V47" s="123"/>
      <c r="W47" s="419" t="s">
        <v>71</v>
      </c>
      <c r="X47" s="419"/>
      <c r="Y47" s="419"/>
      <c r="Z47" s="419"/>
      <c r="AA47" s="419"/>
      <c r="AB47" s="419"/>
      <c r="AC47" s="419"/>
      <c r="AD47" s="29"/>
      <c r="AE47" s="145">
        <v>0.629</v>
      </c>
      <c r="AF47" s="119">
        <v>4105</v>
      </c>
      <c r="AG47" s="119">
        <v>9596</v>
      </c>
      <c r="AH47" s="327">
        <v>4787</v>
      </c>
      <c r="AI47" s="331">
        <v>4809</v>
      </c>
    </row>
    <row r="48" spans="3:36" ht="10.5" customHeight="1">
      <c r="C48" s="14"/>
      <c r="D48" s="14"/>
      <c r="E48" s="14"/>
      <c r="F48" s="14"/>
      <c r="G48" s="420" t="s">
        <v>18</v>
      </c>
      <c r="H48" s="420"/>
      <c r="I48" s="420"/>
      <c r="J48" s="420"/>
      <c r="K48" s="151"/>
      <c r="L48" s="346">
        <v>1813</v>
      </c>
      <c r="M48" s="347">
        <v>4082</v>
      </c>
      <c r="N48" s="347">
        <v>2043</v>
      </c>
      <c r="O48" s="346">
        <v>2039</v>
      </c>
      <c r="P48" s="139">
        <f>SUM(M48/AE48)</f>
        <v>17151.26050420168</v>
      </c>
      <c r="Q48" s="140">
        <f>SUM(M48/L48)</f>
        <v>2.2515168229453946</v>
      </c>
      <c r="R48" s="139">
        <f t="shared" si="15"/>
        <v>-28</v>
      </c>
      <c r="S48" s="139">
        <f t="shared" si="15"/>
        <v>-22</v>
      </c>
      <c r="T48" s="127"/>
      <c r="U48" s="30"/>
      <c r="V48" s="118"/>
      <c r="W48" s="14"/>
      <c r="X48" s="14"/>
      <c r="Y48" s="14"/>
      <c r="Z48" s="420" t="s">
        <v>18</v>
      </c>
      <c r="AA48" s="420"/>
      <c r="AB48" s="420"/>
      <c r="AC48" s="420"/>
      <c r="AD48" s="30"/>
      <c r="AE48" s="146">
        <v>0.238</v>
      </c>
      <c r="AF48" s="129">
        <v>1841</v>
      </c>
      <c r="AG48" s="129">
        <v>4104</v>
      </c>
      <c r="AH48" s="328">
        <v>2059</v>
      </c>
      <c r="AI48" s="126">
        <v>2045</v>
      </c>
      <c r="AJ48" s="30"/>
    </row>
    <row r="49" spans="3:36" ht="10.5" customHeight="1">
      <c r="C49" s="14"/>
      <c r="D49" s="14"/>
      <c r="E49" s="14"/>
      <c r="F49" s="14"/>
      <c r="G49" s="420" t="s">
        <v>19</v>
      </c>
      <c r="H49" s="420"/>
      <c r="I49" s="420"/>
      <c r="J49" s="420"/>
      <c r="K49" s="151"/>
      <c r="L49" s="346">
        <v>815</v>
      </c>
      <c r="M49" s="347">
        <v>1995</v>
      </c>
      <c r="N49" s="347">
        <v>1003</v>
      </c>
      <c r="O49" s="346">
        <v>992</v>
      </c>
      <c r="P49" s="139">
        <f>SUM(M49/AE49)</f>
        <v>12788.461538461539</v>
      </c>
      <c r="Q49" s="140">
        <f>SUM(M49/L49)</f>
        <v>2.4478527607361964</v>
      </c>
      <c r="R49" s="139">
        <f t="shared" si="15"/>
        <v>-15</v>
      </c>
      <c r="S49" s="139">
        <f t="shared" si="15"/>
        <v>-31</v>
      </c>
      <c r="T49" s="127"/>
      <c r="U49" s="30"/>
      <c r="V49" s="118"/>
      <c r="W49" s="14"/>
      <c r="X49" s="14"/>
      <c r="Y49" s="14"/>
      <c r="Z49" s="420" t="s">
        <v>19</v>
      </c>
      <c r="AA49" s="420"/>
      <c r="AB49" s="420"/>
      <c r="AC49" s="420"/>
      <c r="AD49" s="30"/>
      <c r="AE49" s="146">
        <v>0.156</v>
      </c>
      <c r="AF49" s="129">
        <v>830</v>
      </c>
      <c r="AG49" s="129">
        <v>2026</v>
      </c>
      <c r="AH49" s="328">
        <v>1024</v>
      </c>
      <c r="AI49" s="126">
        <v>1002</v>
      </c>
      <c r="AJ49" s="30"/>
    </row>
    <row r="50" spans="3:36" ht="10.5" customHeight="1">
      <c r="C50" s="14"/>
      <c r="D50" s="14"/>
      <c r="E50" s="14"/>
      <c r="F50" s="14"/>
      <c r="G50" s="420" t="s">
        <v>23</v>
      </c>
      <c r="H50" s="420"/>
      <c r="I50" s="420"/>
      <c r="J50" s="420"/>
      <c r="K50" s="151"/>
      <c r="L50" s="346">
        <v>1419</v>
      </c>
      <c r="M50" s="347">
        <v>3406</v>
      </c>
      <c r="N50" s="347">
        <v>1680</v>
      </c>
      <c r="O50" s="346">
        <v>1726</v>
      </c>
      <c r="P50" s="139">
        <f>SUM(M50/AE50)</f>
        <v>14493.617021276597</v>
      </c>
      <c r="Q50" s="140">
        <f>SUM(M50/L50)</f>
        <v>2.4002818886539816</v>
      </c>
      <c r="R50" s="139">
        <f t="shared" si="15"/>
        <v>-15</v>
      </c>
      <c r="S50" s="139">
        <f t="shared" si="15"/>
        <v>-60</v>
      </c>
      <c r="T50" s="127"/>
      <c r="U50" s="30"/>
      <c r="V50" s="118"/>
      <c r="W50" s="14"/>
      <c r="X50" s="14"/>
      <c r="Y50" s="14"/>
      <c r="Z50" s="420" t="s">
        <v>23</v>
      </c>
      <c r="AA50" s="420"/>
      <c r="AB50" s="420"/>
      <c r="AC50" s="420"/>
      <c r="AD50" s="30"/>
      <c r="AE50" s="146">
        <v>0.235</v>
      </c>
      <c r="AF50" s="129">
        <v>1434</v>
      </c>
      <c r="AG50" s="129">
        <v>3466</v>
      </c>
      <c r="AH50" s="328">
        <v>1704</v>
      </c>
      <c r="AI50" s="126">
        <v>1762</v>
      </c>
      <c r="AJ50" s="30"/>
    </row>
    <row r="51" spans="2:35" ht="8.25" customHeight="1">
      <c r="B51" s="30"/>
      <c r="C51" s="30"/>
      <c r="D51" s="30"/>
      <c r="E51" s="30"/>
      <c r="F51" s="30"/>
      <c r="G51" s="30"/>
      <c r="H51" s="30"/>
      <c r="I51" s="30"/>
      <c r="J51" s="30"/>
      <c r="K51" s="151"/>
      <c r="L51" s="331"/>
      <c r="M51" s="331"/>
      <c r="N51" s="331"/>
      <c r="O51" s="331"/>
      <c r="P51" s="63"/>
      <c r="Q51" s="64"/>
      <c r="R51" s="63"/>
      <c r="S51" s="63"/>
      <c r="V51" s="118"/>
      <c r="W51" s="30"/>
      <c r="X51" s="30"/>
      <c r="Y51" s="30"/>
      <c r="Z51" s="30"/>
      <c r="AA51" s="30"/>
      <c r="AB51" s="30"/>
      <c r="AC51" s="30"/>
      <c r="AD51" s="30"/>
      <c r="AE51" s="147"/>
      <c r="AF51" s="119"/>
      <c r="AG51" s="129"/>
      <c r="AH51" s="327"/>
      <c r="AI51" s="331"/>
    </row>
    <row r="52" spans="2:35" s="41" customFormat="1" ht="10.5" customHeight="1">
      <c r="B52" s="29"/>
      <c r="C52" s="419" t="s">
        <v>72</v>
      </c>
      <c r="D52" s="419"/>
      <c r="E52" s="419"/>
      <c r="F52" s="419"/>
      <c r="G52" s="419"/>
      <c r="H52" s="419"/>
      <c r="I52" s="419"/>
      <c r="J52" s="419"/>
      <c r="K52" s="211"/>
      <c r="L52" s="331">
        <v>13229</v>
      </c>
      <c r="M52" s="331">
        <v>25870</v>
      </c>
      <c r="N52" s="331">
        <v>12525</v>
      </c>
      <c r="O52" s="331">
        <v>13345</v>
      </c>
      <c r="P52" s="63">
        <f aca="true" t="shared" si="16" ref="P52:P60">SUM(M52/AE52)</f>
        <v>13362.603305785124</v>
      </c>
      <c r="Q52" s="64">
        <f aca="true" t="shared" si="17" ref="Q52:Q60">SUM(M52/L52)</f>
        <v>1.9555521959331772</v>
      </c>
      <c r="R52" s="63">
        <f aca="true" t="shared" si="18" ref="R52:R60">SUM(L52-AF52)</f>
        <v>-2</v>
      </c>
      <c r="S52" s="63">
        <f aca="true" t="shared" si="19" ref="S52:S60">SUM(M52-AG52)</f>
        <v>-39</v>
      </c>
      <c r="V52" s="123"/>
      <c r="W52" s="419" t="s">
        <v>72</v>
      </c>
      <c r="X52" s="419"/>
      <c r="Y52" s="419"/>
      <c r="Z52" s="419"/>
      <c r="AA52" s="419"/>
      <c r="AB52" s="419"/>
      <c r="AC52" s="419"/>
      <c r="AD52" s="29"/>
      <c r="AE52" s="145">
        <v>1.9360000000000002</v>
      </c>
      <c r="AF52" s="119">
        <v>13231</v>
      </c>
      <c r="AG52" s="119">
        <v>25909</v>
      </c>
      <c r="AH52" s="327">
        <v>12572</v>
      </c>
      <c r="AI52" s="331">
        <v>13337</v>
      </c>
    </row>
    <row r="53" spans="3:36" ht="10.5" customHeight="1">
      <c r="C53" s="14"/>
      <c r="D53" s="14"/>
      <c r="E53" s="14"/>
      <c r="F53" s="14"/>
      <c r="G53" s="420" t="s">
        <v>18</v>
      </c>
      <c r="H53" s="420"/>
      <c r="I53" s="420"/>
      <c r="J53" s="420"/>
      <c r="K53" s="151"/>
      <c r="L53" s="346">
        <v>1676</v>
      </c>
      <c r="M53" s="347">
        <v>3127</v>
      </c>
      <c r="N53" s="347">
        <v>1428</v>
      </c>
      <c r="O53" s="346">
        <v>1699</v>
      </c>
      <c r="P53" s="139">
        <f t="shared" si="16"/>
        <v>13194.09282700422</v>
      </c>
      <c r="Q53" s="140">
        <f t="shared" si="17"/>
        <v>1.8657517899761336</v>
      </c>
      <c r="R53" s="139">
        <f t="shared" si="18"/>
        <v>-12</v>
      </c>
      <c r="S53" s="139">
        <f t="shared" si="19"/>
        <v>-25</v>
      </c>
      <c r="T53" s="127"/>
      <c r="U53" s="30"/>
      <c r="V53" s="118"/>
      <c r="W53" s="14"/>
      <c r="X53" s="14"/>
      <c r="Y53" s="14"/>
      <c r="Z53" s="420" t="s">
        <v>18</v>
      </c>
      <c r="AA53" s="420"/>
      <c r="AB53" s="420"/>
      <c r="AC53" s="420"/>
      <c r="AD53" s="30"/>
      <c r="AE53" s="146">
        <v>0.237</v>
      </c>
      <c r="AF53" s="129">
        <v>1688</v>
      </c>
      <c r="AG53" s="129">
        <v>3152</v>
      </c>
      <c r="AH53" s="328">
        <v>1447</v>
      </c>
      <c r="AI53" s="126">
        <v>1705</v>
      </c>
      <c r="AJ53" s="30"/>
    </row>
    <row r="54" spans="3:36" ht="10.5" customHeight="1">
      <c r="C54" s="14"/>
      <c r="D54" s="14"/>
      <c r="E54" s="14"/>
      <c r="F54" s="14"/>
      <c r="G54" s="420" t="s">
        <v>19</v>
      </c>
      <c r="H54" s="420"/>
      <c r="I54" s="420"/>
      <c r="J54" s="420"/>
      <c r="K54" s="151"/>
      <c r="L54" s="346">
        <v>2180</v>
      </c>
      <c r="M54" s="347">
        <v>4365</v>
      </c>
      <c r="N54" s="347">
        <v>2042</v>
      </c>
      <c r="O54" s="346">
        <v>2323</v>
      </c>
      <c r="P54" s="139">
        <f t="shared" si="16"/>
        <v>15815.217391304346</v>
      </c>
      <c r="Q54" s="140">
        <f t="shared" si="17"/>
        <v>2.0022935779816513</v>
      </c>
      <c r="R54" s="139">
        <f t="shared" si="18"/>
        <v>-26</v>
      </c>
      <c r="S54" s="139">
        <f t="shared" si="19"/>
        <v>-89</v>
      </c>
      <c r="T54" s="127"/>
      <c r="U54" s="30"/>
      <c r="V54" s="118"/>
      <c r="W54" s="14"/>
      <c r="X54" s="14"/>
      <c r="Y54" s="14"/>
      <c r="Z54" s="420" t="s">
        <v>19</v>
      </c>
      <c r="AA54" s="420"/>
      <c r="AB54" s="420"/>
      <c r="AC54" s="420"/>
      <c r="AD54" s="30"/>
      <c r="AE54" s="146">
        <v>0.276</v>
      </c>
      <c r="AF54" s="129">
        <v>2206</v>
      </c>
      <c r="AG54" s="129">
        <v>4454</v>
      </c>
      <c r="AH54" s="328">
        <v>2096</v>
      </c>
      <c r="AI54" s="126">
        <v>2358</v>
      </c>
      <c r="AJ54" s="30"/>
    </row>
    <row r="55" spans="3:36" ht="10.5" customHeight="1">
      <c r="C55" s="14"/>
      <c r="D55" s="14"/>
      <c r="E55" s="14"/>
      <c r="F55" s="14"/>
      <c r="G55" s="420" t="s">
        <v>23</v>
      </c>
      <c r="H55" s="420"/>
      <c r="I55" s="420"/>
      <c r="J55" s="420"/>
      <c r="K55" s="151"/>
      <c r="L55" s="346">
        <v>1517</v>
      </c>
      <c r="M55" s="347">
        <v>2575</v>
      </c>
      <c r="N55" s="347">
        <v>1262</v>
      </c>
      <c r="O55" s="346">
        <v>1313</v>
      </c>
      <c r="P55" s="139">
        <f t="shared" si="16"/>
        <v>15797.546012269939</v>
      </c>
      <c r="Q55" s="140">
        <f t="shared" si="17"/>
        <v>1.6974291364535268</v>
      </c>
      <c r="R55" s="139">
        <f t="shared" si="18"/>
        <v>32</v>
      </c>
      <c r="S55" s="139">
        <f t="shared" si="19"/>
        <v>66</v>
      </c>
      <c r="T55" s="127"/>
      <c r="U55" s="30"/>
      <c r="V55" s="118"/>
      <c r="W55" s="14"/>
      <c r="X55" s="14"/>
      <c r="Y55" s="14"/>
      <c r="Z55" s="420" t="s">
        <v>23</v>
      </c>
      <c r="AA55" s="420"/>
      <c r="AB55" s="420"/>
      <c r="AC55" s="420"/>
      <c r="AD55" s="30"/>
      <c r="AE55" s="146">
        <v>0.163</v>
      </c>
      <c r="AF55" s="129">
        <v>1485</v>
      </c>
      <c r="AG55" s="129">
        <v>2509</v>
      </c>
      <c r="AH55" s="328">
        <v>1220</v>
      </c>
      <c r="AI55" s="126">
        <v>1289</v>
      </c>
      <c r="AJ55" s="30"/>
    </row>
    <row r="56" spans="3:36" ht="10.5" customHeight="1">
      <c r="C56" s="14"/>
      <c r="D56" s="14"/>
      <c r="E56" s="14"/>
      <c r="F56" s="14"/>
      <c r="G56" s="420" t="s">
        <v>26</v>
      </c>
      <c r="H56" s="420"/>
      <c r="I56" s="420"/>
      <c r="J56" s="420"/>
      <c r="K56" s="151"/>
      <c r="L56" s="346">
        <v>1479</v>
      </c>
      <c r="M56" s="347">
        <v>2914</v>
      </c>
      <c r="N56" s="347">
        <v>1444</v>
      </c>
      <c r="O56" s="346">
        <v>1470</v>
      </c>
      <c r="P56" s="139">
        <f t="shared" si="16"/>
        <v>14867.34693877551</v>
      </c>
      <c r="Q56" s="140">
        <f t="shared" si="17"/>
        <v>1.9702501690331304</v>
      </c>
      <c r="R56" s="139">
        <f t="shared" si="18"/>
        <v>17</v>
      </c>
      <c r="S56" s="139">
        <f t="shared" si="19"/>
        <v>22</v>
      </c>
      <c r="T56" s="127"/>
      <c r="U56" s="30"/>
      <c r="V56" s="118"/>
      <c r="W56" s="14"/>
      <c r="X56" s="14"/>
      <c r="Y56" s="14"/>
      <c r="Z56" s="420" t="s">
        <v>26</v>
      </c>
      <c r="AA56" s="420"/>
      <c r="AB56" s="420"/>
      <c r="AC56" s="420"/>
      <c r="AD56" s="30"/>
      <c r="AE56" s="146">
        <v>0.196</v>
      </c>
      <c r="AF56" s="129">
        <v>1462</v>
      </c>
      <c r="AG56" s="129">
        <v>2892</v>
      </c>
      <c r="AH56" s="328">
        <v>1445</v>
      </c>
      <c r="AI56" s="126">
        <v>1447</v>
      </c>
      <c r="AJ56" s="30"/>
    </row>
    <row r="57" spans="3:36" ht="10.5" customHeight="1">
      <c r="C57" s="14"/>
      <c r="D57" s="14"/>
      <c r="E57" s="14"/>
      <c r="F57" s="14"/>
      <c r="G57" s="420" t="s">
        <v>29</v>
      </c>
      <c r="H57" s="420"/>
      <c r="I57" s="420"/>
      <c r="J57" s="420"/>
      <c r="K57" s="151"/>
      <c r="L57" s="346">
        <v>784</v>
      </c>
      <c r="M57" s="347">
        <v>1568</v>
      </c>
      <c r="N57" s="347">
        <v>789</v>
      </c>
      <c r="O57" s="346">
        <v>779</v>
      </c>
      <c r="P57" s="139">
        <f t="shared" si="16"/>
        <v>5192.05298013245</v>
      </c>
      <c r="Q57" s="140">
        <f t="shared" si="17"/>
        <v>2</v>
      </c>
      <c r="R57" s="139">
        <f t="shared" si="18"/>
        <v>-16</v>
      </c>
      <c r="S57" s="139">
        <f t="shared" si="19"/>
        <v>-7</v>
      </c>
      <c r="T57" s="127"/>
      <c r="U57" s="30"/>
      <c r="V57" s="118"/>
      <c r="W57" s="14"/>
      <c r="X57" s="14"/>
      <c r="Y57" s="14"/>
      <c r="Z57" s="420" t="s">
        <v>29</v>
      </c>
      <c r="AA57" s="420"/>
      <c r="AB57" s="420"/>
      <c r="AC57" s="420"/>
      <c r="AD57" s="30"/>
      <c r="AE57" s="146">
        <v>0.302</v>
      </c>
      <c r="AF57" s="129">
        <v>800</v>
      </c>
      <c r="AG57" s="129">
        <v>1575</v>
      </c>
      <c r="AH57" s="328">
        <v>798</v>
      </c>
      <c r="AI57" s="126">
        <v>777</v>
      </c>
      <c r="AJ57" s="30"/>
    </row>
    <row r="58" spans="3:36" ht="10.5" customHeight="1">
      <c r="C58" s="14"/>
      <c r="D58" s="14"/>
      <c r="E58" s="14"/>
      <c r="F58" s="14"/>
      <c r="G58" s="420" t="s">
        <v>30</v>
      </c>
      <c r="H58" s="420"/>
      <c r="I58" s="420"/>
      <c r="J58" s="420"/>
      <c r="K58" s="151"/>
      <c r="L58" s="346">
        <v>1360</v>
      </c>
      <c r="M58" s="347">
        <v>2680</v>
      </c>
      <c r="N58" s="347">
        <v>1294</v>
      </c>
      <c r="O58" s="346">
        <v>1386</v>
      </c>
      <c r="P58" s="139">
        <f t="shared" si="16"/>
        <v>12884.615384615385</v>
      </c>
      <c r="Q58" s="140">
        <f t="shared" si="17"/>
        <v>1.9705882352941178</v>
      </c>
      <c r="R58" s="139">
        <f t="shared" si="18"/>
        <v>10</v>
      </c>
      <c r="S58" s="139">
        <f t="shared" si="19"/>
        <v>1</v>
      </c>
      <c r="T58" s="127"/>
      <c r="U58" s="30"/>
      <c r="V58" s="118"/>
      <c r="W58" s="14"/>
      <c r="X58" s="14"/>
      <c r="Y58" s="14"/>
      <c r="Z58" s="420" t="s">
        <v>30</v>
      </c>
      <c r="AA58" s="420"/>
      <c r="AB58" s="420"/>
      <c r="AC58" s="420"/>
      <c r="AD58" s="30"/>
      <c r="AE58" s="146">
        <v>0.208</v>
      </c>
      <c r="AF58" s="129">
        <v>1350</v>
      </c>
      <c r="AG58" s="129">
        <v>2679</v>
      </c>
      <c r="AH58" s="328">
        <v>1305</v>
      </c>
      <c r="AI58" s="126">
        <v>1374</v>
      </c>
      <c r="AJ58" s="30"/>
    </row>
    <row r="59" spans="3:36" ht="10.5" customHeight="1">
      <c r="C59" s="14"/>
      <c r="D59" s="14"/>
      <c r="E59" s="14"/>
      <c r="F59" s="14"/>
      <c r="G59" s="420" t="s">
        <v>60</v>
      </c>
      <c r="H59" s="420"/>
      <c r="I59" s="420"/>
      <c r="J59" s="420"/>
      <c r="K59" s="151"/>
      <c r="L59" s="346">
        <v>2010</v>
      </c>
      <c r="M59" s="347">
        <v>4066</v>
      </c>
      <c r="N59" s="347">
        <v>2040</v>
      </c>
      <c r="O59" s="346">
        <v>2026</v>
      </c>
      <c r="P59" s="139">
        <f t="shared" si="16"/>
        <v>16395.16129032258</v>
      </c>
      <c r="Q59" s="140">
        <f t="shared" si="17"/>
        <v>2.0228855721393035</v>
      </c>
      <c r="R59" s="139">
        <f t="shared" si="18"/>
        <v>-1</v>
      </c>
      <c r="S59" s="139">
        <f t="shared" si="19"/>
        <v>3</v>
      </c>
      <c r="T59" s="127"/>
      <c r="U59" s="30"/>
      <c r="V59" s="118"/>
      <c r="W59" s="14"/>
      <c r="X59" s="14"/>
      <c r="Y59" s="14"/>
      <c r="Z59" s="420" t="s">
        <v>60</v>
      </c>
      <c r="AA59" s="420"/>
      <c r="AB59" s="420"/>
      <c r="AC59" s="420"/>
      <c r="AD59" s="30"/>
      <c r="AE59" s="146">
        <v>0.248</v>
      </c>
      <c r="AF59" s="129">
        <v>2011</v>
      </c>
      <c r="AG59" s="129">
        <v>4063</v>
      </c>
      <c r="AH59" s="328">
        <v>2033</v>
      </c>
      <c r="AI59" s="126">
        <v>2030</v>
      </c>
      <c r="AJ59" s="30"/>
    </row>
    <row r="60" spans="3:36" ht="10.5" customHeight="1">
      <c r="C60" s="14"/>
      <c r="D60" s="14"/>
      <c r="E60" s="14"/>
      <c r="F60" s="14"/>
      <c r="G60" s="420" t="s">
        <v>61</v>
      </c>
      <c r="H60" s="420"/>
      <c r="I60" s="420"/>
      <c r="J60" s="420"/>
      <c r="K60" s="151"/>
      <c r="L60" s="346">
        <v>2223</v>
      </c>
      <c r="M60" s="347">
        <v>4575</v>
      </c>
      <c r="N60" s="347">
        <v>2226</v>
      </c>
      <c r="O60" s="346">
        <v>2349</v>
      </c>
      <c r="P60" s="139">
        <f t="shared" si="16"/>
        <v>14950.980392156864</v>
      </c>
      <c r="Q60" s="140">
        <f t="shared" si="17"/>
        <v>2.058029689608637</v>
      </c>
      <c r="R60" s="139">
        <f t="shared" si="18"/>
        <v>-6</v>
      </c>
      <c r="S60" s="139">
        <f t="shared" si="19"/>
        <v>-10</v>
      </c>
      <c r="T60" s="127"/>
      <c r="U60" s="30"/>
      <c r="V60" s="118"/>
      <c r="W60" s="14"/>
      <c r="X60" s="14"/>
      <c r="Y60" s="14"/>
      <c r="Z60" s="420" t="s">
        <v>61</v>
      </c>
      <c r="AA60" s="420"/>
      <c r="AB60" s="420"/>
      <c r="AC60" s="420"/>
      <c r="AD60" s="30"/>
      <c r="AE60" s="146">
        <v>0.306</v>
      </c>
      <c r="AF60" s="129">
        <v>2229</v>
      </c>
      <c r="AG60" s="129">
        <v>4585</v>
      </c>
      <c r="AH60" s="328">
        <v>2228</v>
      </c>
      <c r="AI60" s="126">
        <v>2357</v>
      </c>
      <c r="AJ60" s="30"/>
    </row>
    <row r="61" spans="3:35" ht="8.25" customHeight="1">
      <c r="C61" s="14"/>
      <c r="D61" s="14"/>
      <c r="E61" s="14"/>
      <c r="F61" s="14"/>
      <c r="G61" s="14"/>
      <c r="H61" s="14"/>
      <c r="I61" s="14"/>
      <c r="J61" s="14"/>
      <c r="K61" s="151"/>
      <c r="L61" s="331"/>
      <c r="M61" s="331"/>
      <c r="N61" s="331"/>
      <c r="O61" s="331"/>
      <c r="P61" s="63"/>
      <c r="Q61" s="64"/>
      <c r="R61" s="63"/>
      <c r="S61" s="63"/>
      <c r="V61" s="118"/>
      <c r="W61" s="30"/>
      <c r="X61" s="30"/>
      <c r="Y61" s="30"/>
      <c r="Z61" s="30"/>
      <c r="AA61" s="30"/>
      <c r="AB61" s="30"/>
      <c r="AC61" s="30"/>
      <c r="AD61" s="30"/>
      <c r="AE61" s="147"/>
      <c r="AF61" s="119"/>
      <c r="AG61" s="129"/>
      <c r="AH61" s="327"/>
      <c r="AI61" s="331"/>
    </row>
    <row r="62" spans="3:35" s="41" customFormat="1" ht="10.5" customHeight="1">
      <c r="C62" s="419" t="s">
        <v>73</v>
      </c>
      <c r="D62" s="419"/>
      <c r="E62" s="419"/>
      <c r="F62" s="419"/>
      <c r="G62" s="419"/>
      <c r="H62" s="419"/>
      <c r="I62" s="419"/>
      <c r="J62" s="419"/>
      <c r="K62" s="211"/>
      <c r="L62" s="331">
        <v>13449</v>
      </c>
      <c r="M62" s="331">
        <v>29884</v>
      </c>
      <c r="N62" s="331">
        <v>14726</v>
      </c>
      <c r="O62" s="331">
        <v>15158</v>
      </c>
      <c r="P62" s="63">
        <f aca="true" t="shared" si="20" ref="P62:P70">SUM(M62/AE62)</f>
        <v>13311.358574610244</v>
      </c>
      <c r="Q62" s="64">
        <f aca="true" t="shared" si="21" ref="Q62:Q70">SUM(M62/L62)</f>
        <v>2.222023942300543</v>
      </c>
      <c r="R62" s="63">
        <f aca="true" t="shared" si="22" ref="R62:R70">SUM(L62-AF62)</f>
        <v>93</v>
      </c>
      <c r="S62" s="63">
        <f aca="true" t="shared" si="23" ref="S62:S70">SUM(M62-AG62)</f>
        <v>150</v>
      </c>
      <c r="V62" s="123"/>
      <c r="W62" s="419" t="s">
        <v>73</v>
      </c>
      <c r="X62" s="419"/>
      <c r="Y62" s="419"/>
      <c r="Z62" s="419"/>
      <c r="AA62" s="419"/>
      <c r="AB62" s="419"/>
      <c r="AC62" s="419"/>
      <c r="AD62" s="29"/>
      <c r="AE62" s="145">
        <v>2.245</v>
      </c>
      <c r="AF62" s="119">
        <v>13356</v>
      </c>
      <c r="AG62" s="119">
        <v>29734</v>
      </c>
      <c r="AH62" s="327">
        <v>14690</v>
      </c>
      <c r="AI62" s="331">
        <v>15044</v>
      </c>
    </row>
    <row r="63" spans="3:36" ht="10.5" customHeight="1">
      <c r="C63" s="14"/>
      <c r="D63" s="14"/>
      <c r="E63" s="14"/>
      <c r="F63" s="14"/>
      <c r="G63" s="420" t="s">
        <v>18</v>
      </c>
      <c r="H63" s="420"/>
      <c r="I63" s="420"/>
      <c r="J63" s="420"/>
      <c r="K63" s="151"/>
      <c r="L63" s="346">
        <v>681</v>
      </c>
      <c r="M63" s="347">
        <v>1607</v>
      </c>
      <c r="N63" s="347">
        <v>797</v>
      </c>
      <c r="O63" s="346">
        <v>810</v>
      </c>
      <c r="P63" s="139">
        <f t="shared" si="20"/>
        <v>4378.74659400545</v>
      </c>
      <c r="Q63" s="140">
        <f t="shared" si="21"/>
        <v>2.3597650513950073</v>
      </c>
      <c r="R63" s="139">
        <f t="shared" si="22"/>
        <v>7</v>
      </c>
      <c r="S63" s="139">
        <f t="shared" si="23"/>
        <v>19</v>
      </c>
      <c r="T63" s="127"/>
      <c r="U63" s="30"/>
      <c r="V63" s="118"/>
      <c r="W63" s="14"/>
      <c r="X63" s="14"/>
      <c r="Y63" s="14"/>
      <c r="Z63" s="420" t="s">
        <v>18</v>
      </c>
      <c r="AA63" s="420"/>
      <c r="AB63" s="420"/>
      <c r="AC63" s="420"/>
      <c r="AD63" s="30"/>
      <c r="AE63" s="146">
        <v>0.367</v>
      </c>
      <c r="AF63" s="129">
        <v>674</v>
      </c>
      <c r="AG63" s="129">
        <v>1588</v>
      </c>
      <c r="AH63" s="328">
        <v>791</v>
      </c>
      <c r="AI63" s="126">
        <v>797</v>
      </c>
      <c r="AJ63" s="30"/>
    </row>
    <row r="64" spans="3:36" ht="10.5" customHeight="1">
      <c r="C64" s="14"/>
      <c r="D64" s="14"/>
      <c r="E64" s="14"/>
      <c r="F64" s="14"/>
      <c r="G64" s="420" t="s">
        <v>19</v>
      </c>
      <c r="H64" s="420"/>
      <c r="I64" s="420"/>
      <c r="J64" s="420"/>
      <c r="K64" s="151"/>
      <c r="L64" s="346">
        <v>1947</v>
      </c>
      <c r="M64" s="347">
        <v>4477</v>
      </c>
      <c r="N64" s="347">
        <v>2221</v>
      </c>
      <c r="O64" s="346">
        <v>2256</v>
      </c>
      <c r="P64" s="139">
        <f t="shared" si="20"/>
        <v>14257.96178343949</v>
      </c>
      <c r="Q64" s="140">
        <f t="shared" si="21"/>
        <v>2.2994350282485874</v>
      </c>
      <c r="R64" s="139">
        <f t="shared" si="22"/>
        <v>-20</v>
      </c>
      <c r="S64" s="139">
        <f t="shared" si="23"/>
        <v>-10</v>
      </c>
      <c r="T64" s="127"/>
      <c r="U64" s="30"/>
      <c r="V64" s="118"/>
      <c r="W64" s="14"/>
      <c r="X64" s="14"/>
      <c r="Y64" s="14"/>
      <c r="Z64" s="420" t="s">
        <v>19</v>
      </c>
      <c r="AA64" s="420"/>
      <c r="AB64" s="420"/>
      <c r="AC64" s="420"/>
      <c r="AD64" s="30"/>
      <c r="AE64" s="146">
        <v>0.314</v>
      </c>
      <c r="AF64" s="129">
        <v>1967</v>
      </c>
      <c r="AG64" s="129">
        <v>4487</v>
      </c>
      <c r="AH64" s="328">
        <v>2226</v>
      </c>
      <c r="AI64" s="126">
        <v>2261</v>
      </c>
      <c r="AJ64" s="30"/>
    </row>
    <row r="65" spans="3:36" ht="10.5" customHeight="1">
      <c r="C65" s="14"/>
      <c r="D65" s="14"/>
      <c r="E65" s="14"/>
      <c r="F65" s="14"/>
      <c r="G65" s="420" t="s">
        <v>23</v>
      </c>
      <c r="H65" s="420"/>
      <c r="I65" s="420"/>
      <c r="J65" s="420"/>
      <c r="K65" s="151"/>
      <c r="L65" s="346">
        <v>2467</v>
      </c>
      <c r="M65" s="347">
        <v>5341</v>
      </c>
      <c r="N65" s="347">
        <v>2665</v>
      </c>
      <c r="O65" s="346">
        <v>2676</v>
      </c>
      <c r="P65" s="139">
        <f t="shared" si="20"/>
        <v>17118.589743589742</v>
      </c>
      <c r="Q65" s="140">
        <f t="shared" si="21"/>
        <v>2.164977705715444</v>
      </c>
      <c r="R65" s="139">
        <f t="shared" si="22"/>
        <v>61</v>
      </c>
      <c r="S65" s="139">
        <f t="shared" si="23"/>
        <v>76</v>
      </c>
      <c r="T65" s="127"/>
      <c r="U65" s="30"/>
      <c r="V65" s="118"/>
      <c r="W65" s="14"/>
      <c r="X65" s="14"/>
      <c r="Y65" s="14"/>
      <c r="Z65" s="420" t="s">
        <v>23</v>
      </c>
      <c r="AA65" s="420"/>
      <c r="AB65" s="420"/>
      <c r="AC65" s="420"/>
      <c r="AD65" s="30"/>
      <c r="AE65" s="146">
        <v>0.312</v>
      </c>
      <c r="AF65" s="129">
        <v>2406</v>
      </c>
      <c r="AG65" s="129">
        <v>5265</v>
      </c>
      <c r="AH65" s="328">
        <v>2641</v>
      </c>
      <c r="AI65" s="126">
        <v>2624</v>
      </c>
      <c r="AJ65" s="30"/>
    </row>
    <row r="66" spans="3:36" ht="10.5" customHeight="1">
      <c r="C66" s="14"/>
      <c r="D66" s="14"/>
      <c r="E66" s="14"/>
      <c r="F66" s="14"/>
      <c r="G66" s="420" t="s">
        <v>26</v>
      </c>
      <c r="H66" s="420"/>
      <c r="I66" s="420"/>
      <c r="J66" s="420"/>
      <c r="K66" s="151"/>
      <c r="L66" s="346">
        <v>2087</v>
      </c>
      <c r="M66" s="347">
        <v>4472</v>
      </c>
      <c r="N66" s="347">
        <v>2084</v>
      </c>
      <c r="O66" s="346">
        <v>2388</v>
      </c>
      <c r="P66" s="139">
        <f t="shared" si="20"/>
        <v>15691.22807017544</v>
      </c>
      <c r="Q66" s="140">
        <f t="shared" si="21"/>
        <v>2.142788691902252</v>
      </c>
      <c r="R66" s="139">
        <f t="shared" si="22"/>
        <v>-6</v>
      </c>
      <c r="S66" s="139">
        <f t="shared" si="23"/>
        <v>-31</v>
      </c>
      <c r="T66" s="127"/>
      <c r="U66" s="30"/>
      <c r="V66" s="118"/>
      <c r="W66" s="14"/>
      <c r="X66" s="14"/>
      <c r="Y66" s="14"/>
      <c r="Z66" s="420" t="s">
        <v>26</v>
      </c>
      <c r="AA66" s="420"/>
      <c r="AB66" s="420"/>
      <c r="AC66" s="420"/>
      <c r="AD66" s="30"/>
      <c r="AE66" s="146">
        <v>0.285</v>
      </c>
      <c r="AF66" s="129">
        <v>2093</v>
      </c>
      <c r="AG66" s="129">
        <v>4503</v>
      </c>
      <c r="AH66" s="328">
        <v>2089</v>
      </c>
      <c r="AI66" s="126">
        <v>2414</v>
      </c>
      <c r="AJ66" s="30"/>
    </row>
    <row r="67" spans="3:36" ht="10.5" customHeight="1">
      <c r="C67" s="14"/>
      <c r="D67" s="14"/>
      <c r="E67" s="14"/>
      <c r="F67" s="14"/>
      <c r="G67" s="420" t="s">
        <v>29</v>
      </c>
      <c r="H67" s="420"/>
      <c r="I67" s="420"/>
      <c r="J67" s="420"/>
      <c r="K67" s="151"/>
      <c r="L67" s="346">
        <v>1666</v>
      </c>
      <c r="M67" s="347">
        <v>3906</v>
      </c>
      <c r="N67" s="347">
        <v>1963</v>
      </c>
      <c r="O67" s="346">
        <v>1943</v>
      </c>
      <c r="P67" s="139">
        <f t="shared" si="20"/>
        <v>14965.51724137931</v>
      </c>
      <c r="Q67" s="140">
        <f t="shared" si="21"/>
        <v>2.3445378151260505</v>
      </c>
      <c r="R67" s="139">
        <f t="shared" si="22"/>
        <v>9</v>
      </c>
      <c r="S67" s="139">
        <f t="shared" si="23"/>
        <v>1</v>
      </c>
      <c r="T67" s="127"/>
      <c r="U67" s="30"/>
      <c r="V67" s="118"/>
      <c r="W67" s="14"/>
      <c r="X67" s="14"/>
      <c r="Y67" s="14"/>
      <c r="Z67" s="420" t="s">
        <v>29</v>
      </c>
      <c r="AA67" s="420"/>
      <c r="AB67" s="420"/>
      <c r="AC67" s="420"/>
      <c r="AD67" s="30"/>
      <c r="AE67" s="146">
        <v>0.261</v>
      </c>
      <c r="AF67" s="129">
        <v>1657</v>
      </c>
      <c r="AG67" s="129">
        <v>3905</v>
      </c>
      <c r="AH67" s="328">
        <v>1975</v>
      </c>
      <c r="AI67" s="126">
        <v>1930</v>
      </c>
      <c r="AJ67" s="30"/>
    </row>
    <row r="68" spans="3:36" ht="10.5" customHeight="1">
      <c r="C68" s="14"/>
      <c r="D68" s="14"/>
      <c r="E68" s="14"/>
      <c r="F68" s="14"/>
      <c r="G68" s="420" t="s">
        <v>30</v>
      </c>
      <c r="H68" s="420"/>
      <c r="I68" s="420"/>
      <c r="J68" s="420"/>
      <c r="K68" s="151"/>
      <c r="L68" s="346">
        <v>1203</v>
      </c>
      <c r="M68" s="347">
        <v>2861</v>
      </c>
      <c r="N68" s="347">
        <v>1419</v>
      </c>
      <c r="O68" s="346">
        <v>1442</v>
      </c>
      <c r="P68" s="139">
        <f t="shared" si="20"/>
        <v>12772.321428571428</v>
      </c>
      <c r="Q68" s="140">
        <f t="shared" si="21"/>
        <v>2.3782211138819616</v>
      </c>
      <c r="R68" s="139">
        <f t="shared" si="22"/>
        <v>0</v>
      </c>
      <c r="S68" s="139">
        <f t="shared" si="23"/>
        <v>20</v>
      </c>
      <c r="T68" s="127"/>
      <c r="U68" s="30"/>
      <c r="V68" s="118"/>
      <c r="W68" s="14"/>
      <c r="X68" s="14"/>
      <c r="Y68" s="14"/>
      <c r="Z68" s="420" t="s">
        <v>30</v>
      </c>
      <c r="AA68" s="420"/>
      <c r="AB68" s="420"/>
      <c r="AC68" s="420"/>
      <c r="AD68" s="30"/>
      <c r="AE68" s="146">
        <v>0.224</v>
      </c>
      <c r="AF68" s="129">
        <v>1203</v>
      </c>
      <c r="AG68" s="129">
        <v>2841</v>
      </c>
      <c r="AH68" s="328">
        <v>1425</v>
      </c>
      <c r="AI68" s="126">
        <v>1416</v>
      </c>
      <c r="AJ68" s="30"/>
    </row>
    <row r="69" spans="3:36" ht="10.5" customHeight="1">
      <c r="C69" s="14"/>
      <c r="D69" s="14"/>
      <c r="E69" s="14"/>
      <c r="F69" s="14"/>
      <c r="G69" s="420" t="s">
        <v>60</v>
      </c>
      <c r="H69" s="420"/>
      <c r="I69" s="420"/>
      <c r="J69" s="420"/>
      <c r="K69" s="151"/>
      <c r="L69" s="346">
        <v>1812</v>
      </c>
      <c r="M69" s="347">
        <v>3525</v>
      </c>
      <c r="N69" s="347">
        <v>1740</v>
      </c>
      <c r="O69" s="346">
        <v>1785</v>
      </c>
      <c r="P69" s="139">
        <f t="shared" si="20"/>
        <v>15666.666666666666</v>
      </c>
      <c r="Q69" s="140">
        <f t="shared" si="21"/>
        <v>1.945364238410596</v>
      </c>
      <c r="R69" s="139">
        <f t="shared" si="22"/>
        <v>-17</v>
      </c>
      <c r="S69" s="139">
        <f t="shared" si="23"/>
        <v>-58</v>
      </c>
      <c r="T69" s="127"/>
      <c r="U69" s="30"/>
      <c r="V69" s="118"/>
      <c r="W69" s="14"/>
      <c r="X69" s="14"/>
      <c r="Y69" s="14"/>
      <c r="Z69" s="420" t="s">
        <v>60</v>
      </c>
      <c r="AA69" s="420"/>
      <c r="AB69" s="420"/>
      <c r="AC69" s="420"/>
      <c r="AD69" s="30"/>
      <c r="AE69" s="146">
        <v>0.225</v>
      </c>
      <c r="AF69" s="129">
        <v>1829</v>
      </c>
      <c r="AG69" s="129">
        <v>3583</v>
      </c>
      <c r="AH69" s="328">
        <v>1768</v>
      </c>
      <c r="AI69" s="126">
        <v>1815</v>
      </c>
      <c r="AJ69" s="30"/>
    </row>
    <row r="70" spans="3:36" ht="10.5" customHeight="1">
      <c r="C70" s="14"/>
      <c r="D70" s="14"/>
      <c r="E70" s="14"/>
      <c r="F70" s="14"/>
      <c r="G70" s="420" t="s">
        <v>61</v>
      </c>
      <c r="H70" s="420"/>
      <c r="I70" s="420"/>
      <c r="J70" s="420"/>
      <c r="K70" s="151"/>
      <c r="L70" s="346">
        <v>1586</v>
      </c>
      <c r="M70" s="347">
        <v>3695</v>
      </c>
      <c r="N70" s="347">
        <v>1837</v>
      </c>
      <c r="O70" s="346">
        <v>1858</v>
      </c>
      <c r="P70" s="139">
        <f t="shared" si="20"/>
        <v>14377.431906614785</v>
      </c>
      <c r="Q70" s="140">
        <f t="shared" si="21"/>
        <v>2.329760403530895</v>
      </c>
      <c r="R70" s="139">
        <f t="shared" si="22"/>
        <v>59</v>
      </c>
      <c r="S70" s="139">
        <f t="shared" si="23"/>
        <v>133</v>
      </c>
      <c r="T70" s="127"/>
      <c r="U70" s="30"/>
      <c r="V70" s="118"/>
      <c r="W70" s="14"/>
      <c r="X70" s="14"/>
      <c r="Y70" s="14"/>
      <c r="Z70" s="420" t="s">
        <v>61</v>
      </c>
      <c r="AA70" s="420"/>
      <c r="AB70" s="420"/>
      <c r="AC70" s="420"/>
      <c r="AD70" s="30"/>
      <c r="AE70" s="146">
        <v>0.257</v>
      </c>
      <c r="AF70" s="129">
        <v>1527</v>
      </c>
      <c r="AG70" s="129">
        <v>3562</v>
      </c>
      <c r="AH70" s="328">
        <v>1775</v>
      </c>
      <c r="AI70" s="126">
        <v>1787</v>
      </c>
      <c r="AJ70" s="30"/>
    </row>
    <row r="71" spans="3:35" ht="8.25" customHeight="1">
      <c r="C71" s="14"/>
      <c r="D71" s="14"/>
      <c r="E71" s="14"/>
      <c r="F71" s="14"/>
      <c r="G71" s="14"/>
      <c r="H71" s="14"/>
      <c r="I71" s="14"/>
      <c r="J71" s="14"/>
      <c r="K71" s="151"/>
      <c r="L71" s="331"/>
      <c r="M71" s="331"/>
      <c r="N71" s="331"/>
      <c r="O71" s="331"/>
      <c r="P71" s="63"/>
      <c r="Q71" s="64"/>
      <c r="R71" s="63"/>
      <c r="S71" s="63"/>
      <c r="V71" s="118"/>
      <c r="W71" s="30"/>
      <c r="X71" s="30"/>
      <c r="Y71" s="30"/>
      <c r="Z71" s="30"/>
      <c r="AA71" s="30"/>
      <c r="AB71" s="30"/>
      <c r="AC71" s="30"/>
      <c r="AD71" s="30"/>
      <c r="AE71" s="147"/>
      <c r="AF71" s="119"/>
      <c r="AG71" s="129"/>
      <c r="AH71" s="327"/>
      <c r="AI71" s="331"/>
    </row>
    <row r="72" spans="3:35" s="41" customFormat="1" ht="10.5" customHeight="1">
      <c r="C72" s="419" t="s">
        <v>74</v>
      </c>
      <c r="D72" s="419"/>
      <c r="E72" s="419"/>
      <c r="F72" s="419"/>
      <c r="G72" s="419"/>
      <c r="H72" s="419"/>
      <c r="I72" s="419"/>
      <c r="J72" s="419"/>
      <c r="K72" s="211"/>
      <c r="L72" s="331">
        <v>9604</v>
      </c>
      <c r="M72" s="331">
        <v>17969</v>
      </c>
      <c r="N72" s="331">
        <v>8899</v>
      </c>
      <c r="O72" s="331">
        <v>9070</v>
      </c>
      <c r="P72" s="63">
        <f>SUM(M72/AE72)</f>
        <v>13330.11869436202</v>
      </c>
      <c r="Q72" s="64">
        <f>SUM(M72/L72)</f>
        <v>1.870991253644315</v>
      </c>
      <c r="R72" s="63">
        <f aca="true" t="shared" si="24" ref="R72:S76">SUM(L72-AF72)</f>
        <v>-35</v>
      </c>
      <c r="S72" s="63">
        <f t="shared" si="24"/>
        <v>-169</v>
      </c>
      <c r="V72" s="123"/>
      <c r="W72" s="419" t="s">
        <v>74</v>
      </c>
      <c r="X72" s="419"/>
      <c r="Y72" s="419"/>
      <c r="Z72" s="419"/>
      <c r="AA72" s="419"/>
      <c r="AB72" s="419"/>
      <c r="AC72" s="419"/>
      <c r="AD72" s="29"/>
      <c r="AE72" s="145">
        <v>1.3479999999999999</v>
      </c>
      <c r="AF72" s="119">
        <v>9639</v>
      </c>
      <c r="AG72" s="332">
        <v>18138</v>
      </c>
      <c r="AH72" s="327">
        <v>8968</v>
      </c>
      <c r="AI72" s="331">
        <v>9170</v>
      </c>
    </row>
    <row r="73" spans="3:36" ht="10.5" customHeight="1">
      <c r="C73" s="14"/>
      <c r="D73" s="14"/>
      <c r="E73" s="14"/>
      <c r="F73" s="14"/>
      <c r="G73" s="420" t="s">
        <v>18</v>
      </c>
      <c r="H73" s="420"/>
      <c r="I73" s="420"/>
      <c r="J73" s="420"/>
      <c r="K73" s="151"/>
      <c r="L73" s="346">
        <v>2952</v>
      </c>
      <c r="M73" s="347">
        <v>5147</v>
      </c>
      <c r="N73" s="347">
        <v>2562</v>
      </c>
      <c r="O73" s="346">
        <v>2585</v>
      </c>
      <c r="P73" s="139">
        <f>SUM(M73/AE73)</f>
        <v>15138.235294117647</v>
      </c>
      <c r="Q73" s="140">
        <f>SUM(M73/L73)</f>
        <v>1.7435636856368564</v>
      </c>
      <c r="R73" s="139">
        <f t="shared" si="24"/>
        <v>34</v>
      </c>
      <c r="S73" s="139">
        <f t="shared" si="24"/>
        <v>15</v>
      </c>
      <c r="T73" s="127"/>
      <c r="U73" s="30"/>
      <c r="V73" s="118"/>
      <c r="W73" s="14"/>
      <c r="X73" s="14"/>
      <c r="Y73" s="14"/>
      <c r="Z73" s="420" t="s">
        <v>18</v>
      </c>
      <c r="AA73" s="420"/>
      <c r="AB73" s="420"/>
      <c r="AC73" s="420"/>
      <c r="AD73" s="30"/>
      <c r="AE73" s="146">
        <v>0.34</v>
      </c>
      <c r="AF73" s="129">
        <v>2918</v>
      </c>
      <c r="AG73" s="129">
        <v>5132</v>
      </c>
      <c r="AH73" s="328">
        <v>2543</v>
      </c>
      <c r="AI73" s="126">
        <v>2589</v>
      </c>
      <c r="AJ73" s="30"/>
    </row>
    <row r="74" spans="3:36" ht="10.5" customHeight="1">
      <c r="C74" s="14"/>
      <c r="D74" s="14"/>
      <c r="E74" s="14"/>
      <c r="F74" s="14"/>
      <c r="G74" s="420" t="s">
        <v>19</v>
      </c>
      <c r="H74" s="420"/>
      <c r="I74" s="420"/>
      <c r="J74" s="420"/>
      <c r="K74" s="151"/>
      <c r="L74" s="346">
        <v>2019</v>
      </c>
      <c r="M74" s="347">
        <v>3853</v>
      </c>
      <c r="N74" s="347">
        <v>1901</v>
      </c>
      <c r="O74" s="346">
        <v>1952</v>
      </c>
      <c r="P74" s="139">
        <f>SUM(M74/AE74)</f>
        <v>12469.25566343042</v>
      </c>
      <c r="Q74" s="140">
        <f>SUM(M74/L74)</f>
        <v>1.9083704804358594</v>
      </c>
      <c r="R74" s="139">
        <f t="shared" si="24"/>
        <v>-51</v>
      </c>
      <c r="S74" s="139">
        <f t="shared" si="24"/>
        <v>-76</v>
      </c>
      <c r="T74" s="127"/>
      <c r="U74" s="30"/>
      <c r="V74" s="118"/>
      <c r="W74" s="14"/>
      <c r="X74" s="14"/>
      <c r="Y74" s="14"/>
      <c r="Z74" s="420" t="s">
        <v>19</v>
      </c>
      <c r="AA74" s="420"/>
      <c r="AB74" s="420"/>
      <c r="AC74" s="420"/>
      <c r="AD74" s="30"/>
      <c r="AE74" s="146">
        <v>0.309</v>
      </c>
      <c r="AF74" s="129">
        <v>2070</v>
      </c>
      <c r="AG74" s="129">
        <v>3929</v>
      </c>
      <c r="AH74" s="328">
        <v>1938</v>
      </c>
      <c r="AI74" s="126">
        <v>1991</v>
      </c>
      <c r="AJ74" s="30"/>
    </row>
    <row r="75" spans="3:36" ht="10.5" customHeight="1">
      <c r="C75" s="14"/>
      <c r="D75" s="14"/>
      <c r="E75" s="14"/>
      <c r="F75" s="14"/>
      <c r="G75" s="420" t="s">
        <v>23</v>
      </c>
      <c r="H75" s="420"/>
      <c r="I75" s="420"/>
      <c r="J75" s="420"/>
      <c r="K75" s="151"/>
      <c r="L75" s="346">
        <v>2321</v>
      </c>
      <c r="M75" s="347">
        <v>4677</v>
      </c>
      <c r="N75" s="347">
        <v>2307</v>
      </c>
      <c r="O75" s="346">
        <v>2370</v>
      </c>
      <c r="P75" s="139">
        <f>SUM(M75/AE75)</f>
        <v>13556.521739130436</v>
      </c>
      <c r="Q75" s="140">
        <f>SUM(M75/L75)</f>
        <v>2.015079707022835</v>
      </c>
      <c r="R75" s="139">
        <f t="shared" si="24"/>
        <v>6</v>
      </c>
      <c r="S75" s="139">
        <f t="shared" si="24"/>
        <v>-38</v>
      </c>
      <c r="T75" s="127"/>
      <c r="U75" s="30"/>
      <c r="V75" s="118"/>
      <c r="W75" s="14"/>
      <c r="X75" s="14"/>
      <c r="Y75" s="14"/>
      <c r="Z75" s="420" t="s">
        <v>23</v>
      </c>
      <c r="AA75" s="420"/>
      <c r="AB75" s="420"/>
      <c r="AC75" s="420"/>
      <c r="AD75" s="30"/>
      <c r="AE75" s="146">
        <v>0.345</v>
      </c>
      <c r="AF75" s="129">
        <v>2315</v>
      </c>
      <c r="AG75" s="129">
        <v>4715</v>
      </c>
      <c r="AH75" s="328">
        <v>2318</v>
      </c>
      <c r="AI75" s="126">
        <v>2397</v>
      </c>
      <c r="AJ75" s="30"/>
    </row>
    <row r="76" spans="3:36" ht="10.5" customHeight="1">
      <c r="C76" s="14"/>
      <c r="D76" s="14"/>
      <c r="E76" s="14"/>
      <c r="F76" s="14"/>
      <c r="G76" s="420" t="s">
        <v>26</v>
      </c>
      <c r="H76" s="420"/>
      <c r="I76" s="420"/>
      <c r="J76" s="420"/>
      <c r="K76" s="151"/>
      <c r="L76" s="346">
        <v>2312</v>
      </c>
      <c r="M76" s="347">
        <v>4292</v>
      </c>
      <c r="N76" s="347">
        <v>2129</v>
      </c>
      <c r="O76" s="346">
        <v>2163</v>
      </c>
      <c r="P76" s="139">
        <f>SUM(M76/AE76)</f>
        <v>12124.293785310736</v>
      </c>
      <c r="Q76" s="140">
        <f>SUM(M76/L76)</f>
        <v>1.856401384083045</v>
      </c>
      <c r="R76" s="139">
        <f t="shared" si="24"/>
        <v>-24</v>
      </c>
      <c r="S76" s="139">
        <f t="shared" si="24"/>
        <v>-70</v>
      </c>
      <c r="T76" s="127"/>
      <c r="U76" s="30"/>
      <c r="V76" s="118"/>
      <c r="W76" s="14"/>
      <c r="X76" s="14"/>
      <c r="Y76" s="14"/>
      <c r="Z76" s="420" t="s">
        <v>26</v>
      </c>
      <c r="AA76" s="420"/>
      <c r="AB76" s="420"/>
      <c r="AC76" s="420"/>
      <c r="AD76" s="30"/>
      <c r="AE76" s="146">
        <v>0.354</v>
      </c>
      <c r="AF76" s="129">
        <v>2336</v>
      </c>
      <c r="AG76" s="129">
        <v>4362</v>
      </c>
      <c r="AH76" s="328">
        <v>2169</v>
      </c>
      <c r="AI76" s="126">
        <v>2193</v>
      </c>
      <c r="AJ76" s="30"/>
    </row>
    <row r="77" spans="11:35" ht="8.25" customHeight="1">
      <c r="K77" s="151"/>
      <c r="L77" s="331"/>
      <c r="M77" s="331"/>
      <c r="N77" s="331"/>
      <c r="O77" s="331"/>
      <c r="P77" s="63"/>
      <c r="Q77" s="64"/>
      <c r="R77" s="63"/>
      <c r="S77" s="63"/>
      <c r="V77" s="118"/>
      <c r="W77" s="30"/>
      <c r="X77" s="30"/>
      <c r="Y77" s="30"/>
      <c r="Z77" s="30"/>
      <c r="AA77" s="30"/>
      <c r="AB77" s="30"/>
      <c r="AC77" s="30"/>
      <c r="AD77" s="30"/>
      <c r="AE77" s="147"/>
      <c r="AF77" s="119"/>
      <c r="AG77" s="129"/>
      <c r="AH77" s="327"/>
      <c r="AI77" s="331"/>
    </row>
    <row r="78" spans="2:35" s="41" customFormat="1" ht="10.5" customHeight="1">
      <c r="B78" s="29"/>
      <c r="C78" s="419" t="s">
        <v>75</v>
      </c>
      <c r="D78" s="419"/>
      <c r="E78" s="419"/>
      <c r="F78" s="419"/>
      <c r="G78" s="419"/>
      <c r="H78" s="419"/>
      <c r="I78" s="419"/>
      <c r="J78" s="419"/>
      <c r="K78" s="211"/>
      <c r="L78" s="340">
        <v>975</v>
      </c>
      <c r="M78" s="343">
        <v>2056</v>
      </c>
      <c r="N78" s="343">
        <v>1000</v>
      </c>
      <c r="O78" s="340">
        <v>1056</v>
      </c>
      <c r="P78" s="63">
        <f>SUM(M78/AE78)</f>
        <v>11615.819209039548</v>
      </c>
      <c r="Q78" s="64">
        <f>SUM(M78/L78)</f>
        <v>2.1087179487179486</v>
      </c>
      <c r="R78" s="63">
        <f>SUM(L78-AF78)</f>
        <v>10</v>
      </c>
      <c r="S78" s="63">
        <f>SUM(M78-AG78)</f>
        <v>-7</v>
      </c>
      <c r="V78" s="123"/>
      <c r="W78" s="419" t="s">
        <v>75</v>
      </c>
      <c r="X78" s="419"/>
      <c r="Y78" s="419"/>
      <c r="Z78" s="419"/>
      <c r="AA78" s="419"/>
      <c r="AB78" s="419"/>
      <c r="AC78" s="419"/>
      <c r="AD78" s="29"/>
      <c r="AE78" s="145">
        <v>0.177</v>
      </c>
      <c r="AF78" s="119">
        <v>965</v>
      </c>
      <c r="AG78" s="119">
        <v>2063</v>
      </c>
      <c r="AH78" s="327">
        <v>1003</v>
      </c>
      <c r="AI78" s="331">
        <v>1060</v>
      </c>
    </row>
    <row r="79" spans="2:35" ht="10.5" customHeight="1">
      <c r="B79" s="113"/>
      <c r="C79" s="113"/>
      <c r="D79" s="113"/>
      <c r="E79" s="113"/>
      <c r="F79" s="113"/>
      <c r="G79" s="113"/>
      <c r="H79" s="113"/>
      <c r="I79" s="113"/>
      <c r="J79" s="113"/>
      <c r="K79" s="150"/>
      <c r="L79" s="113"/>
      <c r="M79" s="113"/>
      <c r="N79" s="113"/>
      <c r="O79" s="113"/>
      <c r="P79" s="113"/>
      <c r="Q79" s="113"/>
      <c r="R79" s="113"/>
      <c r="S79" s="113"/>
      <c r="V79" s="112"/>
      <c r="W79" s="113"/>
      <c r="X79" s="113"/>
      <c r="Y79" s="113"/>
      <c r="Z79" s="113"/>
      <c r="AA79" s="113"/>
      <c r="AB79" s="113"/>
      <c r="AC79" s="113"/>
      <c r="AD79" s="113"/>
      <c r="AE79" s="154"/>
      <c r="AF79" s="149"/>
      <c r="AG79" s="149"/>
      <c r="AH79" s="150"/>
      <c r="AI79" s="113"/>
    </row>
    <row r="80" spans="32:35" ht="10.5" customHeight="1">
      <c r="AF80" s="30"/>
      <c r="AG80" s="30"/>
      <c r="AH80" s="30"/>
      <c r="AI80" s="30"/>
    </row>
    <row r="84" ht="11.25">
      <c r="AG84" s="138"/>
    </row>
  </sheetData>
  <sheetProtection/>
  <mergeCells count="132">
    <mergeCell ref="C62:J62"/>
    <mergeCell ref="G65:J65"/>
    <mergeCell ref="G67:J67"/>
    <mergeCell ref="G66:J66"/>
    <mergeCell ref="G70:J70"/>
    <mergeCell ref="G69:J69"/>
    <mergeCell ref="G68:J68"/>
    <mergeCell ref="C78:J78"/>
    <mergeCell ref="G76:J76"/>
    <mergeCell ref="G75:J75"/>
    <mergeCell ref="G74:J74"/>
    <mergeCell ref="G73:J73"/>
    <mergeCell ref="C72:J72"/>
    <mergeCell ref="G58:J58"/>
    <mergeCell ref="G59:J59"/>
    <mergeCell ref="G64:J64"/>
    <mergeCell ref="G48:J48"/>
    <mergeCell ref="G57:J57"/>
    <mergeCell ref="G56:J56"/>
    <mergeCell ref="G55:J55"/>
    <mergeCell ref="G54:J54"/>
    <mergeCell ref="G60:J60"/>
    <mergeCell ref="G63:J63"/>
    <mergeCell ref="C47:J47"/>
    <mergeCell ref="G45:J45"/>
    <mergeCell ref="G44:J44"/>
    <mergeCell ref="G53:J53"/>
    <mergeCell ref="C52:J52"/>
    <mergeCell ref="G50:J50"/>
    <mergeCell ref="G49:J49"/>
    <mergeCell ref="G26:J26"/>
    <mergeCell ref="G43:J43"/>
    <mergeCell ref="G42:J42"/>
    <mergeCell ref="G41:J41"/>
    <mergeCell ref="G40:J40"/>
    <mergeCell ref="C39:J39"/>
    <mergeCell ref="G37:J37"/>
    <mergeCell ref="G36:J36"/>
    <mergeCell ref="G35:J35"/>
    <mergeCell ref="G9:J9"/>
    <mergeCell ref="C13:J13"/>
    <mergeCell ref="G11:J11"/>
    <mergeCell ref="G34:J34"/>
    <mergeCell ref="G33:J33"/>
    <mergeCell ref="C32:J32"/>
    <mergeCell ref="G30:J30"/>
    <mergeCell ref="G29:J29"/>
    <mergeCell ref="G28:J28"/>
    <mergeCell ref="G27:J27"/>
    <mergeCell ref="G17:J17"/>
    <mergeCell ref="G16:J16"/>
    <mergeCell ref="G14:J14"/>
    <mergeCell ref="G10:J10"/>
    <mergeCell ref="C25:J25"/>
    <mergeCell ref="G23:J23"/>
    <mergeCell ref="G22:J22"/>
    <mergeCell ref="G21:J21"/>
    <mergeCell ref="G20:J20"/>
    <mergeCell ref="C19:J19"/>
    <mergeCell ref="AE5:AE6"/>
    <mergeCell ref="Z11:AC11"/>
    <mergeCell ref="W13:AC13"/>
    <mergeCell ref="Z14:AC14"/>
    <mergeCell ref="Z15:AC15"/>
    <mergeCell ref="Z9:AC9"/>
    <mergeCell ref="Z10:AC10"/>
    <mergeCell ref="G15:J15"/>
    <mergeCell ref="B3:S3"/>
    <mergeCell ref="L5:L6"/>
    <mergeCell ref="W8:AC8"/>
    <mergeCell ref="R5:S5"/>
    <mergeCell ref="M5:O5"/>
    <mergeCell ref="P5:P6"/>
    <mergeCell ref="C8:J8"/>
    <mergeCell ref="Q5:Q6"/>
    <mergeCell ref="B5:K6"/>
    <mergeCell ref="Z21:AC21"/>
    <mergeCell ref="Z22:AC22"/>
    <mergeCell ref="Z23:AC23"/>
    <mergeCell ref="W25:AC25"/>
    <mergeCell ref="Z16:AC16"/>
    <mergeCell ref="Z17:AC17"/>
    <mergeCell ref="W19:AC19"/>
    <mergeCell ref="Z20:AC20"/>
    <mergeCell ref="Z30:AC30"/>
    <mergeCell ref="W32:AC32"/>
    <mergeCell ref="Z33:AC33"/>
    <mergeCell ref="Z34:AC34"/>
    <mergeCell ref="Z26:AC26"/>
    <mergeCell ref="Z27:AC27"/>
    <mergeCell ref="Z28:AC28"/>
    <mergeCell ref="Z29:AC29"/>
    <mergeCell ref="Z40:AC40"/>
    <mergeCell ref="Z41:AC41"/>
    <mergeCell ref="Z42:AC42"/>
    <mergeCell ref="Z43:AC43"/>
    <mergeCell ref="Z35:AC35"/>
    <mergeCell ref="Z36:AC36"/>
    <mergeCell ref="Z37:AC37"/>
    <mergeCell ref="W39:AC39"/>
    <mergeCell ref="Z49:AC49"/>
    <mergeCell ref="Z50:AC50"/>
    <mergeCell ref="W52:AC52"/>
    <mergeCell ref="Z53:AC53"/>
    <mergeCell ref="Z44:AC44"/>
    <mergeCell ref="Z45:AC45"/>
    <mergeCell ref="W47:AC47"/>
    <mergeCell ref="Z48:AC48"/>
    <mergeCell ref="Z58:AC58"/>
    <mergeCell ref="Z59:AC59"/>
    <mergeCell ref="Z60:AC60"/>
    <mergeCell ref="Z67:AC67"/>
    <mergeCell ref="Z54:AC54"/>
    <mergeCell ref="Z55:AC55"/>
    <mergeCell ref="Z56:AC56"/>
    <mergeCell ref="Z57:AC57"/>
    <mergeCell ref="Z68:AC68"/>
    <mergeCell ref="Z69:AC69"/>
    <mergeCell ref="W62:AC62"/>
    <mergeCell ref="Z63:AC63"/>
    <mergeCell ref="Z64:AC64"/>
    <mergeCell ref="Z65:AC65"/>
    <mergeCell ref="AF5:AF6"/>
    <mergeCell ref="AG5:AI5"/>
    <mergeCell ref="W78:AC78"/>
    <mergeCell ref="Z76:AC76"/>
    <mergeCell ref="Z74:AC74"/>
    <mergeCell ref="Z70:AC70"/>
    <mergeCell ref="Z75:AC75"/>
    <mergeCell ref="W72:AC72"/>
    <mergeCell ref="Z73:AC73"/>
    <mergeCell ref="Z66:AC6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J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1.00390625" style="34" customWidth="1"/>
    <col min="33" max="33" width="10.75390625" style="34" customWidth="1"/>
    <col min="34" max="34" width="9.875" style="34" customWidth="1"/>
    <col min="35" max="35" width="9.25390625" style="34" customWidth="1"/>
    <col min="36" max="16384" width="9.00390625" style="34" customWidth="1"/>
  </cols>
  <sheetData>
    <row r="1" spans="18:20" ht="10.5" customHeight="1">
      <c r="R1" s="103"/>
      <c r="S1" s="103"/>
      <c r="T1" s="66" t="s">
        <v>356</v>
      </c>
    </row>
    <row r="2" ht="10.5" customHeight="1"/>
    <row r="3" spans="2:20" s="35" customFormat="1" ht="18" customHeight="1">
      <c r="B3" s="402" t="s">
        <v>441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155"/>
    </row>
    <row r="4" spans="2:35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0"/>
      <c r="V4" s="30"/>
      <c r="W4" s="37"/>
      <c r="X4" s="37"/>
      <c r="Y4" s="37"/>
      <c r="Z4" s="37"/>
      <c r="AA4" s="37"/>
      <c r="AB4" s="37"/>
      <c r="AC4" s="37"/>
      <c r="AD4" s="37"/>
      <c r="AE4" s="37"/>
      <c r="AF4" s="30"/>
      <c r="AG4" s="30"/>
      <c r="AH4" s="30"/>
      <c r="AI4" s="30"/>
    </row>
    <row r="5" spans="2:36" ht="15.75" customHeight="1">
      <c r="B5" s="412" t="s">
        <v>4</v>
      </c>
      <c r="C5" s="424"/>
      <c r="D5" s="424"/>
      <c r="E5" s="424"/>
      <c r="F5" s="424"/>
      <c r="G5" s="424"/>
      <c r="H5" s="424"/>
      <c r="I5" s="424"/>
      <c r="J5" s="424"/>
      <c r="K5" s="411"/>
      <c r="L5" s="424" t="s">
        <v>162</v>
      </c>
      <c r="M5" s="424" t="s">
        <v>163</v>
      </c>
      <c r="N5" s="424"/>
      <c r="O5" s="424"/>
      <c r="P5" s="415" t="s">
        <v>164</v>
      </c>
      <c r="Q5" s="415" t="s">
        <v>165</v>
      </c>
      <c r="R5" s="424" t="s">
        <v>166</v>
      </c>
      <c r="S5" s="411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16" t="s">
        <v>167</v>
      </c>
      <c r="AF5" s="421" t="s">
        <v>463</v>
      </c>
      <c r="AG5" s="433" t="s">
        <v>464</v>
      </c>
      <c r="AH5" s="418"/>
      <c r="AI5" s="418"/>
      <c r="AJ5" s="30"/>
    </row>
    <row r="6" spans="2:36" ht="15.75" customHeight="1">
      <c r="B6" s="413"/>
      <c r="C6" s="410"/>
      <c r="D6" s="410"/>
      <c r="E6" s="410"/>
      <c r="F6" s="410"/>
      <c r="G6" s="410"/>
      <c r="H6" s="410"/>
      <c r="I6" s="410"/>
      <c r="J6" s="410"/>
      <c r="K6" s="414"/>
      <c r="L6" s="410"/>
      <c r="M6" s="110" t="s">
        <v>5</v>
      </c>
      <c r="N6" s="110" t="s">
        <v>168</v>
      </c>
      <c r="O6" s="110" t="s">
        <v>169</v>
      </c>
      <c r="P6" s="410"/>
      <c r="Q6" s="410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7"/>
      <c r="AF6" s="422"/>
      <c r="AG6" s="115" t="s">
        <v>16</v>
      </c>
      <c r="AH6" s="116" t="s">
        <v>89</v>
      </c>
      <c r="AI6" s="115" t="s">
        <v>90</v>
      </c>
      <c r="AJ6" s="30"/>
    </row>
    <row r="7" spans="12:35" ht="10.5" customHeight="1">
      <c r="L7" s="117"/>
      <c r="V7" s="118"/>
      <c r="W7" s="30"/>
      <c r="X7" s="30"/>
      <c r="Y7" s="30"/>
      <c r="Z7" s="30"/>
      <c r="AA7" s="30"/>
      <c r="AB7" s="30"/>
      <c r="AC7" s="30"/>
      <c r="AD7" s="32"/>
      <c r="AE7" s="33"/>
      <c r="AF7" s="143"/>
      <c r="AG7" s="143"/>
      <c r="AH7" s="144"/>
      <c r="AI7" s="30"/>
    </row>
    <row r="8" spans="3:35" s="41" customFormat="1" ht="10.5" customHeight="1">
      <c r="C8" s="401" t="s">
        <v>76</v>
      </c>
      <c r="D8" s="401"/>
      <c r="E8" s="401"/>
      <c r="F8" s="401"/>
      <c r="G8" s="401"/>
      <c r="H8" s="401"/>
      <c r="I8" s="401"/>
      <c r="J8" s="401"/>
      <c r="K8" s="211"/>
      <c r="L8" s="331">
        <v>7911</v>
      </c>
      <c r="M8" s="331">
        <v>16843</v>
      </c>
      <c r="N8" s="331">
        <v>8342</v>
      </c>
      <c r="O8" s="331">
        <v>8501</v>
      </c>
      <c r="P8" s="63">
        <f>SUM(M8/AE8)</f>
        <v>14432.733504712938</v>
      </c>
      <c r="Q8" s="64">
        <f>SUM(M8/L8)</f>
        <v>2.12906080141575</v>
      </c>
      <c r="R8" s="63">
        <f>SUM(L8-AF8)</f>
        <v>11</v>
      </c>
      <c r="S8" s="63">
        <f>SUM(M8-AG8)</f>
        <v>77</v>
      </c>
      <c r="T8" s="156"/>
      <c r="V8" s="123"/>
      <c r="W8" s="419" t="s">
        <v>76</v>
      </c>
      <c r="X8" s="419"/>
      <c r="Y8" s="419"/>
      <c r="Z8" s="419"/>
      <c r="AA8" s="419"/>
      <c r="AB8" s="419"/>
      <c r="AC8" s="419"/>
      <c r="AD8" s="29"/>
      <c r="AE8" s="145">
        <v>1.167</v>
      </c>
      <c r="AF8" s="325">
        <v>7900</v>
      </c>
      <c r="AG8" s="119">
        <v>16766</v>
      </c>
      <c r="AH8" s="327">
        <v>8336</v>
      </c>
      <c r="AI8" s="326">
        <v>8430</v>
      </c>
    </row>
    <row r="9" spans="3:36" ht="10.5" customHeight="1">
      <c r="C9" s="14"/>
      <c r="D9" s="14"/>
      <c r="E9" s="14"/>
      <c r="F9" s="14"/>
      <c r="G9" s="420" t="s">
        <v>18</v>
      </c>
      <c r="H9" s="420"/>
      <c r="I9" s="420"/>
      <c r="J9" s="420"/>
      <c r="K9" s="151"/>
      <c r="L9" s="346">
        <v>1201</v>
      </c>
      <c r="M9" s="347">
        <v>2576</v>
      </c>
      <c r="N9" s="347">
        <v>1250</v>
      </c>
      <c r="O9" s="346">
        <v>1326</v>
      </c>
      <c r="P9" s="139">
        <f aca="true" t="shared" si="0" ref="P9:P14">SUM(M9/AE9)</f>
        <v>15518.072289156626</v>
      </c>
      <c r="Q9" s="140">
        <f aca="true" t="shared" si="1" ref="Q9:Q14">SUM(M9/L9)</f>
        <v>2.1448792672772687</v>
      </c>
      <c r="R9" s="139">
        <f aca="true" t="shared" si="2" ref="R9:R14">SUM(L9-AF9)</f>
        <v>-2</v>
      </c>
      <c r="S9" s="139">
        <f aca="true" t="shared" si="3" ref="S9:S14">SUM(M9-AG9)</f>
        <v>23</v>
      </c>
      <c r="T9" s="127"/>
      <c r="U9" s="30"/>
      <c r="V9" s="118"/>
      <c r="W9" s="14"/>
      <c r="X9" s="14"/>
      <c r="Y9" s="14"/>
      <c r="Z9" s="420" t="s">
        <v>18</v>
      </c>
      <c r="AA9" s="420"/>
      <c r="AB9" s="420"/>
      <c r="AC9" s="420"/>
      <c r="AD9" s="30"/>
      <c r="AE9" s="146">
        <v>0.166</v>
      </c>
      <c r="AF9" s="125">
        <v>1203</v>
      </c>
      <c r="AG9" s="129">
        <v>2553</v>
      </c>
      <c r="AH9" s="328">
        <v>1248</v>
      </c>
      <c r="AI9" s="126">
        <v>1305</v>
      </c>
      <c r="AJ9" s="30"/>
    </row>
    <row r="10" spans="3:36" ht="10.5" customHeight="1">
      <c r="C10" s="14"/>
      <c r="D10" s="14"/>
      <c r="E10" s="14"/>
      <c r="F10" s="14"/>
      <c r="G10" s="420" t="s">
        <v>19</v>
      </c>
      <c r="H10" s="420"/>
      <c r="I10" s="420"/>
      <c r="J10" s="420"/>
      <c r="K10" s="151"/>
      <c r="L10" s="346">
        <v>1439</v>
      </c>
      <c r="M10" s="347">
        <v>3175</v>
      </c>
      <c r="N10" s="347">
        <v>1601</v>
      </c>
      <c r="O10" s="346">
        <v>1574</v>
      </c>
      <c r="P10" s="139">
        <f t="shared" si="0"/>
        <v>14836.44859813084</v>
      </c>
      <c r="Q10" s="140">
        <f t="shared" si="1"/>
        <v>2.2063933287004867</v>
      </c>
      <c r="R10" s="139">
        <f t="shared" si="2"/>
        <v>-19</v>
      </c>
      <c r="S10" s="139">
        <f t="shared" si="3"/>
        <v>-37</v>
      </c>
      <c r="T10" s="127"/>
      <c r="U10" s="30"/>
      <c r="V10" s="118"/>
      <c r="W10" s="14"/>
      <c r="X10" s="14"/>
      <c r="Y10" s="14"/>
      <c r="Z10" s="420" t="s">
        <v>19</v>
      </c>
      <c r="AA10" s="420"/>
      <c r="AB10" s="420"/>
      <c r="AC10" s="420"/>
      <c r="AD10" s="30"/>
      <c r="AE10" s="146">
        <v>0.214</v>
      </c>
      <c r="AF10" s="125">
        <v>1458</v>
      </c>
      <c r="AG10" s="129">
        <v>3212</v>
      </c>
      <c r="AH10" s="328">
        <v>1613</v>
      </c>
      <c r="AI10" s="126">
        <v>1599</v>
      </c>
      <c r="AJ10" s="30"/>
    </row>
    <row r="11" spans="3:36" ht="10.5" customHeight="1">
      <c r="C11" s="14"/>
      <c r="D11" s="14"/>
      <c r="E11" s="14"/>
      <c r="F11" s="14"/>
      <c r="G11" s="420" t="s">
        <v>23</v>
      </c>
      <c r="H11" s="420"/>
      <c r="I11" s="420"/>
      <c r="J11" s="420"/>
      <c r="K11" s="151"/>
      <c r="L11" s="346">
        <v>1067</v>
      </c>
      <c r="M11" s="347">
        <v>2323</v>
      </c>
      <c r="N11" s="347">
        <v>1123</v>
      </c>
      <c r="O11" s="346">
        <v>1200</v>
      </c>
      <c r="P11" s="139">
        <f t="shared" si="0"/>
        <v>13427.745664739885</v>
      </c>
      <c r="Q11" s="140">
        <f t="shared" si="1"/>
        <v>2.177132146204311</v>
      </c>
      <c r="R11" s="139">
        <f t="shared" si="2"/>
        <v>85</v>
      </c>
      <c r="S11" s="139">
        <f t="shared" si="3"/>
        <v>212</v>
      </c>
      <c r="T11" s="127"/>
      <c r="U11" s="30"/>
      <c r="V11" s="118"/>
      <c r="W11" s="14"/>
      <c r="X11" s="14"/>
      <c r="Y11" s="14"/>
      <c r="Z11" s="420" t="s">
        <v>23</v>
      </c>
      <c r="AA11" s="420"/>
      <c r="AB11" s="420"/>
      <c r="AC11" s="420"/>
      <c r="AD11" s="30"/>
      <c r="AE11" s="146">
        <v>0.173</v>
      </c>
      <c r="AF11" s="125">
        <v>982</v>
      </c>
      <c r="AG11" s="129">
        <v>2111</v>
      </c>
      <c r="AH11" s="328">
        <v>1038</v>
      </c>
      <c r="AI11" s="126">
        <v>1073</v>
      </c>
      <c r="AJ11" s="30"/>
    </row>
    <row r="12" spans="3:36" ht="10.5" customHeight="1">
      <c r="C12" s="14"/>
      <c r="D12" s="14"/>
      <c r="E12" s="14"/>
      <c r="F12" s="14"/>
      <c r="G12" s="420" t="s">
        <v>26</v>
      </c>
      <c r="H12" s="420"/>
      <c r="I12" s="420"/>
      <c r="J12" s="420"/>
      <c r="K12" s="151"/>
      <c r="L12" s="346">
        <v>1660</v>
      </c>
      <c r="M12" s="347">
        <v>3089</v>
      </c>
      <c r="N12" s="347">
        <v>1545</v>
      </c>
      <c r="O12" s="346">
        <v>1544</v>
      </c>
      <c r="P12" s="139">
        <f t="shared" si="0"/>
        <v>13728.888888888889</v>
      </c>
      <c r="Q12" s="140">
        <f t="shared" si="1"/>
        <v>1.860843373493976</v>
      </c>
      <c r="R12" s="139">
        <f t="shared" si="2"/>
        <v>-30</v>
      </c>
      <c r="S12" s="139">
        <f t="shared" si="3"/>
        <v>-56</v>
      </c>
      <c r="T12" s="127"/>
      <c r="U12" s="30"/>
      <c r="V12" s="118"/>
      <c r="W12" s="14"/>
      <c r="X12" s="14"/>
      <c r="Y12" s="14"/>
      <c r="Z12" s="420" t="s">
        <v>26</v>
      </c>
      <c r="AA12" s="420"/>
      <c r="AB12" s="420"/>
      <c r="AC12" s="420"/>
      <c r="AD12" s="30"/>
      <c r="AE12" s="146">
        <v>0.225</v>
      </c>
      <c r="AF12" s="125">
        <v>1690</v>
      </c>
      <c r="AG12" s="129">
        <v>3145</v>
      </c>
      <c r="AH12" s="328">
        <v>1568</v>
      </c>
      <c r="AI12" s="126">
        <v>1577</v>
      </c>
      <c r="AJ12" s="30"/>
    </row>
    <row r="13" spans="3:36" ht="10.5" customHeight="1">
      <c r="C13" s="14"/>
      <c r="D13" s="14"/>
      <c r="E13" s="14"/>
      <c r="F13" s="14"/>
      <c r="G13" s="420" t="s">
        <v>29</v>
      </c>
      <c r="H13" s="420"/>
      <c r="I13" s="420"/>
      <c r="J13" s="420"/>
      <c r="K13" s="151"/>
      <c r="L13" s="346">
        <v>1070</v>
      </c>
      <c r="M13" s="347">
        <v>2302</v>
      </c>
      <c r="N13" s="347">
        <v>1142</v>
      </c>
      <c r="O13" s="346">
        <v>1160</v>
      </c>
      <c r="P13" s="139">
        <f t="shared" si="0"/>
        <v>14477.987421383648</v>
      </c>
      <c r="Q13" s="140">
        <f t="shared" si="1"/>
        <v>2.1514018691588785</v>
      </c>
      <c r="R13" s="139">
        <f t="shared" si="2"/>
        <v>-21</v>
      </c>
      <c r="S13" s="139">
        <f t="shared" si="3"/>
        <v>-49</v>
      </c>
      <c r="T13" s="127"/>
      <c r="U13" s="30"/>
      <c r="V13" s="118"/>
      <c r="W13" s="14"/>
      <c r="X13" s="14"/>
      <c r="Y13" s="14"/>
      <c r="Z13" s="420" t="s">
        <v>29</v>
      </c>
      <c r="AA13" s="420"/>
      <c r="AB13" s="420"/>
      <c r="AC13" s="420"/>
      <c r="AD13" s="30"/>
      <c r="AE13" s="146">
        <v>0.159</v>
      </c>
      <c r="AF13" s="125">
        <v>1091</v>
      </c>
      <c r="AG13" s="129">
        <v>2351</v>
      </c>
      <c r="AH13" s="328">
        <v>1176</v>
      </c>
      <c r="AI13" s="126">
        <v>1175</v>
      </c>
      <c r="AJ13" s="30"/>
    </row>
    <row r="14" spans="3:36" ht="10.5" customHeight="1">
      <c r="C14" s="14"/>
      <c r="D14" s="14"/>
      <c r="E14" s="14"/>
      <c r="F14" s="14"/>
      <c r="G14" s="420" t="s">
        <v>30</v>
      </c>
      <c r="H14" s="420"/>
      <c r="I14" s="420"/>
      <c r="J14" s="420"/>
      <c r="K14" s="151"/>
      <c r="L14" s="346">
        <v>1474</v>
      </c>
      <c r="M14" s="347">
        <v>3378</v>
      </c>
      <c r="N14" s="347">
        <v>1681</v>
      </c>
      <c r="O14" s="346">
        <v>1697</v>
      </c>
      <c r="P14" s="139">
        <f t="shared" si="0"/>
        <v>14686.95652173913</v>
      </c>
      <c r="Q14" s="140">
        <f t="shared" si="1"/>
        <v>2.2917232021709633</v>
      </c>
      <c r="R14" s="139">
        <f t="shared" si="2"/>
        <v>-2</v>
      </c>
      <c r="S14" s="139">
        <f t="shared" si="3"/>
        <v>-16</v>
      </c>
      <c r="T14" s="127"/>
      <c r="U14" s="30"/>
      <c r="V14" s="118"/>
      <c r="W14" s="14"/>
      <c r="X14" s="14"/>
      <c r="Y14" s="14"/>
      <c r="Z14" s="420" t="s">
        <v>30</v>
      </c>
      <c r="AA14" s="420"/>
      <c r="AB14" s="420"/>
      <c r="AC14" s="420"/>
      <c r="AD14" s="30"/>
      <c r="AE14" s="146">
        <v>0.23</v>
      </c>
      <c r="AF14" s="125">
        <v>1476</v>
      </c>
      <c r="AG14" s="129">
        <v>3394</v>
      </c>
      <c r="AH14" s="328">
        <v>1693</v>
      </c>
      <c r="AI14" s="126">
        <v>1701</v>
      </c>
      <c r="AJ14" s="30"/>
    </row>
    <row r="15" spans="3:35" ht="6.75" customHeight="1">
      <c r="C15" s="157"/>
      <c r="D15" s="157"/>
      <c r="E15" s="157"/>
      <c r="F15" s="157"/>
      <c r="G15" s="157"/>
      <c r="H15" s="157"/>
      <c r="I15" s="157"/>
      <c r="J15" s="157"/>
      <c r="K15" s="151"/>
      <c r="L15" s="331"/>
      <c r="M15" s="331"/>
      <c r="N15" s="331"/>
      <c r="O15" s="326"/>
      <c r="P15" s="126"/>
      <c r="Q15" s="158"/>
      <c r="R15" s="139"/>
      <c r="S15" s="139"/>
      <c r="T15" s="141"/>
      <c r="V15" s="118"/>
      <c r="W15" s="30"/>
      <c r="X15" s="30"/>
      <c r="Y15" s="30"/>
      <c r="Z15" s="30"/>
      <c r="AA15" s="30"/>
      <c r="AB15" s="30"/>
      <c r="AC15" s="30"/>
      <c r="AD15" s="30"/>
      <c r="AE15" s="147"/>
      <c r="AF15" s="325"/>
      <c r="AG15" s="129"/>
      <c r="AH15" s="327"/>
      <c r="AI15" s="326"/>
    </row>
    <row r="16" spans="3:35" s="41" customFormat="1" ht="10.5" customHeight="1">
      <c r="C16" s="401" t="s">
        <v>77</v>
      </c>
      <c r="D16" s="401"/>
      <c r="E16" s="401"/>
      <c r="F16" s="401"/>
      <c r="G16" s="401"/>
      <c r="H16" s="401"/>
      <c r="I16" s="401"/>
      <c r="J16" s="401"/>
      <c r="K16" s="211"/>
      <c r="L16" s="340">
        <v>2166</v>
      </c>
      <c r="M16" s="343">
        <v>4778</v>
      </c>
      <c r="N16" s="343">
        <v>2275</v>
      </c>
      <c r="O16" s="340">
        <v>2503</v>
      </c>
      <c r="P16" s="63">
        <f>SUM(M16/AE16)</f>
        <v>13346.3687150838</v>
      </c>
      <c r="Q16" s="64">
        <f>SUM(M16/L16)</f>
        <v>2.205909510618652</v>
      </c>
      <c r="R16" s="63">
        <f>SUM(L16-AF16)</f>
        <v>156</v>
      </c>
      <c r="S16" s="63">
        <f>SUM(M16-AG16)</f>
        <v>447</v>
      </c>
      <c r="T16" s="156"/>
      <c r="V16" s="123"/>
      <c r="W16" s="419" t="s">
        <v>77</v>
      </c>
      <c r="X16" s="419"/>
      <c r="Y16" s="419"/>
      <c r="Z16" s="419"/>
      <c r="AA16" s="419"/>
      <c r="AB16" s="419"/>
      <c r="AC16" s="419"/>
      <c r="AD16" s="29"/>
      <c r="AE16" s="145">
        <v>0.358</v>
      </c>
      <c r="AF16" s="325">
        <v>2010</v>
      </c>
      <c r="AG16" s="119">
        <v>4331</v>
      </c>
      <c r="AH16" s="327">
        <v>2059</v>
      </c>
      <c r="AI16" s="326">
        <v>2272</v>
      </c>
    </row>
    <row r="17" spans="3:35" ht="6.75" customHeight="1">
      <c r="C17" s="157"/>
      <c r="D17" s="157"/>
      <c r="E17" s="157"/>
      <c r="F17" s="157"/>
      <c r="G17" s="157"/>
      <c r="H17" s="157"/>
      <c r="I17" s="157"/>
      <c r="J17" s="157"/>
      <c r="K17" s="151"/>
      <c r="L17" s="331"/>
      <c r="M17" s="331"/>
      <c r="N17" s="331"/>
      <c r="O17" s="326"/>
      <c r="P17" s="126"/>
      <c r="Q17" s="158"/>
      <c r="R17" s="139"/>
      <c r="S17" s="139"/>
      <c r="T17" s="141"/>
      <c r="V17" s="118"/>
      <c r="W17" s="30"/>
      <c r="X17" s="30"/>
      <c r="Y17" s="30"/>
      <c r="Z17" s="30"/>
      <c r="AA17" s="30"/>
      <c r="AB17" s="30"/>
      <c r="AC17" s="30"/>
      <c r="AD17" s="30"/>
      <c r="AE17" s="147"/>
      <c r="AF17" s="325"/>
      <c r="AG17" s="129"/>
      <c r="AH17" s="327"/>
      <c r="AI17" s="326"/>
    </row>
    <row r="18" spans="3:35" s="41" customFormat="1" ht="10.5" customHeight="1">
      <c r="C18" s="401" t="s">
        <v>78</v>
      </c>
      <c r="D18" s="401"/>
      <c r="E18" s="401"/>
      <c r="F18" s="401"/>
      <c r="G18" s="401"/>
      <c r="H18" s="401"/>
      <c r="I18" s="401"/>
      <c r="J18" s="401"/>
      <c r="K18" s="211"/>
      <c r="L18" s="331">
        <v>2656</v>
      </c>
      <c r="M18" s="331">
        <v>4987</v>
      </c>
      <c r="N18" s="331">
        <v>2526</v>
      </c>
      <c r="O18" s="331">
        <v>2461</v>
      </c>
      <c r="P18" s="63">
        <f>SUM(M18/AE18)</f>
        <v>15633.228840125392</v>
      </c>
      <c r="Q18" s="64">
        <f>SUM(M18/L18)</f>
        <v>1.8776355421686748</v>
      </c>
      <c r="R18" s="63">
        <f aca="true" t="shared" si="4" ref="R18:S20">SUM(L18-AF18)</f>
        <v>-2</v>
      </c>
      <c r="S18" s="63">
        <f t="shared" si="4"/>
        <v>-22</v>
      </c>
      <c r="T18" s="156"/>
      <c r="V18" s="123"/>
      <c r="W18" s="419" t="s">
        <v>78</v>
      </c>
      <c r="X18" s="419"/>
      <c r="Y18" s="419"/>
      <c r="Z18" s="419"/>
      <c r="AA18" s="419"/>
      <c r="AB18" s="419"/>
      <c r="AC18" s="419"/>
      <c r="AD18" s="29"/>
      <c r="AE18" s="145">
        <v>0.319</v>
      </c>
      <c r="AF18" s="325">
        <v>2658</v>
      </c>
      <c r="AG18" s="119">
        <v>5009</v>
      </c>
      <c r="AH18" s="327">
        <v>2547</v>
      </c>
      <c r="AI18" s="326">
        <v>2462</v>
      </c>
    </row>
    <row r="19" spans="3:36" ht="10.5" customHeight="1">
      <c r="C19" s="14"/>
      <c r="D19" s="14"/>
      <c r="E19" s="14"/>
      <c r="F19" s="14"/>
      <c r="G19" s="420" t="s">
        <v>18</v>
      </c>
      <c r="H19" s="420"/>
      <c r="I19" s="420"/>
      <c r="J19" s="420"/>
      <c r="K19" s="151"/>
      <c r="L19" s="346">
        <v>1805</v>
      </c>
      <c r="M19" s="347">
        <v>3534</v>
      </c>
      <c r="N19" s="347">
        <v>1800</v>
      </c>
      <c r="O19" s="346">
        <v>1734</v>
      </c>
      <c r="P19" s="139">
        <f>SUM(M19/AE19)</f>
        <v>15847.533632286995</v>
      </c>
      <c r="Q19" s="140">
        <f>SUM(M19/L19)</f>
        <v>1.9578947368421054</v>
      </c>
      <c r="R19" s="139">
        <f t="shared" si="4"/>
        <v>-8</v>
      </c>
      <c r="S19" s="139">
        <f t="shared" si="4"/>
        <v>-26</v>
      </c>
      <c r="T19" s="127"/>
      <c r="U19" s="30"/>
      <c r="V19" s="118"/>
      <c r="W19" s="14"/>
      <c r="X19" s="14"/>
      <c r="Y19" s="14"/>
      <c r="Z19" s="420" t="s">
        <v>18</v>
      </c>
      <c r="AA19" s="420"/>
      <c r="AB19" s="420"/>
      <c r="AC19" s="420"/>
      <c r="AD19" s="30"/>
      <c r="AE19" s="146">
        <v>0.223</v>
      </c>
      <c r="AF19" s="125">
        <v>1813</v>
      </c>
      <c r="AG19" s="129">
        <v>3560</v>
      </c>
      <c r="AH19" s="328">
        <v>1808</v>
      </c>
      <c r="AI19" s="126">
        <v>1752</v>
      </c>
      <c r="AJ19" s="30"/>
    </row>
    <row r="20" spans="3:36" ht="10.5" customHeight="1">
      <c r="C20" s="14"/>
      <c r="D20" s="14"/>
      <c r="E20" s="14"/>
      <c r="F20" s="14"/>
      <c r="G20" s="420" t="s">
        <v>19</v>
      </c>
      <c r="H20" s="420"/>
      <c r="I20" s="420"/>
      <c r="J20" s="420"/>
      <c r="K20" s="151"/>
      <c r="L20" s="346">
        <v>851</v>
      </c>
      <c r="M20" s="347">
        <v>1453</v>
      </c>
      <c r="N20" s="347">
        <v>726</v>
      </c>
      <c r="O20" s="346">
        <v>727</v>
      </c>
      <c r="P20" s="139">
        <f>SUM(M20/AE20)</f>
        <v>15135.416666666666</v>
      </c>
      <c r="Q20" s="140">
        <f>SUM(M20/L20)</f>
        <v>1.7074030552291422</v>
      </c>
      <c r="R20" s="139">
        <f t="shared" si="4"/>
        <v>6</v>
      </c>
      <c r="S20" s="139">
        <f t="shared" si="4"/>
        <v>4</v>
      </c>
      <c r="T20" s="127"/>
      <c r="U20" s="30"/>
      <c r="V20" s="118"/>
      <c r="W20" s="14"/>
      <c r="X20" s="14"/>
      <c r="Y20" s="14"/>
      <c r="Z20" s="420" t="s">
        <v>19</v>
      </c>
      <c r="AA20" s="420"/>
      <c r="AB20" s="420"/>
      <c r="AC20" s="420"/>
      <c r="AD20" s="30"/>
      <c r="AE20" s="146">
        <v>0.096</v>
      </c>
      <c r="AF20" s="125">
        <v>845</v>
      </c>
      <c r="AG20" s="129">
        <v>1449</v>
      </c>
      <c r="AH20" s="328">
        <v>739</v>
      </c>
      <c r="AI20" s="126">
        <v>710</v>
      </c>
      <c r="AJ20" s="30"/>
    </row>
    <row r="21" spans="3:35" ht="6.75" customHeight="1">
      <c r="C21" s="14"/>
      <c r="D21" s="14"/>
      <c r="E21" s="14"/>
      <c r="F21" s="14"/>
      <c r="G21" s="14"/>
      <c r="H21" s="14"/>
      <c r="I21" s="14"/>
      <c r="J21" s="14"/>
      <c r="K21" s="151"/>
      <c r="L21" s="331"/>
      <c r="M21" s="331"/>
      <c r="N21" s="331"/>
      <c r="O21" s="326"/>
      <c r="P21" s="126"/>
      <c r="Q21" s="158"/>
      <c r="R21" s="139"/>
      <c r="S21" s="139"/>
      <c r="T21" s="141"/>
      <c r="V21" s="118"/>
      <c r="W21" s="30"/>
      <c r="X21" s="30"/>
      <c r="Y21" s="30"/>
      <c r="Z21" s="30"/>
      <c r="AA21" s="30"/>
      <c r="AB21" s="30"/>
      <c r="AC21" s="30"/>
      <c r="AD21" s="30"/>
      <c r="AE21" s="147"/>
      <c r="AF21" s="325"/>
      <c r="AG21" s="129"/>
      <c r="AH21" s="327"/>
      <c r="AI21" s="326"/>
    </row>
    <row r="22" spans="3:35" s="41" customFormat="1" ht="10.5" customHeight="1">
      <c r="C22" s="401" t="s">
        <v>79</v>
      </c>
      <c r="D22" s="401"/>
      <c r="E22" s="401"/>
      <c r="F22" s="401"/>
      <c r="G22" s="401"/>
      <c r="H22" s="401"/>
      <c r="I22" s="401"/>
      <c r="J22" s="401"/>
      <c r="K22" s="211"/>
      <c r="L22" s="331">
        <v>7574</v>
      </c>
      <c r="M22" s="331">
        <v>15843</v>
      </c>
      <c r="N22" s="331">
        <v>7704</v>
      </c>
      <c r="O22" s="331">
        <v>8139</v>
      </c>
      <c r="P22" s="63">
        <f>SUM(M22/AE22)</f>
        <v>15088.571428571428</v>
      </c>
      <c r="Q22" s="64">
        <f>SUM(M22/L22)</f>
        <v>2.0917612886189594</v>
      </c>
      <c r="R22" s="63">
        <f aca="true" t="shared" si="5" ref="R22:S26">SUM(L22-AF22)</f>
        <v>-24</v>
      </c>
      <c r="S22" s="63">
        <f t="shared" si="5"/>
        <v>-178</v>
      </c>
      <c r="T22" s="156"/>
      <c r="V22" s="123"/>
      <c r="W22" s="419" t="s">
        <v>79</v>
      </c>
      <c r="X22" s="419"/>
      <c r="Y22" s="419"/>
      <c r="Z22" s="419"/>
      <c r="AA22" s="419"/>
      <c r="AB22" s="419"/>
      <c r="AC22" s="419"/>
      <c r="AD22" s="29"/>
      <c r="AE22" s="145">
        <v>1.05</v>
      </c>
      <c r="AF22" s="325">
        <v>7598</v>
      </c>
      <c r="AG22" s="119">
        <v>16021</v>
      </c>
      <c r="AH22" s="327">
        <v>7762</v>
      </c>
      <c r="AI22" s="326">
        <v>8259</v>
      </c>
    </row>
    <row r="23" spans="3:36" ht="10.5" customHeight="1">
      <c r="C23" s="14"/>
      <c r="D23" s="14"/>
      <c r="E23" s="14"/>
      <c r="F23" s="14"/>
      <c r="G23" s="420" t="s">
        <v>18</v>
      </c>
      <c r="H23" s="420"/>
      <c r="I23" s="420"/>
      <c r="J23" s="420"/>
      <c r="K23" s="151"/>
      <c r="L23" s="346">
        <v>1088</v>
      </c>
      <c r="M23" s="347">
        <v>2157</v>
      </c>
      <c r="N23" s="347">
        <v>1058</v>
      </c>
      <c r="O23" s="346">
        <v>1099</v>
      </c>
      <c r="P23" s="139">
        <f>SUM(M23/AE23)</f>
        <v>12468.20809248555</v>
      </c>
      <c r="Q23" s="140">
        <f>SUM(M23/L23)</f>
        <v>1.9825367647058822</v>
      </c>
      <c r="R23" s="139">
        <f t="shared" si="5"/>
        <v>10</v>
      </c>
      <c r="S23" s="139">
        <f t="shared" si="5"/>
        <v>-7</v>
      </c>
      <c r="T23" s="127"/>
      <c r="U23" s="30"/>
      <c r="V23" s="118"/>
      <c r="W23" s="14"/>
      <c r="X23" s="14"/>
      <c r="Y23" s="14"/>
      <c r="Z23" s="420" t="s">
        <v>18</v>
      </c>
      <c r="AA23" s="420"/>
      <c r="AB23" s="420"/>
      <c r="AC23" s="420"/>
      <c r="AD23" s="30"/>
      <c r="AE23" s="146">
        <v>0.173</v>
      </c>
      <c r="AF23" s="125">
        <v>1078</v>
      </c>
      <c r="AG23" s="129">
        <v>2164</v>
      </c>
      <c r="AH23" s="328">
        <v>1049</v>
      </c>
      <c r="AI23" s="126">
        <v>1115</v>
      </c>
      <c r="AJ23" s="30"/>
    </row>
    <row r="24" spans="3:36" ht="10.5" customHeight="1">
      <c r="C24" s="14"/>
      <c r="D24" s="14"/>
      <c r="E24" s="14"/>
      <c r="F24" s="14"/>
      <c r="G24" s="420" t="s">
        <v>19</v>
      </c>
      <c r="H24" s="420"/>
      <c r="I24" s="420"/>
      <c r="J24" s="420"/>
      <c r="K24" s="151"/>
      <c r="L24" s="346">
        <v>2051</v>
      </c>
      <c r="M24" s="347">
        <v>4141</v>
      </c>
      <c r="N24" s="347">
        <v>1980</v>
      </c>
      <c r="O24" s="346">
        <v>2161</v>
      </c>
      <c r="P24" s="139">
        <f>SUM(M24/AE24)</f>
        <v>14895.683453237409</v>
      </c>
      <c r="Q24" s="140">
        <f>SUM(M24/L24)</f>
        <v>2.0190151145782544</v>
      </c>
      <c r="R24" s="139">
        <f t="shared" si="5"/>
        <v>-8</v>
      </c>
      <c r="S24" s="139">
        <f t="shared" si="5"/>
        <v>-24</v>
      </c>
      <c r="T24" s="127"/>
      <c r="U24" s="30"/>
      <c r="V24" s="118"/>
      <c r="W24" s="14"/>
      <c r="X24" s="14"/>
      <c r="Y24" s="14"/>
      <c r="Z24" s="420" t="s">
        <v>19</v>
      </c>
      <c r="AA24" s="420"/>
      <c r="AB24" s="420"/>
      <c r="AC24" s="420"/>
      <c r="AD24" s="30"/>
      <c r="AE24" s="146">
        <v>0.278</v>
      </c>
      <c r="AF24" s="125">
        <v>2059</v>
      </c>
      <c r="AG24" s="129">
        <v>4165</v>
      </c>
      <c r="AH24" s="328">
        <v>2006</v>
      </c>
      <c r="AI24" s="126">
        <v>2159</v>
      </c>
      <c r="AJ24" s="30"/>
    </row>
    <row r="25" spans="3:36" ht="10.5" customHeight="1">
      <c r="C25" s="14"/>
      <c r="D25" s="14"/>
      <c r="E25" s="14"/>
      <c r="F25" s="14"/>
      <c r="G25" s="420" t="s">
        <v>23</v>
      </c>
      <c r="H25" s="420"/>
      <c r="I25" s="420"/>
      <c r="J25" s="420"/>
      <c r="K25" s="151"/>
      <c r="L25" s="346">
        <v>1491</v>
      </c>
      <c r="M25" s="347">
        <v>3059</v>
      </c>
      <c r="N25" s="347">
        <v>1555</v>
      </c>
      <c r="O25" s="346">
        <v>1504</v>
      </c>
      <c r="P25" s="139">
        <f>SUM(M25/AE25)</f>
        <v>11246.323529411764</v>
      </c>
      <c r="Q25" s="140">
        <f>SUM(M25/L25)</f>
        <v>2.051643192488263</v>
      </c>
      <c r="R25" s="139">
        <f t="shared" si="5"/>
        <v>-18</v>
      </c>
      <c r="S25" s="139">
        <f t="shared" si="5"/>
        <v>-70</v>
      </c>
      <c r="T25" s="127"/>
      <c r="U25" s="30"/>
      <c r="V25" s="118"/>
      <c r="W25" s="14"/>
      <c r="X25" s="14"/>
      <c r="Y25" s="14"/>
      <c r="Z25" s="420" t="s">
        <v>23</v>
      </c>
      <c r="AA25" s="420"/>
      <c r="AB25" s="420"/>
      <c r="AC25" s="420"/>
      <c r="AD25" s="30"/>
      <c r="AE25" s="146">
        <v>0.272</v>
      </c>
      <c r="AF25" s="125">
        <v>1509</v>
      </c>
      <c r="AG25" s="129">
        <v>3129</v>
      </c>
      <c r="AH25" s="328">
        <v>1559</v>
      </c>
      <c r="AI25" s="126">
        <v>1570</v>
      </c>
      <c r="AJ25" s="30"/>
    </row>
    <row r="26" spans="3:36" ht="10.5" customHeight="1">
      <c r="C26" s="14"/>
      <c r="D26" s="14"/>
      <c r="E26" s="14"/>
      <c r="F26" s="14"/>
      <c r="G26" s="420" t="s">
        <v>26</v>
      </c>
      <c r="H26" s="420"/>
      <c r="I26" s="420"/>
      <c r="J26" s="420"/>
      <c r="K26" s="151"/>
      <c r="L26" s="346">
        <v>2944</v>
      </c>
      <c r="M26" s="347">
        <v>6486</v>
      </c>
      <c r="N26" s="347">
        <v>3111</v>
      </c>
      <c r="O26" s="346">
        <v>3375</v>
      </c>
      <c r="P26" s="139">
        <f>SUM(M26/AE26)</f>
        <v>19834.8623853211</v>
      </c>
      <c r="Q26" s="140">
        <f>SUM(M26/L26)</f>
        <v>2.203125</v>
      </c>
      <c r="R26" s="139">
        <f t="shared" si="5"/>
        <v>-8</v>
      </c>
      <c r="S26" s="139">
        <f t="shared" si="5"/>
        <v>-77</v>
      </c>
      <c r="T26" s="127"/>
      <c r="U26" s="30"/>
      <c r="V26" s="118"/>
      <c r="W26" s="14"/>
      <c r="X26" s="14"/>
      <c r="Y26" s="14"/>
      <c r="Z26" s="420" t="s">
        <v>26</v>
      </c>
      <c r="AA26" s="420"/>
      <c r="AB26" s="420"/>
      <c r="AC26" s="420"/>
      <c r="AD26" s="30"/>
      <c r="AE26" s="146">
        <v>0.327</v>
      </c>
      <c r="AF26" s="125">
        <v>2952</v>
      </c>
      <c r="AG26" s="129">
        <v>6563</v>
      </c>
      <c r="AH26" s="328">
        <v>3148</v>
      </c>
      <c r="AI26" s="126">
        <v>3415</v>
      </c>
      <c r="AJ26" s="30"/>
    </row>
    <row r="27" spans="2:35" ht="6.75" customHeight="1">
      <c r="B27" s="30"/>
      <c r="C27" s="30"/>
      <c r="D27" s="30"/>
      <c r="E27" s="30"/>
      <c r="F27" s="30"/>
      <c r="G27" s="30"/>
      <c r="H27" s="30"/>
      <c r="I27" s="30"/>
      <c r="J27" s="30"/>
      <c r="K27" s="151"/>
      <c r="L27" s="331"/>
      <c r="M27" s="331"/>
      <c r="N27" s="331"/>
      <c r="O27" s="326"/>
      <c r="P27" s="132"/>
      <c r="Q27" s="159"/>
      <c r="R27" s="160"/>
      <c r="S27" s="160"/>
      <c r="T27" s="37"/>
      <c r="V27" s="118"/>
      <c r="W27" s="30"/>
      <c r="X27" s="30"/>
      <c r="Y27" s="30"/>
      <c r="Z27" s="30"/>
      <c r="AA27" s="30"/>
      <c r="AB27" s="30"/>
      <c r="AC27" s="30"/>
      <c r="AD27" s="30"/>
      <c r="AE27" s="147"/>
      <c r="AF27" s="325"/>
      <c r="AG27" s="129"/>
      <c r="AH27" s="327"/>
      <c r="AI27" s="326"/>
    </row>
    <row r="28" spans="3:35" s="41" customFormat="1" ht="10.5" customHeight="1">
      <c r="C28" s="419" t="s">
        <v>80</v>
      </c>
      <c r="D28" s="419"/>
      <c r="E28" s="419"/>
      <c r="F28" s="419"/>
      <c r="G28" s="419"/>
      <c r="H28" s="419"/>
      <c r="I28" s="419"/>
      <c r="J28" s="419"/>
      <c r="K28" s="211"/>
      <c r="L28" s="331">
        <v>9937</v>
      </c>
      <c r="M28" s="331">
        <v>20624</v>
      </c>
      <c r="N28" s="331">
        <v>10033</v>
      </c>
      <c r="O28" s="331">
        <v>10591</v>
      </c>
      <c r="P28" s="63">
        <f aca="true" t="shared" si="6" ref="P28:P33">SUM(M28/AE28)</f>
        <v>15322.436849925707</v>
      </c>
      <c r="Q28" s="64">
        <f aca="true" t="shared" si="7" ref="Q28:Q33">SUM(M28/L28)</f>
        <v>2.0754754956224213</v>
      </c>
      <c r="R28" s="63">
        <f aca="true" t="shared" si="8" ref="R28:R33">SUM(L28-AF28)</f>
        <v>-14</v>
      </c>
      <c r="S28" s="63">
        <f aca="true" t="shared" si="9" ref="S28:S33">SUM(M28-AG28)</f>
        <v>-52</v>
      </c>
      <c r="T28" s="156"/>
      <c r="V28" s="123"/>
      <c r="W28" s="419" t="s">
        <v>80</v>
      </c>
      <c r="X28" s="419"/>
      <c r="Y28" s="419"/>
      <c r="Z28" s="419"/>
      <c r="AA28" s="419"/>
      <c r="AB28" s="419"/>
      <c r="AC28" s="419"/>
      <c r="AD28" s="29"/>
      <c r="AE28" s="145">
        <v>1.3459999999999999</v>
      </c>
      <c r="AF28" s="325">
        <v>9951</v>
      </c>
      <c r="AG28" s="119">
        <v>20676</v>
      </c>
      <c r="AH28" s="327">
        <v>10094</v>
      </c>
      <c r="AI28" s="326">
        <v>10582</v>
      </c>
    </row>
    <row r="29" spans="3:36" ht="10.5" customHeight="1">
      <c r="C29" s="14"/>
      <c r="D29" s="14"/>
      <c r="E29" s="14"/>
      <c r="F29" s="14"/>
      <c r="G29" s="420" t="s">
        <v>18</v>
      </c>
      <c r="H29" s="420"/>
      <c r="I29" s="420"/>
      <c r="J29" s="420"/>
      <c r="K29" s="151"/>
      <c r="L29" s="346">
        <v>1636</v>
      </c>
      <c r="M29" s="347">
        <v>3201</v>
      </c>
      <c r="N29" s="347">
        <v>1547</v>
      </c>
      <c r="O29" s="346">
        <v>1654</v>
      </c>
      <c r="P29" s="139">
        <f t="shared" si="6"/>
        <v>22542.253521126764</v>
      </c>
      <c r="Q29" s="140">
        <f t="shared" si="7"/>
        <v>1.956601466992665</v>
      </c>
      <c r="R29" s="139">
        <f t="shared" si="8"/>
        <v>8</v>
      </c>
      <c r="S29" s="139">
        <f t="shared" si="9"/>
        <v>4</v>
      </c>
      <c r="T29" s="127"/>
      <c r="U29" s="30"/>
      <c r="V29" s="118"/>
      <c r="W29" s="14"/>
      <c r="X29" s="14"/>
      <c r="Y29" s="14"/>
      <c r="Z29" s="420" t="s">
        <v>18</v>
      </c>
      <c r="AA29" s="420"/>
      <c r="AB29" s="420"/>
      <c r="AC29" s="420"/>
      <c r="AD29" s="30"/>
      <c r="AE29" s="146">
        <v>0.142</v>
      </c>
      <c r="AF29" s="125">
        <v>1628</v>
      </c>
      <c r="AG29" s="129">
        <v>3197</v>
      </c>
      <c r="AH29" s="328">
        <v>1561</v>
      </c>
      <c r="AI29" s="126">
        <v>1636</v>
      </c>
      <c r="AJ29" s="30"/>
    </row>
    <row r="30" spans="3:36" ht="10.5" customHeight="1">
      <c r="C30" s="14"/>
      <c r="D30" s="14"/>
      <c r="E30" s="14"/>
      <c r="F30" s="14"/>
      <c r="G30" s="420" t="s">
        <v>19</v>
      </c>
      <c r="H30" s="420"/>
      <c r="I30" s="420"/>
      <c r="J30" s="420"/>
      <c r="K30" s="151"/>
      <c r="L30" s="346">
        <v>2198</v>
      </c>
      <c r="M30" s="347">
        <v>4006</v>
      </c>
      <c r="N30" s="347">
        <v>1917</v>
      </c>
      <c r="O30" s="346">
        <v>2089</v>
      </c>
      <c r="P30" s="139">
        <f t="shared" si="6"/>
        <v>19446.601941747573</v>
      </c>
      <c r="Q30" s="140">
        <f t="shared" si="7"/>
        <v>1.8225659690627845</v>
      </c>
      <c r="R30" s="139">
        <f t="shared" si="8"/>
        <v>-33</v>
      </c>
      <c r="S30" s="139">
        <f t="shared" si="9"/>
        <v>-16</v>
      </c>
      <c r="T30" s="127"/>
      <c r="U30" s="30"/>
      <c r="V30" s="118"/>
      <c r="W30" s="14"/>
      <c r="X30" s="14"/>
      <c r="Y30" s="14"/>
      <c r="Z30" s="420" t="s">
        <v>19</v>
      </c>
      <c r="AA30" s="420"/>
      <c r="AB30" s="420"/>
      <c r="AC30" s="420"/>
      <c r="AD30" s="30"/>
      <c r="AE30" s="146">
        <v>0.206</v>
      </c>
      <c r="AF30" s="125">
        <v>2231</v>
      </c>
      <c r="AG30" s="129">
        <v>4022</v>
      </c>
      <c r="AH30" s="328">
        <v>1933</v>
      </c>
      <c r="AI30" s="126">
        <v>2089</v>
      </c>
      <c r="AJ30" s="30"/>
    </row>
    <row r="31" spans="3:36" ht="10.5" customHeight="1">
      <c r="C31" s="14"/>
      <c r="D31" s="14"/>
      <c r="E31" s="14"/>
      <c r="F31" s="14"/>
      <c r="G31" s="420" t="s">
        <v>23</v>
      </c>
      <c r="H31" s="420"/>
      <c r="I31" s="420"/>
      <c r="J31" s="420"/>
      <c r="K31" s="151"/>
      <c r="L31" s="346">
        <v>1937</v>
      </c>
      <c r="M31" s="347">
        <v>3949</v>
      </c>
      <c r="N31" s="347">
        <v>1917</v>
      </c>
      <c r="O31" s="346">
        <v>2032</v>
      </c>
      <c r="P31" s="139">
        <f t="shared" si="6"/>
        <v>10908.839779005526</v>
      </c>
      <c r="Q31" s="140">
        <f t="shared" si="7"/>
        <v>2.038719669592153</v>
      </c>
      <c r="R31" s="139">
        <f t="shared" si="8"/>
        <v>-14</v>
      </c>
      <c r="S31" s="139">
        <f t="shared" si="9"/>
        <v>-43</v>
      </c>
      <c r="T31" s="127"/>
      <c r="U31" s="30"/>
      <c r="V31" s="118"/>
      <c r="W31" s="14"/>
      <c r="X31" s="14"/>
      <c r="Y31" s="14"/>
      <c r="Z31" s="420" t="s">
        <v>23</v>
      </c>
      <c r="AA31" s="420"/>
      <c r="AB31" s="420"/>
      <c r="AC31" s="420"/>
      <c r="AD31" s="30"/>
      <c r="AE31" s="146">
        <v>0.362</v>
      </c>
      <c r="AF31" s="125">
        <v>1951</v>
      </c>
      <c r="AG31" s="129">
        <v>3992</v>
      </c>
      <c r="AH31" s="328">
        <v>1938</v>
      </c>
      <c r="AI31" s="126">
        <v>2054</v>
      </c>
      <c r="AJ31" s="30"/>
    </row>
    <row r="32" spans="3:36" ht="10.5" customHeight="1">
      <c r="C32" s="14"/>
      <c r="D32" s="14"/>
      <c r="E32" s="14"/>
      <c r="F32" s="14"/>
      <c r="G32" s="420" t="s">
        <v>26</v>
      </c>
      <c r="H32" s="420"/>
      <c r="I32" s="420"/>
      <c r="J32" s="420"/>
      <c r="K32" s="151"/>
      <c r="L32" s="346">
        <v>1981</v>
      </c>
      <c r="M32" s="347">
        <v>4057</v>
      </c>
      <c r="N32" s="347">
        <v>1980</v>
      </c>
      <c r="O32" s="346">
        <v>2077</v>
      </c>
      <c r="P32" s="139">
        <f t="shared" si="6"/>
        <v>11492.917847025496</v>
      </c>
      <c r="Q32" s="140">
        <f t="shared" si="7"/>
        <v>2.0479555779909138</v>
      </c>
      <c r="R32" s="139">
        <f t="shared" si="8"/>
        <v>-3</v>
      </c>
      <c r="S32" s="139">
        <f t="shared" si="9"/>
        <v>-51</v>
      </c>
      <c r="T32" s="127"/>
      <c r="U32" s="30"/>
      <c r="V32" s="118"/>
      <c r="W32" s="14"/>
      <c r="X32" s="14"/>
      <c r="Y32" s="14"/>
      <c r="Z32" s="420" t="s">
        <v>26</v>
      </c>
      <c r="AA32" s="420"/>
      <c r="AB32" s="420"/>
      <c r="AC32" s="420"/>
      <c r="AD32" s="30"/>
      <c r="AE32" s="146">
        <v>0.353</v>
      </c>
      <c r="AF32" s="125">
        <v>1984</v>
      </c>
      <c r="AG32" s="129">
        <v>4108</v>
      </c>
      <c r="AH32" s="328">
        <v>2015</v>
      </c>
      <c r="AI32" s="126">
        <v>2093</v>
      </c>
      <c r="AJ32" s="30"/>
    </row>
    <row r="33" spans="3:36" ht="10.5" customHeight="1">
      <c r="C33" s="14"/>
      <c r="D33" s="14"/>
      <c r="E33" s="14"/>
      <c r="F33" s="14"/>
      <c r="G33" s="420" t="s">
        <v>29</v>
      </c>
      <c r="H33" s="420"/>
      <c r="I33" s="420"/>
      <c r="J33" s="420"/>
      <c r="K33" s="151"/>
      <c r="L33" s="346">
        <v>2185</v>
      </c>
      <c r="M33" s="347">
        <v>5411</v>
      </c>
      <c r="N33" s="347">
        <v>2672</v>
      </c>
      <c r="O33" s="346">
        <v>2739</v>
      </c>
      <c r="P33" s="139">
        <f t="shared" si="6"/>
        <v>19120.141342756186</v>
      </c>
      <c r="Q33" s="140">
        <f t="shared" si="7"/>
        <v>2.4764302059496566</v>
      </c>
      <c r="R33" s="139">
        <f t="shared" si="8"/>
        <v>28</v>
      </c>
      <c r="S33" s="139">
        <f t="shared" si="9"/>
        <v>54</v>
      </c>
      <c r="T33" s="127"/>
      <c r="U33" s="30"/>
      <c r="V33" s="118"/>
      <c r="W33" s="14"/>
      <c r="X33" s="14"/>
      <c r="Y33" s="14"/>
      <c r="Z33" s="420" t="s">
        <v>29</v>
      </c>
      <c r="AA33" s="420"/>
      <c r="AB33" s="420"/>
      <c r="AC33" s="420"/>
      <c r="AD33" s="30"/>
      <c r="AE33" s="146">
        <v>0.283</v>
      </c>
      <c r="AF33" s="125">
        <v>2157</v>
      </c>
      <c r="AG33" s="129">
        <v>5357</v>
      </c>
      <c r="AH33" s="328">
        <v>2647</v>
      </c>
      <c r="AI33" s="126">
        <v>2710</v>
      </c>
      <c r="AJ33" s="30"/>
    </row>
    <row r="34" spans="3:35" ht="6.75" customHeight="1">
      <c r="C34" s="14"/>
      <c r="D34" s="14"/>
      <c r="E34" s="14"/>
      <c r="F34" s="14"/>
      <c r="G34" s="14"/>
      <c r="H34" s="14"/>
      <c r="I34" s="14"/>
      <c r="J34" s="14"/>
      <c r="K34" s="151"/>
      <c r="L34" s="331"/>
      <c r="M34" s="331"/>
      <c r="N34" s="331"/>
      <c r="O34" s="326"/>
      <c r="P34" s="126"/>
      <c r="Q34" s="158"/>
      <c r="R34" s="139"/>
      <c r="S34" s="139"/>
      <c r="T34" s="141"/>
      <c r="V34" s="118"/>
      <c r="W34" s="30"/>
      <c r="X34" s="30"/>
      <c r="Y34" s="30"/>
      <c r="Z34" s="30"/>
      <c r="AA34" s="30"/>
      <c r="AB34" s="30"/>
      <c r="AC34" s="30"/>
      <c r="AD34" s="30"/>
      <c r="AE34" s="147"/>
      <c r="AF34" s="325"/>
      <c r="AG34" s="129"/>
      <c r="AH34" s="327"/>
      <c r="AI34" s="326"/>
    </row>
    <row r="35" spans="3:35" s="41" customFormat="1" ht="10.5" customHeight="1">
      <c r="C35" s="419" t="s">
        <v>81</v>
      </c>
      <c r="D35" s="419"/>
      <c r="E35" s="419"/>
      <c r="F35" s="419"/>
      <c r="G35" s="419"/>
      <c r="H35" s="419"/>
      <c r="I35" s="419"/>
      <c r="J35" s="419"/>
      <c r="K35" s="211"/>
      <c r="L35" s="331">
        <v>16692</v>
      </c>
      <c r="M35" s="331">
        <v>33988</v>
      </c>
      <c r="N35" s="331">
        <v>16373</v>
      </c>
      <c r="O35" s="331">
        <v>17615</v>
      </c>
      <c r="P35" s="63">
        <f aca="true" t="shared" si="10" ref="P35:P42">SUM(M35/AE35)</f>
        <v>13969.584874640363</v>
      </c>
      <c r="Q35" s="64">
        <f aca="true" t="shared" si="11" ref="Q35:Q42">SUM(M35/L35)</f>
        <v>2.0361849988018212</v>
      </c>
      <c r="R35" s="63">
        <f aca="true" t="shared" si="12" ref="R35:R42">SUM(L35-AF35)</f>
        <v>160</v>
      </c>
      <c r="S35" s="63">
        <f aca="true" t="shared" si="13" ref="S35:S42">SUM(M35-AG35)</f>
        <v>122</v>
      </c>
      <c r="T35" s="156"/>
      <c r="V35" s="123"/>
      <c r="W35" s="419" t="s">
        <v>81</v>
      </c>
      <c r="X35" s="419"/>
      <c r="Y35" s="419"/>
      <c r="Z35" s="419"/>
      <c r="AA35" s="419"/>
      <c r="AB35" s="419"/>
      <c r="AC35" s="419"/>
      <c r="AD35" s="29"/>
      <c r="AE35" s="145">
        <v>2.433</v>
      </c>
      <c r="AF35" s="325">
        <v>16532</v>
      </c>
      <c r="AG35" s="119">
        <v>33866</v>
      </c>
      <c r="AH35" s="327">
        <v>16325</v>
      </c>
      <c r="AI35" s="326">
        <v>17541</v>
      </c>
    </row>
    <row r="36" spans="3:36" ht="10.5" customHeight="1">
      <c r="C36" s="14"/>
      <c r="D36" s="14"/>
      <c r="E36" s="14"/>
      <c r="F36" s="14"/>
      <c r="G36" s="420" t="s">
        <v>18</v>
      </c>
      <c r="H36" s="420"/>
      <c r="I36" s="420"/>
      <c r="J36" s="420"/>
      <c r="K36" s="151"/>
      <c r="L36" s="346">
        <v>2044</v>
      </c>
      <c r="M36" s="347">
        <v>4042</v>
      </c>
      <c r="N36" s="347">
        <v>1945</v>
      </c>
      <c r="O36" s="346">
        <v>2097</v>
      </c>
      <c r="P36" s="139">
        <f t="shared" si="10"/>
        <v>14970.370370370369</v>
      </c>
      <c r="Q36" s="140">
        <f t="shared" si="11"/>
        <v>1.977495107632094</v>
      </c>
      <c r="R36" s="139">
        <f t="shared" si="12"/>
        <v>99</v>
      </c>
      <c r="S36" s="139">
        <f t="shared" si="13"/>
        <v>148</v>
      </c>
      <c r="T36" s="127"/>
      <c r="U36" s="30"/>
      <c r="V36" s="118"/>
      <c r="W36" s="14"/>
      <c r="X36" s="14"/>
      <c r="Y36" s="14"/>
      <c r="Z36" s="420" t="s">
        <v>18</v>
      </c>
      <c r="AA36" s="420"/>
      <c r="AB36" s="420"/>
      <c r="AC36" s="420"/>
      <c r="AD36" s="30"/>
      <c r="AE36" s="146">
        <v>0.27</v>
      </c>
      <c r="AF36" s="125">
        <v>1945</v>
      </c>
      <c r="AG36" s="129">
        <v>3894</v>
      </c>
      <c r="AH36" s="328">
        <v>1887</v>
      </c>
      <c r="AI36" s="126">
        <v>2007</v>
      </c>
      <c r="AJ36" s="30"/>
    </row>
    <row r="37" spans="3:36" ht="10.5" customHeight="1">
      <c r="C37" s="14"/>
      <c r="D37" s="14"/>
      <c r="E37" s="14"/>
      <c r="F37" s="14"/>
      <c r="G37" s="420" t="s">
        <v>19</v>
      </c>
      <c r="H37" s="420"/>
      <c r="I37" s="420"/>
      <c r="J37" s="420"/>
      <c r="K37" s="151"/>
      <c r="L37" s="346">
        <v>3131</v>
      </c>
      <c r="M37" s="347">
        <v>6662</v>
      </c>
      <c r="N37" s="347">
        <v>3261</v>
      </c>
      <c r="O37" s="346">
        <v>3401</v>
      </c>
      <c r="P37" s="139">
        <f t="shared" si="10"/>
        <v>15937.799043062201</v>
      </c>
      <c r="Q37" s="140">
        <f t="shared" si="11"/>
        <v>2.1277547109549664</v>
      </c>
      <c r="R37" s="139">
        <f t="shared" si="12"/>
        <v>31</v>
      </c>
      <c r="S37" s="139">
        <f t="shared" si="13"/>
        <v>23</v>
      </c>
      <c r="T37" s="127"/>
      <c r="U37" s="30"/>
      <c r="V37" s="118"/>
      <c r="W37" s="14"/>
      <c r="X37" s="14"/>
      <c r="Y37" s="14"/>
      <c r="Z37" s="420" t="s">
        <v>19</v>
      </c>
      <c r="AA37" s="420"/>
      <c r="AB37" s="420"/>
      <c r="AC37" s="420"/>
      <c r="AD37" s="30"/>
      <c r="AE37" s="146">
        <v>0.418</v>
      </c>
      <c r="AF37" s="125">
        <v>3100</v>
      </c>
      <c r="AG37" s="129">
        <v>6639</v>
      </c>
      <c r="AH37" s="328">
        <v>3260</v>
      </c>
      <c r="AI37" s="126">
        <v>3379</v>
      </c>
      <c r="AJ37" s="30"/>
    </row>
    <row r="38" spans="3:36" ht="10.5" customHeight="1">
      <c r="C38" s="14"/>
      <c r="D38" s="14"/>
      <c r="E38" s="14"/>
      <c r="F38" s="14"/>
      <c r="G38" s="420" t="s">
        <v>23</v>
      </c>
      <c r="H38" s="420"/>
      <c r="I38" s="420"/>
      <c r="J38" s="420"/>
      <c r="K38" s="151"/>
      <c r="L38" s="346">
        <v>2386</v>
      </c>
      <c r="M38" s="347">
        <v>4590</v>
      </c>
      <c r="N38" s="347">
        <v>2121</v>
      </c>
      <c r="O38" s="346">
        <v>2469</v>
      </c>
      <c r="P38" s="139">
        <f t="shared" si="10"/>
        <v>14166.666666666666</v>
      </c>
      <c r="Q38" s="140">
        <f t="shared" si="11"/>
        <v>1.9237217099748534</v>
      </c>
      <c r="R38" s="139">
        <f t="shared" si="12"/>
        <v>-41</v>
      </c>
      <c r="S38" s="139">
        <f t="shared" si="13"/>
        <v>-101</v>
      </c>
      <c r="T38" s="127"/>
      <c r="U38" s="30"/>
      <c r="V38" s="118"/>
      <c r="W38" s="14"/>
      <c r="X38" s="14"/>
      <c r="Y38" s="14"/>
      <c r="Z38" s="420" t="s">
        <v>23</v>
      </c>
      <c r="AA38" s="420"/>
      <c r="AB38" s="420"/>
      <c r="AC38" s="420"/>
      <c r="AD38" s="30"/>
      <c r="AE38" s="146">
        <v>0.324</v>
      </c>
      <c r="AF38" s="125">
        <v>2427</v>
      </c>
      <c r="AG38" s="129">
        <v>4691</v>
      </c>
      <c r="AH38" s="328">
        <v>2160</v>
      </c>
      <c r="AI38" s="126">
        <v>2531</v>
      </c>
      <c r="AJ38" s="30"/>
    </row>
    <row r="39" spans="3:36" ht="10.5" customHeight="1">
      <c r="C39" s="14"/>
      <c r="D39" s="14"/>
      <c r="E39" s="14"/>
      <c r="F39" s="14"/>
      <c r="G39" s="420" t="s">
        <v>26</v>
      </c>
      <c r="H39" s="420"/>
      <c r="I39" s="420"/>
      <c r="J39" s="420"/>
      <c r="K39" s="151"/>
      <c r="L39" s="346">
        <v>1395</v>
      </c>
      <c r="M39" s="347">
        <v>2565</v>
      </c>
      <c r="N39" s="347">
        <v>1240</v>
      </c>
      <c r="O39" s="346">
        <v>1325</v>
      </c>
      <c r="P39" s="139">
        <f t="shared" si="10"/>
        <v>11450.892857142857</v>
      </c>
      <c r="Q39" s="140">
        <f t="shared" si="11"/>
        <v>1.8387096774193548</v>
      </c>
      <c r="R39" s="139">
        <f t="shared" si="12"/>
        <v>1</v>
      </c>
      <c r="S39" s="139">
        <f t="shared" si="13"/>
        <v>17</v>
      </c>
      <c r="T39" s="127"/>
      <c r="U39" s="30"/>
      <c r="V39" s="118"/>
      <c r="W39" s="14"/>
      <c r="X39" s="14"/>
      <c r="Y39" s="14"/>
      <c r="Z39" s="420" t="s">
        <v>26</v>
      </c>
      <c r="AA39" s="420"/>
      <c r="AB39" s="420"/>
      <c r="AC39" s="420"/>
      <c r="AD39" s="30"/>
      <c r="AE39" s="146">
        <v>0.224</v>
      </c>
      <c r="AF39" s="125">
        <v>1394</v>
      </c>
      <c r="AG39" s="129">
        <v>2548</v>
      </c>
      <c r="AH39" s="328">
        <v>1249</v>
      </c>
      <c r="AI39" s="126">
        <v>1299</v>
      </c>
      <c r="AJ39" s="30"/>
    </row>
    <row r="40" spans="3:36" ht="10.5" customHeight="1">
      <c r="C40" s="14"/>
      <c r="D40" s="14"/>
      <c r="E40" s="14"/>
      <c r="F40" s="14"/>
      <c r="G40" s="420" t="s">
        <v>29</v>
      </c>
      <c r="H40" s="420"/>
      <c r="I40" s="420"/>
      <c r="J40" s="420"/>
      <c r="K40" s="151"/>
      <c r="L40" s="346">
        <v>1940</v>
      </c>
      <c r="M40" s="347">
        <v>3818</v>
      </c>
      <c r="N40" s="347">
        <v>1813</v>
      </c>
      <c r="O40" s="346">
        <v>2005</v>
      </c>
      <c r="P40" s="139">
        <f t="shared" si="10"/>
        <v>10877.492877492878</v>
      </c>
      <c r="Q40" s="140">
        <f t="shared" si="11"/>
        <v>1.968041237113402</v>
      </c>
      <c r="R40" s="139">
        <f t="shared" si="12"/>
        <v>-26</v>
      </c>
      <c r="S40" s="139">
        <f t="shared" si="13"/>
        <v>-9</v>
      </c>
      <c r="T40" s="127"/>
      <c r="U40" s="30"/>
      <c r="V40" s="118"/>
      <c r="W40" s="14"/>
      <c r="X40" s="14"/>
      <c r="Y40" s="14"/>
      <c r="Z40" s="420" t="s">
        <v>29</v>
      </c>
      <c r="AA40" s="420"/>
      <c r="AB40" s="420"/>
      <c r="AC40" s="420"/>
      <c r="AD40" s="30"/>
      <c r="AE40" s="146">
        <v>0.351</v>
      </c>
      <c r="AF40" s="125">
        <v>1966</v>
      </c>
      <c r="AG40" s="129">
        <v>3827</v>
      </c>
      <c r="AH40" s="328">
        <v>1805</v>
      </c>
      <c r="AI40" s="126">
        <v>2022</v>
      </c>
      <c r="AJ40" s="30"/>
    </row>
    <row r="41" spans="3:36" ht="10.5" customHeight="1">
      <c r="C41" s="14"/>
      <c r="D41" s="14"/>
      <c r="E41" s="14"/>
      <c r="F41" s="14"/>
      <c r="G41" s="420" t="s">
        <v>30</v>
      </c>
      <c r="H41" s="420"/>
      <c r="I41" s="420"/>
      <c r="J41" s="420"/>
      <c r="K41" s="151"/>
      <c r="L41" s="346">
        <v>3017</v>
      </c>
      <c r="M41" s="347">
        <v>6078</v>
      </c>
      <c r="N41" s="347">
        <v>2897</v>
      </c>
      <c r="O41" s="346">
        <v>3181</v>
      </c>
      <c r="P41" s="139">
        <f t="shared" si="10"/>
        <v>13720.090293453724</v>
      </c>
      <c r="Q41" s="140">
        <f t="shared" si="11"/>
        <v>2.0145840238647663</v>
      </c>
      <c r="R41" s="139">
        <f t="shared" si="12"/>
        <v>64</v>
      </c>
      <c r="S41" s="139">
        <f t="shared" si="13"/>
        <v>17</v>
      </c>
      <c r="T41" s="127"/>
      <c r="U41" s="30"/>
      <c r="V41" s="118"/>
      <c r="W41" s="14"/>
      <c r="X41" s="14"/>
      <c r="Y41" s="14"/>
      <c r="Z41" s="420" t="s">
        <v>30</v>
      </c>
      <c r="AA41" s="420"/>
      <c r="AB41" s="420"/>
      <c r="AC41" s="420"/>
      <c r="AD41" s="30"/>
      <c r="AE41" s="146">
        <v>0.443</v>
      </c>
      <c r="AF41" s="125">
        <v>2953</v>
      </c>
      <c r="AG41" s="129">
        <v>6061</v>
      </c>
      <c r="AH41" s="328">
        <v>2877</v>
      </c>
      <c r="AI41" s="126">
        <v>3184</v>
      </c>
      <c r="AJ41" s="30"/>
    </row>
    <row r="42" spans="3:36" ht="10.5" customHeight="1">
      <c r="C42" s="14"/>
      <c r="D42" s="14"/>
      <c r="E42" s="14"/>
      <c r="F42" s="14"/>
      <c r="G42" s="420" t="s">
        <v>60</v>
      </c>
      <c r="H42" s="420"/>
      <c r="I42" s="420"/>
      <c r="J42" s="420"/>
      <c r="K42" s="151"/>
      <c r="L42" s="346">
        <v>2779</v>
      </c>
      <c r="M42" s="347">
        <v>6233</v>
      </c>
      <c r="N42" s="347">
        <v>3096</v>
      </c>
      <c r="O42" s="346">
        <v>3137</v>
      </c>
      <c r="P42" s="139">
        <f t="shared" si="10"/>
        <v>15466.501240694788</v>
      </c>
      <c r="Q42" s="140">
        <f t="shared" si="11"/>
        <v>2.2428931270241095</v>
      </c>
      <c r="R42" s="139">
        <f t="shared" si="12"/>
        <v>32</v>
      </c>
      <c r="S42" s="139">
        <f t="shared" si="13"/>
        <v>27</v>
      </c>
      <c r="T42" s="127"/>
      <c r="U42" s="30"/>
      <c r="V42" s="118"/>
      <c r="W42" s="14"/>
      <c r="X42" s="14"/>
      <c r="Y42" s="14"/>
      <c r="Z42" s="420" t="s">
        <v>60</v>
      </c>
      <c r="AA42" s="420"/>
      <c r="AB42" s="420"/>
      <c r="AC42" s="420"/>
      <c r="AD42" s="30"/>
      <c r="AE42" s="146">
        <v>0.403</v>
      </c>
      <c r="AF42" s="125">
        <v>2747</v>
      </c>
      <c r="AG42" s="129">
        <v>6206</v>
      </c>
      <c r="AH42" s="328">
        <v>3087</v>
      </c>
      <c r="AI42" s="126">
        <v>3119</v>
      </c>
      <c r="AJ42" s="30"/>
    </row>
    <row r="43" spans="3:35" ht="6.75" customHeight="1">
      <c r="C43" s="14"/>
      <c r="D43" s="14"/>
      <c r="E43" s="14"/>
      <c r="F43" s="14"/>
      <c r="G43" s="14"/>
      <c r="H43" s="14"/>
      <c r="I43" s="14"/>
      <c r="J43" s="14"/>
      <c r="K43" s="151"/>
      <c r="L43" s="331"/>
      <c r="M43" s="331"/>
      <c r="N43" s="331"/>
      <c r="O43" s="326"/>
      <c r="P43" s="126"/>
      <c r="Q43" s="158"/>
      <c r="R43" s="139"/>
      <c r="S43" s="139"/>
      <c r="T43" s="141"/>
      <c r="V43" s="118"/>
      <c r="W43" s="30"/>
      <c r="X43" s="30"/>
      <c r="Y43" s="30"/>
      <c r="Z43" s="30"/>
      <c r="AA43" s="30"/>
      <c r="AB43" s="30"/>
      <c r="AC43" s="30"/>
      <c r="AD43" s="30"/>
      <c r="AE43" s="147"/>
      <c r="AF43" s="325"/>
      <c r="AG43" s="129"/>
      <c r="AH43" s="327"/>
      <c r="AI43" s="326"/>
    </row>
    <row r="44" spans="3:35" s="41" customFormat="1" ht="10.5" customHeight="1">
      <c r="C44" s="401" t="s">
        <v>82</v>
      </c>
      <c r="D44" s="401"/>
      <c r="E44" s="401"/>
      <c r="F44" s="401"/>
      <c r="G44" s="401"/>
      <c r="H44" s="401"/>
      <c r="I44" s="401"/>
      <c r="J44" s="401"/>
      <c r="K44" s="211"/>
      <c r="L44" s="340">
        <v>6</v>
      </c>
      <c r="M44" s="343">
        <v>13</v>
      </c>
      <c r="N44" s="343">
        <v>6</v>
      </c>
      <c r="O44" s="340">
        <v>7</v>
      </c>
      <c r="P44" s="63">
        <f>SUM(M44/AE44)</f>
        <v>6500</v>
      </c>
      <c r="Q44" s="64">
        <f>SUM(M44/L44)</f>
        <v>2.1666666666666665</v>
      </c>
      <c r="R44" s="63">
        <f>SUM(L44-AF44)</f>
        <v>0</v>
      </c>
      <c r="S44" s="63">
        <f>SUM(M44-AG44)</f>
        <v>0</v>
      </c>
      <c r="T44" s="156"/>
      <c r="V44" s="123"/>
      <c r="W44" s="419" t="s">
        <v>82</v>
      </c>
      <c r="X44" s="419"/>
      <c r="Y44" s="419"/>
      <c r="Z44" s="419"/>
      <c r="AA44" s="419"/>
      <c r="AB44" s="419"/>
      <c r="AC44" s="419"/>
      <c r="AD44" s="29"/>
      <c r="AE44" s="145">
        <v>0.002</v>
      </c>
      <c r="AF44" s="325">
        <v>6</v>
      </c>
      <c r="AG44" s="119">
        <v>13</v>
      </c>
      <c r="AH44" s="327">
        <v>6</v>
      </c>
      <c r="AI44" s="326">
        <v>7</v>
      </c>
    </row>
    <row r="45" spans="3:35" ht="6.75" customHeight="1">
      <c r="C45" s="14"/>
      <c r="D45" s="14"/>
      <c r="E45" s="14"/>
      <c r="F45" s="14"/>
      <c r="G45" s="14"/>
      <c r="H45" s="14"/>
      <c r="I45" s="14"/>
      <c r="J45" s="14"/>
      <c r="K45" s="151"/>
      <c r="L45" s="331"/>
      <c r="M45" s="331"/>
      <c r="N45" s="331"/>
      <c r="O45" s="326"/>
      <c r="P45" s="126"/>
      <c r="Q45" s="158"/>
      <c r="R45" s="139"/>
      <c r="S45" s="139"/>
      <c r="T45" s="141"/>
      <c r="V45" s="118"/>
      <c r="W45" s="30"/>
      <c r="X45" s="30"/>
      <c r="Y45" s="30"/>
      <c r="Z45" s="30"/>
      <c r="AA45" s="30"/>
      <c r="AB45" s="30"/>
      <c r="AC45" s="30"/>
      <c r="AD45" s="30"/>
      <c r="AE45" s="147"/>
      <c r="AF45" s="325"/>
      <c r="AG45" s="129"/>
      <c r="AH45" s="327"/>
      <c r="AI45" s="326"/>
    </row>
    <row r="46" spans="3:35" s="41" customFormat="1" ht="10.5" customHeight="1">
      <c r="C46" s="401" t="s">
        <v>83</v>
      </c>
      <c r="D46" s="401"/>
      <c r="E46" s="401"/>
      <c r="F46" s="401"/>
      <c r="G46" s="401"/>
      <c r="H46" s="401"/>
      <c r="I46" s="401"/>
      <c r="J46" s="401"/>
      <c r="K46" s="211"/>
      <c r="L46" s="331">
        <v>9045</v>
      </c>
      <c r="M46" s="331">
        <v>21524</v>
      </c>
      <c r="N46" s="331">
        <v>10696</v>
      </c>
      <c r="O46" s="331">
        <v>10828</v>
      </c>
      <c r="P46" s="63">
        <f aca="true" t="shared" si="14" ref="P46:P52">SUM(M46/AE46)</f>
        <v>11832.875206157229</v>
      </c>
      <c r="Q46" s="64">
        <f aca="true" t="shared" si="15" ref="Q46:Q52">SUM(M46/L46)</f>
        <v>2.379657269209508</v>
      </c>
      <c r="R46" s="63">
        <f aca="true" t="shared" si="16" ref="R46:R52">SUM(L46-AF46)</f>
        <v>86</v>
      </c>
      <c r="S46" s="63">
        <f aca="true" t="shared" si="17" ref="S46:S52">SUM(M46-AG46)</f>
        <v>37</v>
      </c>
      <c r="T46" s="156"/>
      <c r="V46" s="123"/>
      <c r="W46" s="419" t="s">
        <v>83</v>
      </c>
      <c r="X46" s="419"/>
      <c r="Y46" s="419"/>
      <c r="Z46" s="419"/>
      <c r="AA46" s="419"/>
      <c r="AB46" s="419"/>
      <c r="AC46" s="419"/>
      <c r="AD46" s="29"/>
      <c r="AE46" s="145">
        <v>1.8190000000000002</v>
      </c>
      <c r="AF46" s="325">
        <v>8959</v>
      </c>
      <c r="AG46" s="119">
        <v>21487</v>
      </c>
      <c r="AH46" s="327">
        <v>10699</v>
      </c>
      <c r="AI46" s="326">
        <v>10788</v>
      </c>
    </row>
    <row r="47" spans="3:36" ht="10.5" customHeight="1">
      <c r="C47" s="14"/>
      <c r="D47" s="14"/>
      <c r="E47" s="14"/>
      <c r="F47" s="14"/>
      <c r="G47" s="420" t="s">
        <v>18</v>
      </c>
      <c r="H47" s="420"/>
      <c r="I47" s="420"/>
      <c r="J47" s="420"/>
      <c r="K47" s="151"/>
      <c r="L47" s="346">
        <v>1731</v>
      </c>
      <c r="M47" s="347">
        <v>3900</v>
      </c>
      <c r="N47" s="347">
        <v>1976</v>
      </c>
      <c r="O47" s="346">
        <v>1924</v>
      </c>
      <c r="P47" s="139">
        <f t="shared" si="14"/>
        <v>14233.576642335765</v>
      </c>
      <c r="Q47" s="140">
        <f t="shared" si="15"/>
        <v>2.2530329289428077</v>
      </c>
      <c r="R47" s="139">
        <f t="shared" si="16"/>
        <v>42</v>
      </c>
      <c r="S47" s="139">
        <f t="shared" si="17"/>
        <v>56</v>
      </c>
      <c r="T47" s="127"/>
      <c r="U47" s="30"/>
      <c r="V47" s="118"/>
      <c r="W47" s="14"/>
      <c r="X47" s="14"/>
      <c r="Y47" s="14"/>
      <c r="Z47" s="420" t="s">
        <v>18</v>
      </c>
      <c r="AA47" s="420"/>
      <c r="AB47" s="420"/>
      <c r="AC47" s="420"/>
      <c r="AD47" s="30"/>
      <c r="AE47" s="146">
        <v>0.274</v>
      </c>
      <c r="AF47" s="125">
        <v>1689</v>
      </c>
      <c r="AG47" s="129">
        <v>3844</v>
      </c>
      <c r="AH47" s="328">
        <v>1949</v>
      </c>
      <c r="AI47" s="126">
        <v>1895</v>
      </c>
      <c r="AJ47" s="30"/>
    </row>
    <row r="48" spans="3:36" ht="10.5" customHeight="1">
      <c r="C48" s="14"/>
      <c r="D48" s="14"/>
      <c r="E48" s="14"/>
      <c r="F48" s="14"/>
      <c r="G48" s="420" t="s">
        <v>19</v>
      </c>
      <c r="H48" s="420"/>
      <c r="I48" s="420"/>
      <c r="J48" s="420"/>
      <c r="K48" s="151"/>
      <c r="L48" s="346">
        <v>1174</v>
      </c>
      <c r="M48" s="347">
        <v>2942</v>
      </c>
      <c r="N48" s="347">
        <v>1455</v>
      </c>
      <c r="O48" s="346">
        <v>1487</v>
      </c>
      <c r="P48" s="139">
        <f t="shared" si="14"/>
        <v>8915.151515151514</v>
      </c>
      <c r="Q48" s="140">
        <f t="shared" si="15"/>
        <v>2.5059625212947187</v>
      </c>
      <c r="R48" s="139">
        <f t="shared" si="16"/>
        <v>23</v>
      </c>
      <c r="S48" s="139">
        <f t="shared" si="17"/>
        <v>-9</v>
      </c>
      <c r="T48" s="127"/>
      <c r="U48" s="30"/>
      <c r="V48" s="118"/>
      <c r="W48" s="14"/>
      <c r="X48" s="14"/>
      <c r="Y48" s="14"/>
      <c r="Z48" s="420" t="s">
        <v>19</v>
      </c>
      <c r="AA48" s="420"/>
      <c r="AB48" s="420"/>
      <c r="AC48" s="420"/>
      <c r="AD48" s="30"/>
      <c r="AE48" s="146">
        <v>0.33</v>
      </c>
      <c r="AF48" s="125">
        <v>1151</v>
      </c>
      <c r="AG48" s="129">
        <v>2951</v>
      </c>
      <c r="AH48" s="328">
        <v>1466</v>
      </c>
      <c r="AI48" s="126">
        <v>1485</v>
      </c>
      <c r="AJ48" s="30"/>
    </row>
    <row r="49" spans="3:36" ht="10.5" customHeight="1">
      <c r="C49" s="14"/>
      <c r="D49" s="14"/>
      <c r="E49" s="14"/>
      <c r="F49" s="14"/>
      <c r="G49" s="420" t="s">
        <v>23</v>
      </c>
      <c r="H49" s="420"/>
      <c r="I49" s="420"/>
      <c r="J49" s="420"/>
      <c r="K49" s="151"/>
      <c r="L49" s="346">
        <v>1627</v>
      </c>
      <c r="M49" s="347">
        <v>3810</v>
      </c>
      <c r="N49" s="347">
        <v>1883</v>
      </c>
      <c r="O49" s="346">
        <v>1927</v>
      </c>
      <c r="P49" s="139">
        <f t="shared" si="14"/>
        <v>12785.23489932886</v>
      </c>
      <c r="Q49" s="140">
        <f t="shared" si="15"/>
        <v>2.341733251382913</v>
      </c>
      <c r="R49" s="139">
        <f t="shared" si="16"/>
        <v>1</v>
      </c>
      <c r="S49" s="139">
        <f t="shared" si="17"/>
        <v>9</v>
      </c>
      <c r="T49" s="127"/>
      <c r="U49" s="30"/>
      <c r="V49" s="118"/>
      <c r="W49" s="14"/>
      <c r="X49" s="14"/>
      <c r="Y49" s="14"/>
      <c r="Z49" s="420" t="s">
        <v>23</v>
      </c>
      <c r="AA49" s="420"/>
      <c r="AB49" s="420"/>
      <c r="AC49" s="420"/>
      <c r="AD49" s="30"/>
      <c r="AE49" s="146">
        <v>0.298</v>
      </c>
      <c r="AF49" s="125">
        <v>1626</v>
      </c>
      <c r="AG49" s="129">
        <v>3801</v>
      </c>
      <c r="AH49" s="328">
        <v>1904</v>
      </c>
      <c r="AI49" s="126">
        <v>1897</v>
      </c>
      <c r="AJ49" s="30"/>
    </row>
    <row r="50" spans="3:36" ht="10.5" customHeight="1">
      <c r="C50" s="14"/>
      <c r="D50" s="14"/>
      <c r="E50" s="14"/>
      <c r="F50" s="14"/>
      <c r="G50" s="420" t="s">
        <v>26</v>
      </c>
      <c r="H50" s="420"/>
      <c r="I50" s="420"/>
      <c r="J50" s="420"/>
      <c r="K50" s="151"/>
      <c r="L50" s="346">
        <v>1338</v>
      </c>
      <c r="M50" s="347">
        <v>3390</v>
      </c>
      <c r="N50" s="347">
        <v>1669</v>
      </c>
      <c r="O50" s="346">
        <v>1721</v>
      </c>
      <c r="P50" s="139">
        <f t="shared" si="14"/>
        <v>9658.119658119658</v>
      </c>
      <c r="Q50" s="140">
        <f t="shared" si="15"/>
        <v>2.5336322869955157</v>
      </c>
      <c r="R50" s="139">
        <f t="shared" si="16"/>
        <v>23</v>
      </c>
      <c r="S50" s="139">
        <f t="shared" si="17"/>
        <v>13</v>
      </c>
      <c r="T50" s="127"/>
      <c r="U50" s="30"/>
      <c r="V50" s="118"/>
      <c r="W50" s="14"/>
      <c r="X50" s="14"/>
      <c r="Y50" s="14"/>
      <c r="Z50" s="420" t="s">
        <v>26</v>
      </c>
      <c r="AA50" s="420"/>
      <c r="AB50" s="420"/>
      <c r="AC50" s="420"/>
      <c r="AD50" s="30"/>
      <c r="AE50" s="146">
        <v>0.351</v>
      </c>
      <c r="AF50" s="125">
        <v>1315</v>
      </c>
      <c r="AG50" s="129">
        <v>3377</v>
      </c>
      <c r="AH50" s="328">
        <v>1652</v>
      </c>
      <c r="AI50" s="126">
        <v>1725</v>
      </c>
      <c r="AJ50" s="30"/>
    </row>
    <row r="51" spans="3:36" ht="10.5" customHeight="1">
      <c r="C51" s="14"/>
      <c r="D51" s="14"/>
      <c r="E51" s="14"/>
      <c r="F51" s="14"/>
      <c r="G51" s="420" t="s">
        <v>29</v>
      </c>
      <c r="H51" s="420"/>
      <c r="I51" s="420"/>
      <c r="J51" s="420"/>
      <c r="K51" s="151"/>
      <c r="L51" s="346">
        <v>2069</v>
      </c>
      <c r="M51" s="347">
        <v>4849</v>
      </c>
      <c r="N51" s="347">
        <v>2395</v>
      </c>
      <c r="O51" s="346">
        <v>2454</v>
      </c>
      <c r="P51" s="139">
        <f t="shared" si="14"/>
        <v>12660.574412532636</v>
      </c>
      <c r="Q51" s="140">
        <f t="shared" si="15"/>
        <v>2.3436442725954567</v>
      </c>
      <c r="R51" s="139">
        <f t="shared" si="16"/>
        <v>-26</v>
      </c>
      <c r="S51" s="139">
        <f t="shared" si="17"/>
        <v>-70</v>
      </c>
      <c r="T51" s="127"/>
      <c r="U51" s="30"/>
      <c r="V51" s="118"/>
      <c r="W51" s="14"/>
      <c r="X51" s="14"/>
      <c r="Y51" s="14"/>
      <c r="Z51" s="420" t="s">
        <v>29</v>
      </c>
      <c r="AA51" s="420"/>
      <c r="AB51" s="420"/>
      <c r="AC51" s="420"/>
      <c r="AD51" s="30"/>
      <c r="AE51" s="146">
        <v>0.383</v>
      </c>
      <c r="AF51" s="125">
        <v>2095</v>
      </c>
      <c r="AG51" s="129">
        <v>4919</v>
      </c>
      <c r="AH51" s="328">
        <v>2437</v>
      </c>
      <c r="AI51" s="126">
        <v>2482</v>
      </c>
      <c r="AJ51" s="30"/>
    </row>
    <row r="52" spans="3:36" ht="10.5" customHeight="1">
      <c r="C52" s="14"/>
      <c r="D52" s="14"/>
      <c r="E52" s="14"/>
      <c r="F52" s="14"/>
      <c r="G52" s="420" t="s">
        <v>30</v>
      </c>
      <c r="H52" s="420"/>
      <c r="I52" s="420"/>
      <c r="J52" s="420"/>
      <c r="K52" s="151"/>
      <c r="L52" s="346">
        <v>1106</v>
      </c>
      <c r="M52" s="347">
        <v>2633</v>
      </c>
      <c r="N52" s="347">
        <v>1318</v>
      </c>
      <c r="O52" s="346">
        <v>1315</v>
      </c>
      <c r="P52" s="139">
        <f t="shared" si="14"/>
        <v>14387.978142076503</v>
      </c>
      <c r="Q52" s="140">
        <f t="shared" si="15"/>
        <v>2.380650994575045</v>
      </c>
      <c r="R52" s="139">
        <f t="shared" si="16"/>
        <v>23</v>
      </c>
      <c r="S52" s="139">
        <f t="shared" si="17"/>
        <v>38</v>
      </c>
      <c r="T52" s="127"/>
      <c r="U52" s="30"/>
      <c r="V52" s="118"/>
      <c r="W52" s="14"/>
      <c r="X52" s="14"/>
      <c r="Y52" s="14"/>
      <c r="Z52" s="420" t="s">
        <v>30</v>
      </c>
      <c r="AA52" s="420"/>
      <c r="AB52" s="420"/>
      <c r="AC52" s="420"/>
      <c r="AD52" s="30"/>
      <c r="AE52" s="146">
        <v>0.183</v>
      </c>
      <c r="AF52" s="125">
        <v>1083</v>
      </c>
      <c r="AG52" s="129">
        <v>2595</v>
      </c>
      <c r="AH52" s="328">
        <v>1291</v>
      </c>
      <c r="AI52" s="126">
        <v>1304</v>
      </c>
      <c r="AJ52" s="30"/>
    </row>
    <row r="53" spans="11:35" ht="6.75" customHeight="1">
      <c r="K53" s="151"/>
      <c r="L53" s="331"/>
      <c r="M53" s="331"/>
      <c r="N53" s="331"/>
      <c r="O53" s="326"/>
      <c r="P53" s="126"/>
      <c r="Q53" s="158"/>
      <c r="R53" s="139"/>
      <c r="S53" s="139"/>
      <c r="T53" s="141"/>
      <c r="V53" s="118"/>
      <c r="W53" s="30"/>
      <c r="X53" s="30"/>
      <c r="Y53" s="30"/>
      <c r="Z53" s="30"/>
      <c r="AA53" s="30"/>
      <c r="AB53" s="30"/>
      <c r="AC53" s="30"/>
      <c r="AD53" s="30"/>
      <c r="AE53" s="147"/>
      <c r="AF53" s="325"/>
      <c r="AG53" s="129"/>
      <c r="AH53" s="327"/>
      <c r="AI53" s="326"/>
    </row>
    <row r="54" spans="3:35" s="41" customFormat="1" ht="10.5" customHeight="1">
      <c r="C54" s="419" t="s">
        <v>84</v>
      </c>
      <c r="D54" s="419"/>
      <c r="E54" s="419"/>
      <c r="F54" s="419"/>
      <c r="G54" s="419"/>
      <c r="H54" s="419"/>
      <c r="I54" s="419"/>
      <c r="J54" s="419"/>
      <c r="K54" s="211"/>
      <c r="L54" s="331">
        <v>11403</v>
      </c>
      <c r="M54" s="331">
        <v>26345</v>
      </c>
      <c r="N54" s="331">
        <v>13107</v>
      </c>
      <c r="O54" s="331">
        <v>13238</v>
      </c>
      <c r="P54" s="63">
        <f aca="true" t="shared" si="18" ref="P54:P60">SUM(M54/AE54)</f>
        <v>14619.866814650388</v>
      </c>
      <c r="Q54" s="64">
        <f aca="true" t="shared" si="19" ref="Q54:Q60">SUM(M54/L54)</f>
        <v>2.310356923616592</v>
      </c>
      <c r="R54" s="63">
        <f aca="true" t="shared" si="20" ref="R54:R60">SUM(L54-AF54)</f>
        <v>149</v>
      </c>
      <c r="S54" s="63">
        <f aca="true" t="shared" si="21" ref="S54:S60">SUM(M54-AG54)</f>
        <v>203</v>
      </c>
      <c r="T54" s="156"/>
      <c r="V54" s="123"/>
      <c r="W54" s="419" t="s">
        <v>84</v>
      </c>
      <c r="X54" s="419"/>
      <c r="Y54" s="419"/>
      <c r="Z54" s="419"/>
      <c r="AA54" s="419"/>
      <c r="AB54" s="419"/>
      <c r="AC54" s="419"/>
      <c r="AD54" s="29"/>
      <c r="AE54" s="145">
        <v>1.802</v>
      </c>
      <c r="AF54" s="325">
        <v>11254</v>
      </c>
      <c r="AG54" s="119">
        <v>26142</v>
      </c>
      <c r="AH54" s="327">
        <v>13019</v>
      </c>
      <c r="AI54" s="326">
        <v>13123</v>
      </c>
    </row>
    <row r="55" spans="3:36" ht="10.5" customHeight="1">
      <c r="C55" s="14"/>
      <c r="D55" s="14"/>
      <c r="E55" s="14"/>
      <c r="F55" s="14"/>
      <c r="G55" s="420" t="s">
        <v>18</v>
      </c>
      <c r="H55" s="420"/>
      <c r="I55" s="420"/>
      <c r="J55" s="420"/>
      <c r="K55" s="151"/>
      <c r="L55" s="346">
        <v>1978</v>
      </c>
      <c r="M55" s="347">
        <v>4722</v>
      </c>
      <c r="N55" s="347">
        <v>2311</v>
      </c>
      <c r="O55" s="346">
        <v>2411</v>
      </c>
      <c r="P55" s="139">
        <f t="shared" si="18"/>
        <v>14180.18018018018</v>
      </c>
      <c r="Q55" s="140">
        <f t="shared" si="19"/>
        <v>2.3872598584428717</v>
      </c>
      <c r="R55" s="139">
        <f t="shared" si="20"/>
        <v>3</v>
      </c>
      <c r="S55" s="139">
        <f t="shared" si="21"/>
        <v>-76</v>
      </c>
      <c r="T55" s="127"/>
      <c r="U55" s="30"/>
      <c r="V55" s="118"/>
      <c r="W55" s="14"/>
      <c r="X55" s="14"/>
      <c r="Y55" s="14"/>
      <c r="Z55" s="420" t="s">
        <v>18</v>
      </c>
      <c r="AA55" s="420"/>
      <c r="AB55" s="420"/>
      <c r="AC55" s="420"/>
      <c r="AD55" s="30"/>
      <c r="AE55" s="146">
        <v>0.333</v>
      </c>
      <c r="AF55" s="125">
        <v>1975</v>
      </c>
      <c r="AG55" s="129">
        <v>4798</v>
      </c>
      <c r="AH55" s="328">
        <v>2349</v>
      </c>
      <c r="AI55" s="126">
        <v>2449</v>
      </c>
      <c r="AJ55" s="30"/>
    </row>
    <row r="56" spans="3:36" ht="10.5" customHeight="1">
      <c r="C56" s="14"/>
      <c r="D56" s="14"/>
      <c r="E56" s="14"/>
      <c r="F56" s="14"/>
      <c r="G56" s="420" t="s">
        <v>19</v>
      </c>
      <c r="H56" s="420"/>
      <c r="I56" s="420"/>
      <c r="J56" s="420"/>
      <c r="K56" s="151"/>
      <c r="L56" s="346">
        <v>1759</v>
      </c>
      <c r="M56" s="347">
        <v>4409</v>
      </c>
      <c r="N56" s="347">
        <v>2194</v>
      </c>
      <c r="O56" s="346">
        <v>2215</v>
      </c>
      <c r="P56" s="139">
        <f t="shared" si="18"/>
        <v>15690.391459074732</v>
      </c>
      <c r="Q56" s="140">
        <f t="shared" si="19"/>
        <v>2.506537805571347</v>
      </c>
      <c r="R56" s="139">
        <f t="shared" si="20"/>
        <v>-3</v>
      </c>
      <c r="S56" s="139">
        <f t="shared" si="21"/>
        <v>-11</v>
      </c>
      <c r="T56" s="127"/>
      <c r="U56" s="30"/>
      <c r="V56" s="118"/>
      <c r="W56" s="14"/>
      <c r="X56" s="14"/>
      <c r="Y56" s="14"/>
      <c r="Z56" s="420" t="s">
        <v>19</v>
      </c>
      <c r="AA56" s="420"/>
      <c r="AB56" s="420"/>
      <c r="AC56" s="420"/>
      <c r="AD56" s="30"/>
      <c r="AE56" s="146">
        <v>0.281</v>
      </c>
      <c r="AF56" s="125">
        <v>1762</v>
      </c>
      <c r="AG56" s="129">
        <v>4420</v>
      </c>
      <c r="AH56" s="328">
        <v>2201</v>
      </c>
      <c r="AI56" s="126">
        <v>2219</v>
      </c>
      <c r="AJ56" s="30"/>
    </row>
    <row r="57" spans="3:36" ht="10.5" customHeight="1">
      <c r="C57" s="14"/>
      <c r="D57" s="14"/>
      <c r="E57" s="14"/>
      <c r="F57" s="14"/>
      <c r="G57" s="420" t="s">
        <v>23</v>
      </c>
      <c r="H57" s="420"/>
      <c r="I57" s="420"/>
      <c r="J57" s="420"/>
      <c r="K57" s="151"/>
      <c r="L57" s="346">
        <v>1971</v>
      </c>
      <c r="M57" s="347">
        <v>4412</v>
      </c>
      <c r="N57" s="347">
        <v>2211</v>
      </c>
      <c r="O57" s="346">
        <v>2201</v>
      </c>
      <c r="P57" s="139">
        <f t="shared" si="18"/>
        <v>13053.254437869822</v>
      </c>
      <c r="Q57" s="140">
        <f t="shared" si="19"/>
        <v>2.23845763571791</v>
      </c>
      <c r="R57" s="139">
        <f t="shared" si="20"/>
        <v>4</v>
      </c>
      <c r="S57" s="139">
        <f t="shared" si="21"/>
        <v>-12</v>
      </c>
      <c r="T57" s="127"/>
      <c r="U57" s="30"/>
      <c r="V57" s="118"/>
      <c r="W57" s="14"/>
      <c r="X57" s="14"/>
      <c r="Y57" s="14"/>
      <c r="Z57" s="420" t="s">
        <v>23</v>
      </c>
      <c r="AA57" s="420"/>
      <c r="AB57" s="420"/>
      <c r="AC57" s="420"/>
      <c r="AD57" s="30"/>
      <c r="AE57" s="146">
        <v>0.338</v>
      </c>
      <c r="AF57" s="125">
        <v>1967</v>
      </c>
      <c r="AG57" s="129">
        <v>4424</v>
      </c>
      <c r="AH57" s="328">
        <v>2244</v>
      </c>
      <c r="AI57" s="126">
        <v>2180</v>
      </c>
      <c r="AJ57" s="30"/>
    </row>
    <row r="58" spans="3:36" ht="10.5" customHeight="1">
      <c r="C58" s="14"/>
      <c r="D58" s="14"/>
      <c r="E58" s="14"/>
      <c r="F58" s="14"/>
      <c r="G58" s="420" t="s">
        <v>26</v>
      </c>
      <c r="H58" s="420"/>
      <c r="I58" s="420"/>
      <c r="J58" s="420"/>
      <c r="K58" s="151"/>
      <c r="L58" s="346">
        <v>2799</v>
      </c>
      <c r="M58" s="347">
        <v>6153</v>
      </c>
      <c r="N58" s="347">
        <v>3081</v>
      </c>
      <c r="O58" s="346">
        <v>3072</v>
      </c>
      <c r="P58" s="139">
        <f t="shared" si="18"/>
        <v>16811.475409836065</v>
      </c>
      <c r="Q58" s="140">
        <f t="shared" si="19"/>
        <v>2.1982851018220795</v>
      </c>
      <c r="R58" s="139">
        <f t="shared" si="20"/>
        <v>49</v>
      </c>
      <c r="S58" s="139">
        <f t="shared" si="21"/>
        <v>122</v>
      </c>
      <c r="T58" s="127"/>
      <c r="U58" s="30"/>
      <c r="V58" s="118"/>
      <c r="W58" s="14"/>
      <c r="X58" s="14"/>
      <c r="Y58" s="14"/>
      <c r="Z58" s="420" t="s">
        <v>26</v>
      </c>
      <c r="AA58" s="420"/>
      <c r="AB58" s="420"/>
      <c r="AC58" s="420"/>
      <c r="AD58" s="30"/>
      <c r="AE58" s="146">
        <v>0.366</v>
      </c>
      <c r="AF58" s="125">
        <v>2750</v>
      </c>
      <c r="AG58" s="129">
        <v>6031</v>
      </c>
      <c r="AH58" s="328">
        <v>2996</v>
      </c>
      <c r="AI58" s="126">
        <v>3035</v>
      </c>
      <c r="AJ58" s="30"/>
    </row>
    <row r="59" spans="3:36" ht="10.5" customHeight="1">
      <c r="C59" s="14"/>
      <c r="D59" s="14"/>
      <c r="E59" s="14"/>
      <c r="F59" s="14"/>
      <c r="G59" s="420" t="s">
        <v>29</v>
      </c>
      <c r="H59" s="420"/>
      <c r="I59" s="420"/>
      <c r="J59" s="420"/>
      <c r="K59" s="151"/>
      <c r="L59" s="346">
        <v>2121</v>
      </c>
      <c r="M59" s="347">
        <v>4772</v>
      </c>
      <c r="N59" s="347">
        <v>2386</v>
      </c>
      <c r="O59" s="346">
        <v>2386</v>
      </c>
      <c r="P59" s="139">
        <f t="shared" si="18"/>
        <v>13146.005509641873</v>
      </c>
      <c r="Q59" s="140">
        <f t="shared" si="19"/>
        <v>2.2498821310702497</v>
      </c>
      <c r="R59" s="139">
        <f t="shared" si="20"/>
        <v>77</v>
      </c>
      <c r="S59" s="139">
        <f t="shared" si="21"/>
        <v>137</v>
      </c>
      <c r="T59" s="127"/>
      <c r="U59" s="30"/>
      <c r="V59" s="118"/>
      <c r="W59" s="14"/>
      <c r="X59" s="14"/>
      <c r="Y59" s="14"/>
      <c r="Z59" s="420" t="s">
        <v>29</v>
      </c>
      <c r="AA59" s="420"/>
      <c r="AB59" s="420"/>
      <c r="AC59" s="420"/>
      <c r="AD59" s="30"/>
      <c r="AE59" s="146">
        <v>0.363</v>
      </c>
      <c r="AF59" s="125">
        <v>2044</v>
      </c>
      <c r="AG59" s="129">
        <v>4635</v>
      </c>
      <c r="AH59" s="328">
        <v>2329</v>
      </c>
      <c r="AI59" s="126">
        <v>2306</v>
      </c>
      <c r="AJ59" s="30"/>
    </row>
    <row r="60" spans="3:36" ht="10.5" customHeight="1">
      <c r="C60" s="14"/>
      <c r="D60" s="14"/>
      <c r="E60" s="14"/>
      <c r="F60" s="14"/>
      <c r="G60" s="420" t="s">
        <v>30</v>
      </c>
      <c r="H60" s="420"/>
      <c r="I60" s="420"/>
      <c r="J60" s="420"/>
      <c r="K60" s="151"/>
      <c r="L60" s="346">
        <v>775</v>
      </c>
      <c r="M60" s="347">
        <v>1877</v>
      </c>
      <c r="N60" s="347">
        <v>924</v>
      </c>
      <c r="O60" s="346">
        <v>953</v>
      </c>
      <c r="P60" s="139">
        <f t="shared" si="18"/>
        <v>15512.396694214876</v>
      </c>
      <c r="Q60" s="140">
        <f t="shared" si="19"/>
        <v>2.4219354838709677</v>
      </c>
      <c r="R60" s="139">
        <f t="shared" si="20"/>
        <v>19</v>
      </c>
      <c r="S60" s="139">
        <f t="shared" si="21"/>
        <v>43</v>
      </c>
      <c r="T60" s="127"/>
      <c r="U60" s="30"/>
      <c r="V60" s="118"/>
      <c r="W60" s="14"/>
      <c r="X60" s="14"/>
      <c r="Y60" s="14"/>
      <c r="Z60" s="420" t="s">
        <v>30</v>
      </c>
      <c r="AA60" s="420"/>
      <c r="AB60" s="420"/>
      <c r="AC60" s="420"/>
      <c r="AD60" s="30"/>
      <c r="AE60" s="146">
        <v>0.121</v>
      </c>
      <c r="AF60" s="125">
        <v>756</v>
      </c>
      <c r="AG60" s="129">
        <v>1834</v>
      </c>
      <c r="AH60" s="328">
        <v>900</v>
      </c>
      <c r="AI60" s="126">
        <v>934</v>
      </c>
      <c r="AJ60" s="30"/>
    </row>
    <row r="61" spans="3:35" ht="6.75" customHeight="1">
      <c r="C61" s="14"/>
      <c r="D61" s="14"/>
      <c r="E61" s="14"/>
      <c r="F61" s="14"/>
      <c r="G61" s="14"/>
      <c r="H61" s="14"/>
      <c r="I61" s="14"/>
      <c r="J61" s="14"/>
      <c r="K61" s="151"/>
      <c r="L61" s="331"/>
      <c r="M61" s="331"/>
      <c r="N61" s="331"/>
      <c r="O61" s="326"/>
      <c r="P61" s="126"/>
      <c r="Q61" s="158"/>
      <c r="R61" s="139"/>
      <c r="S61" s="139"/>
      <c r="T61" s="141"/>
      <c r="V61" s="118"/>
      <c r="W61" s="30"/>
      <c r="X61" s="30"/>
      <c r="Y61" s="30"/>
      <c r="Z61" s="30"/>
      <c r="AA61" s="30"/>
      <c r="AB61" s="30"/>
      <c r="AC61" s="30"/>
      <c r="AD61" s="30"/>
      <c r="AE61" s="147"/>
      <c r="AF61" s="325"/>
      <c r="AG61" s="129"/>
      <c r="AH61" s="327"/>
      <c r="AI61" s="326"/>
    </row>
    <row r="62" spans="3:35" s="41" customFormat="1" ht="10.5" customHeight="1">
      <c r="C62" s="419" t="s">
        <v>85</v>
      </c>
      <c r="D62" s="419"/>
      <c r="E62" s="419"/>
      <c r="F62" s="419"/>
      <c r="G62" s="419"/>
      <c r="H62" s="419"/>
      <c r="I62" s="419"/>
      <c r="J62" s="419"/>
      <c r="K62" s="211"/>
      <c r="L62" s="331">
        <v>9512</v>
      </c>
      <c r="M62" s="331">
        <v>22735</v>
      </c>
      <c r="N62" s="331">
        <v>11313</v>
      </c>
      <c r="O62" s="331">
        <v>11422</v>
      </c>
      <c r="P62" s="63">
        <f aca="true" t="shared" si="22" ref="P62:P68">SUM(M62/AE62)</f>
        <v>10925.036040365208</v>
      </c>
      <c r="Q62" s="64">
        <f aca="true" t="shared" si="23" ref="Q62:Q68">SUM(M62/L62)</f>
        <v>2.390138772077376</v>
      </c>
      <c r="R62" s="63">
        <f aca="true" t="shared" si="24" ref="R62:R68">SUM(L62-AF62)</f>
        <v>44</v>
      </c>
      <c r="S62" s="63">
        <f aca="true" t="shared" si="25" ref="S62:S68">SUM(M62-AG62)</f>
        <v>81</v>
      </c>
      <c r="T62" s="156"/>
      <c r="V62" s="123"/>
      <c r="W62" s="419" t="s">
        <v>85</v>
      </c>
      <c r="X62" s="419"/>
      <c r="Y62" s="419"/>
      <c r="Z62" s="419"/>
      <c r="AA62" s="419"/>
      <c r="AB62" s="419"/>
      <c r="AC62" s="419"/>
      <c r="AD62" s="29"/>
      <c r="AE62" s="145">
        <v>2.081</v>
      </c>
      <c r="AF62" s="325">
        <v>9468</v>
      </c>
      <c r="AG62" s="119">
        <v>22654</v>
      </c>
      <c r="AH62" s="327">
        <v>11319</v>
      </c>
      <c r="AI62" s="326">
        <v>11335</v>
      </c>
    </row>
    <row r="63" spans="3:36" ht="10.5" customHeight="1">
      <c r="C63" s="14"/>
      <c r="D63" s="14"/>
      <c r="E63" s="14"/>
      <c r="F63" s="14"/>
      <c r="G63" s="420" t="s">
        <v>18</v>
      </c>
      <c r="H63" s="420"/>
      <c r="I63" s="420"/>
      <c r="J63" s="420"/>
      <c r="K63" s="151"/>
      <c r="L63" s="346">
        <v>2015</v>
      </c>
      <c r="M63" s="347">
        <v>5132</v>
      </c>
      <c r="N63" s="347">
        <v>2552</v>
      </c>
      <c r="O63" s="346">
        <v>2580</v>
      </c>
      <c r="P63" s="139">
        <f t="shared" si="22"/>
        <v>10346.774193548386</v>
      </c>
      <c r="Q63" s="140">
        <f t="shared" si="23"/>
        <v>2.546898263027295</v>
      </c>
      <c r="R63" s="139">
        <f t="shared" si="24"/>
        <v>29</v>
      </c>
      <c r="S63" s="139">
        <f t="shared" si="25"/>
        <v>74</v>
      </c>
      <c r="T63" s="127"/>
      <c r="U63" s="30"/>
      <c r="V63" s="118"/>
      <c r="W63" s="14"/>
      <c r="X63" s="14"/>
      <c r="Y63" s="14"/>
      <c r="Z63" s="420" t="s">
        <v>18</v>
      </c>
      <c r="AA63" s="420"/>
      <c r="AB63" s="420"/>
      <c r="AC63" s="420"/>
      <c r="AD63" s="30"/>
      <c r="AE63" s="146">
        <v>0.496</v>
      </c>
      <c r="AF63" s="125">
        <v>1986</v>
      </c>
      <c r="AG63" s="129">
        <v>5058</v>
      </c>
      <c r="AH63" s="328">
        <v>2524</v>
      </c>
      <c r="AI63" s="126">
        <v>2534</v>
      </c>
      <c r="AJ63" s="30"/>
    </row>
    <row r="64" spans="3:36" ht="10.5" customHeight="1">
      <c r="C64" s="14"/>
      <c r="D64" s="14"/>
      <c r="E64" s="14"/>
      <c r="F64" s="14"/>
      <c r="G64" s="420" t="s">
        <v>19</v>
      </c>
      <c r="H64" s="420"/>
      <c r="I64" s="420"/>
      <c r="J64" s="420"/>
      <c r="K64" s="151"/>
      <c r="L64" s="346">
        <v>2092</v>
      </c>
      <c r="M64" s="347">
        <v>4906</v>
      </c>
      <c r="N64" s="347">
        <v>2460</v>
      </c>
      <c r="O64" s="346">
        <v>2446</v>
      </c>
      <c r="P64" s="139">
        <f t="shared" si="22"/>
        <v>10482.905982905982</v>
      </c>
      <c r="Q64" s="140">
        <f t="shared" si="23"/>
        <v>2.3451242829827916</v>
      </c>
      <c r="R64" s="139">
        <f t="shared" si="24"/>
        <v>-13</v>
      </c>
      <c r="S64" s="139">
        <f t="shared" si="25"/>
        <v>-48</v>
      </c>
      <c r="T64" s="127"/>
      <c r="U64" s="30"/>
      <c r="V64" s="118"/>
      <c r="W64" s="14"/>
      <c r="X64" s="14"/>
      <c r="Y64" s="14"/>
      <c r="Z64" s="420" t="s">
        <v>19</v>
      </c>
      <c r="AA64" s="420"/>
      <c r="AB64" s="420"/>
      <c r="AC64" s="420"/>
      <c r="AD64" s="30"/>
      <c r="AE64" s="146">
        <v>0.468</v>
      </c>
      <c r="AF64" s="125">
        <v>2105</v>
      </c>
      <c r="AG64" s="129">
        <v>4954</v>
      </c>
      <c r="AH64" s="328">
        <v>2497</v>
      </c>
      <c r="AI64" s="126">
        <v>2457</v>
      </c>
      <c r="AJ64" s="30"/>
    </row>
    <row r="65" spans="3:36" ht="10.5" customHeight="1">
      <c r="C65" s="14"/>
      <c r="D65" s="14"/>
      <c r="E65" s="14"/>
      <c r="F65" s="14"/>
      <c r="G65" s="420" t="s">
        <v>23</v>
      </c>
      <c r="H65" s="420"/>
      <c r="I65" s="420"/>
      <c r="J65" s="420"/>
      <c r="K65" s="151"/>
      <c r="L65" s="346">
        <v>1724</v>
      </c>
      <c r="M65" s="347">
        <v>4264</v>
      </c>
      <c r="N65" s="347">
        <v>2115</v>
      </c>
      <c r="O65" s="346">
        <v>2149</v>
      </c>
      <c r="P65" s="139">
        <f t="shared" si="22"/>
        <v>10400</v>
      </c>
      <c r="Q65" s="140">
        <f t="shared" si="23"/>
        <v>2.4733178654292343</v>
      </c>
      <c r="R65" s="139">
        <f t="shared" si="24"/>
        <v>17</v>
      </c>
      <c r="S65" s="139">
        <f t="shared" si="25"/>
        <v>14</v>
      </c>
      <c r="T65" s="127"/>
      <c r="U65" s="30"/>
      <c r="V65" s="118"/>
      <c r="W65" s="14"/>
      <c r="X65" s="14"/>
      <c r="Y65" s="14"/>
      <c r="Z65" s="420" t="s">
        <v>23</v>
      </c>
      <c r="AA65" s="420"/>
      <c r="AB65" s="420"/>
      <c r="AC65" s="420"/>
      <c r="AD65" s="30"/>
      <c r="AE65" s="146">
        <v>0.41</v>
      </c>
      <c r="AF65" s="125">
        <v>1707</v>
      </c>
      <c r="AG65" s="129">
        <v>4250</v>
      </c>
      <c r="AH65" s="328">
        <v>2118</v>
      </c>
      <c r="AI65" s="126">
        <v>2132</v>
      </c>
      <c r="AJ65" s="30"/>
    </row>
    <row r="66" spans="3:36" ht="10.5" customHeight="1">
      <c r="C66" s="14"/>
      <c r="D66" s="14"/>
      <c r="E66" s="14"/>
      <c r="F66" s="14"/>
      <c r="G66" s="420" t="s">
        <v>26</v>
      </c>
      <c r="H66" s="420"/>
      <c r="I66" s="420"/>
      <c r="J66" s="420"/>
      <c r="K66" s="151"/>
      <c r="L66" s="346">
        <v>1553</v>
      </c>
      <c r="M66" s="347">
        <v>3723</v>
      </c>
      <c r="N66" s="347">
        <v>1863</v>
      </c>
      <c r="O66" s="346">
        <v>1860</v>
      </c>
      <c r="P66" s="139">
        <f t="shared" si="22"/>
        <v>10822.674418604653</v>
      </c>
      <c r="Q66" s="140">
        <f t="shared" si="23"/>
        <v>2.397295556986478</v>
      </c>
      <c r="R66" s="139">
        <f t="shared" si="24"/>
        <v>0</v>
      </c>
      <c r="S66" s="139">
        <f t="shared" si="25"/>
        <v>3</v>
      </c>
      <c r="T66" s="127"/>
      <c r="U66" s="30"/>
      <c r="V66" s="118"/>
      <c r="W66" s="14"/>
      <c r="X66" s="14"/>
      <c r="Y66" s="14"/>
      <c r="Z66" s="420" t="s">
        <v>26</v>
      </c>
      <c r="AA66" s="420"/>
      <c r="AB66" s="420"/>
      <c r="AC66" s="420"/>
      <c r="AD66" s="30"/>
      <c r="AE66" s="146">
        <v>0.344</v>
      </c>
      <c r="AF66" s="125">
        <v>1553</v>
      </c>
      <c r="AG66" s="129">
        <v>3720</v>
      </c>
      <c r="AH66" s="328">
        <v>1882</v>
      </c>
      <c r="AI66" s="126">
        <v>1838</v>
      </c>
      <c r="AJ66" s="30"/>
    </row>
    <row r="67" spans="3:36" ht="10.5" customHeight="1">
      <c r="C67" s="14"/>
      <c r="D67" s="14"/>
      <c r="E67" s="14"/>
      <c r="F67" s="14"/>
      <c r="G67" s="420" t="s">
        <v>29</v>
      </c>
      <c r="H67" s="420"/>
      <c r="I67" s="420"/>
      <c r="J67" s="420"/>
      <c r="K67" s="151"/>
      <c r="L67" s="346">
        <v>1019</v>
      </c>
      <c r="M67" s="347">
        <v>2227</v>
      </c>
      <c r="N67" s="347">
        <v>1119</v>
      </c>
      <c r="O67" s="346">
        <v>1108</v>
      </c>
      <c r="P67" s="139">
        <f t="shared" si="22"/>
        <v>9810.572687224669</v>
      </c>
      <c r="Q67" s="140">
        <f t="shared" si="23"/>
        <v>2.185475956820412</v>
      </c>
      <c r="R67" s="139">
        <f t="shared" si="24"/>
        <v>15</v>
      </c>
      <c r="S67" s="139">
        <f t="shared" si="25"/>
        <v>44</v>
      </c>
      <c r="T67" s="127"/>
      <c r="U67" s="30"/>
      <c r="V67" s="118"/>
      <c r="W67" s="14"/>
      <c r="X67" s="14"/>
      <c r="Y67" s="14"/>
      <c r="Z67" s="420" t="s">
        <v>29</v>
      </c>
      <c r="AA67" s="420"/>
      <c r="AB67" s="420"/>
      <c r="AC67" s="420"/>
      <c r="AD67" s="30"/>
      <c r="AE67" s="146">
        <v>0.227</v>
      </c>
      <c r="AF67" s="125">
        <v>1004</v>
      </c>
      <c r="AG67" s="129">
        <v>2183</v>
      </c>
      <c r="AH67" s="328">
        <v>1099</v>
      </c>
      <c r="AI67" s="126">
        <v>1084</v>
      </c>
      <c r="AJ67" s="30"/>
    </row>
    <row r="68" spans="3:36" ht="10.5" customHeight="1">
      <c r="C68" s="14"/>
      <c r="D68" s="14"/>
      <c r="E68" s="14"/>
      <c r="F68" s="14"/>
      <c r="G68" s="420" t="s">
        <v>30</v>
      </c>
      <c r="H68" s="420"/>
      <c r="I68" s="420"/>
      <c r="J68" s="420"/>
      <c r="K68" s="151"/>
      <c r="L68" s="346">
        <v>1109</v>
      </c>
      <c r="M68" s="347">
        <v>2483</v>
      </c>
      <c r="N68" s="347">
        <v>1204</v>
      </c>
      <c r="O68" s="346">
        <v>1279</v>
      </c>
      <c r="P68" s="139">
        <f t="shared" si="22"/>
        <v>18257.35294117647</v>
      </c>
      <c r="Q68" s="140">
        <f t="shared" si="23"/>
        <v>2.2389540126239855</v>
      </c>
      <c r="R68" s="139">
        <f t="shared" si="24"/>
        <v>-4</v>
      </c>
      <c r="S68" s="139">
        <f t="shared" si="25"/>
        <v>-6</v>
      </c>
      <c r="T68" s="127"/>
      <c r="U68" s="30"/>
      <c r="V68" s="118"/>
      <c r="W68" s="14"/>
      <c r="X68" s="14"/>
      <c r="Y68" s="14"/>
      <c r="Z68" s="420" t="s">
        <v>30</v>
      </c>
      <c r="AA68" s="420"/>
      <c r="AB68" s="420"/>
      <c r="AC68" s="420"/>
      <c r="AD68" s="30"/>
      <c r="AE68" s="146">
        <v>0.136</v>
      </c>
      <c r="AF68" s="125">
        <v>1113</v>
      </c>
      <c r="AG68" s="129">
        <v>2489</v>
      </c>
      <c r="AH68" s="328">
        <v>1199</v>
      </c>
      <c r="AI68" s="126">
        <v>1290</v>
      </c>
      <c r="AJ68" s="30"/>
    </row>
    <row r="69" spans="3:35" ht="6.75" customHeight="1">
      <c r="C69" s="14"/>
      <c r="D69" s="14"/>
      <c r="E69" s="14"/>
      <c r="F69" s="14"/>
      <c r="G69" s="14"/>
      <c r="H69" s="14"/>
      <c r="I69" s="14"/>
      <c r="J69" s="14"/>
      <c r="K69" s="151"/>
      <c r="L69" s="331"/>
      <c r="M69" s="331"/>
      <c r="N69" s="331"/>
      <c r="O69" s="326"/>
      <c r="P69" s="126"/>
      <c r="Q69" s="158"/>
      <c r="R69" s="139"/>
      <c r="S69" s="139"/>
      <c r="T69" s="141"/>
      <c r="V69" s="118"/>
      <c r="W69" s="30"/>
      <c r="X69" s="30"/>
      <c r="Y69" s="30"/>
      <c r="Z69" s="30"/>
      <c r="AA69" s="30"/>
      <c r="AB69" s="30"/>
      <c r="AC69" s="30"/>
      <c r="AD69" s="30"/>
      <c r="AE69" s="147"/>
      <c r="AF69" s="325"/>
      <c r="AG69" s="129"/>
      <c r="AH69" s="327"/>
      <c r="AI69" s="326"/>
    </row>
    <row r="70" spans="3:35" s="41" customFormat="1" ht="10.5" customHeight="1">
      <c r="C70" s="419" t="s">
        <v>86</v>
      </c>
      <c r="D70" s="419"/>
      <c r="E70" s="419"/>
      <c r="F70" s="419"/>
      <c r="G70" s="419"/>
      <c r="H70" s="419"/>
      <c r="I70" s="419"/>
      <c r="J70" s="419"/>
      <c r="K70" s="211"/>
      <c r="L70" s="331">
        <v>14501</v>
      </c>
      <c r="M70" s="331">
        <v>33847</v>
      </c>
      <c r="N70" s="331">
        <v>16691</v>
      </c>
      <c r="O70" s="331">
        <v>17156</v>
      </c>
      <c r="P70" s="63">
        <f aca="true" t="shared" si="26" ref="P70:P79">SUM(M70/AE70)</f>
        <v>10524.564676616916</v>
      </c>
      <c r="Q70" s="64">
        <f aca="true" t="shared" si="27" ref="Q70:Q79">SUM(M70/L70)</f>
        <v>2.3341148886283705</v>
      </c>
      <c r="R70" s="63">
        <f aca="true" t="shared" si="28" ref="R70:R79">SUM(L70-AF70)</f>
        <v>0</v>
      </c>
      <c r="S70" s="63">
        <f aca="true" t="shared" si="29" ref="S70:S79">SUM(M70-AG70)</f>
        <v>-41</v>
      </c>
      <c r="T70" s="156"/>
      <c r="V70" s="123"/>
      <c r="W70" s="419" t="s">
        <v>86</v>
      </c>
      <c r="X70" s="419"/>
      <c r="Y70" s="419"/>
      <c r="Z70" s="419"/>
      <c r="AA70" s="419"/>
      <c r="AB70" s="419"/>
      <c r="AC70" s="419"/>
      <c r="AD70" s="29"/>
      <c r="AE70" s="145">
        <v>3.2159999999999997</v>
      </c>
      <c r="AF70" s="325">
        <v>14501</v>
      </c>
      <c r="AG70" s="119">
        <v>33888</v>
      </c>
      <c r="AH70" s="327">
        <v>16749</v>
      </c>
      <c r="AI70" s="326">
        <v>17139</v>
      </c>
    </row>
    <row r="71" spans="3:36" ht="10.5" customHeight="1">
      <c r="C71" s="14"/>
      <c r="D71" s="14"/>
      <c r="E71" s="14"/>
      <c r="F71" s="14"/>
      <c r="G71" s="420" t="s">
        <v>18</v>
      </c>
      <c r="H71" s="420"/>
      <c r="I71" s="420"/>
      <c r="J71" s="420"/>
      <c r="K71" s="151"/>
      <c r="L71" s="346">
        <v>1271</v>
      </c>
      <c r="M71" s="347">
        <v>2877</v>
      </c>
      <c r="N71" s="347">
        <v>1415</v>
      </c>
      <c r="O71" s="346">
        <v>1462</v>
      </c>
      <c r="P71" s="139">
        <f t="shared" si="26"/>
        <v>12242.553191489362</v>
      </c>
      <c r="Q71" s="140">
        <f t="shared" si="27"/>
        <v>2.2635719905586154</v>
      </c>
      <c r="R71" s="139">
        <f t="shared" si="28"/>
        <v>-7</v>
      </c>
      <c r="S71" s="139">
        <f t="shared" si="29"/>
        <v>-8</v>
      </c>
      <c r="T71" s="127"/>
      <c r="U71" s="30"/>
      <c r="V71" s="118"/>
      <c r="W71" s="14"/>
      <c r="X71" s="14"/>
      <c r="Y71" s="14"/>
      <c r="Z71" s="420" t="s">
        <v>18</v>
      </c>
      <c r="AA71" s="420"/>
      <c r="AB71" s="420"/>
      <c r="AC71" s="420"/>
      <c r="AD71" s="30"/>
      <c r="AE71" s="146">
        <v>0.235</v>
      </c>
      <c r="AF71" s="125">
        <v>1278</v>
      </c>
      <c r="AG71" s="129">
        <v>2885</v>
      </c>
      <c r="AH71" s="328">
        <v>1412</v>
      </c>
      <c r="AI71" s="126">
        <v>1473</v>
      </c>
      <c r="AJ71" s="30"/>
    </row>
    <row r="72" spans="3:36" ht="10.5" customHeight="1">
      <c r="C72" s="14"/>
      <c r="D72" s="14"/>
      <c r="E72" s="14"/>
      <c r="F72" s="14"/>
      <c r="G72" s="420" t="s">
        <v>19</v>
      </c>
      <c r="H72" s="420"/>
      <c r="I72" s="420"/>
      <c r="J72" s="420"/>
      <c r="K72" s="151"/>
      <c r="L72" s="346">
        <v>1738</v>
      </c>
      <c r="M72" s="347">
        <v>3739</v>
      </c>
      <c r="N72" s="347">
        <v>1855</v>
      </c>
      <c r="O72" s="346">
        <v>1884</v>
      </c>
      <c r="P72" s="139">
        <f t="shared" si="26"/>
        <v>11228.228228228227</v>
      </c>
      <c r="Q72" s="140">
        <f t="shared" si="27"/>
        <v>2.1513233601841195</v>
      </c>
      <c r="R72" s="139">
        <f t="shared" si="28"/>
        <v>-55</v>
      </c>
      <c r="S72" s="139">
        <f t="shared" si="29"/>
        <v>-79</v>
      </c>
      <c r="T72" s="127"/>
      <c r="U72" s="30"/>
      <c r="V72" s="118"/>
      <c r="W72" s="14"/>
      <c r="X72" s="14"/>
      <c r="Y72" s="14"/>
      <c r="Z72" s="420" t="s">
        <v>19</v>
      </c>
      <c r="AA72" s="420"/>
      <c r="AB72" s="420"/>
      <c r="AC72" s="420"/>
      <c r="AD72" s="30"/>
      <c r="AE72" s="146">
        <v>0.333</v>
      </c>
      <c r="AF72" s="125">
        <v>1793</v>
      </c>
      <c r="AG72" s="129">
        <v>3818</v>
      </c>
      <c r="AH72" s="328">
        <v>1912</v>
      </c>
      <c r="AI72" s="126">
        <v>1906</v>
      </c>
      <c r="AJ72" s="30"/>
    </row>
    <row r="73" spans="3:36" ht="10.5" customHeight="1">
      <c r="C73" s="14"/>
      <c r="D73" s="14"/>
      <c r="E73" s="14"/>
      <c r="F73" s="14"/>
      <c r="G73" s="420" t="s">
        <v>23</v>
      </c>
      <c r="H73" s="420"/>
      <c r="I73" s="420"/>
      <c r="J73" s="420"/>
      <c r="K73" s="151"/>
      <c r="L73" s="346">
        <v>1174</v>
      </c>
      <c r="M73" s="347">
        <v>3019</v>
      </c>
      <c r="N73" s="347">
        <v>1558</v>
      </c>
      <c r="O73" s="346">
        <v>1461</v>
      </c>
      <c r="P73" s="139">
        <f t="shared" si="26"/>
        <v>8316.804407713498</v>
      </c>
      <c r="Q73" s="140">
        <f t="shared" si="27"/>
        <v>2.5715502555366268</v>
      </c>
      <c r="R73" s="139">
        <f t="shared" si="28"/>
        <v>-17</v>
      </c>
      <c r="S73" s="139">
        <f t="shared" si="29"/>
        <v>-37</v>
      </c>
      <c r="T73" s="127"/>
      <c r="U73" s="30"/>
      <c r="V73" s="118"/>
      <c r="W73" s="14"/>
      <c r="X73" s="14"/>
      <c r="Y73" s="14"/>
      <c r="Z73" s="420" t="s">
        <v>23</v>
      </c>
      <c r="AA73" s="420"/>
      <c r="AB73" s="420"/>
      <c r="AC73" s="420"/>
      <c r="AD73" s="30"/>
      <c r="AE73" s="146">
        <v>0.363</v>
      </c>
      <c r="AF73" s="125">
        <v>1191</v>
      </c>
      <c r="AG73" s="129">
        <v>3056</v>
      </c>
      <c r="AH73" s="328">
        <v>1583</v>
      </c>
      <c r="AI73" s="126">
        <v>1473</v>
      </c>
      <c r="AJ73" s="30"/>
    </row>
    <row r="74" spans="3:36" ht="10.5" customHeight="1">
      <c r="C74" s="14"/>
      <c r="D74" s="14"/>
      <c r="E74" s="14"/>
      <c r="F74" s="14"/>
      <c r="G74" s="420" t="s">
        <v>26</v>
      </c>
      <c r="H74" s="420"/>
      <c r="I74" s="420"/>
      <c r="J74" s="420"/>
      <c r="K74" s="151"/>
      <c r="L74" s="346">
        <v>1830</v>
      </c>
      <c r="M74" s="347">
        <v>4458</v>
      </c>
      <c r="N74" s="347">
        <v>2190</v>
      </c>
      <c r="O74" s="346">
        <v>2268</v>
      </c>
      <c r="P74" s="139">
        <f t="shared" si="26"/>
        <v>11639.686684073107</v>
      </c>
      <c r="Q74" s="140">
        <f t="shared" si="27"/>
        <v>2.4360655737704917</v>
      </c>
      <c r="R74" s="139">
        <f t="shared" si="28"/>
        <v>20</v>
      </c>
      <c r="S74" s="139">
        <f t="shared" si="29"/>
        <v>66</v>
      </c>
      <c r="T74" s="127"/>
      <c r="U74" s="30"/>
      <c r="V74" s="118"/>
      <c r="W74" s="14"/>
      <c r="X74" s="14"/>
      <c r="Y74" s="14"/>
      <c r="Z74" s="420" t="s">
        <v>26</v>
      </c>
      <c r="AA74" s="420"/>
      <c r="AB74" s="420"/>
      <c r="AC74" s="420"/>
      <c r="AD74" s="30"/>
      <c r="AE74" s="146">
        <v>0.383</v>
      </c>
      <c r="AF74" s="125">
        <v>1810</v>
      </c>
      <c r="AG74" s="129">
        <v>4392</v>
      </c>
      <c r="AH74" s="328">
        <v>2150</v>
      </c>
      <c r="AI74" s="126">
        <v>2242</v>
      </c>
      <c r="AJ74" s="30"/>
    </row>
    <row r="75" spans="3:36" ht="10.5" customHeight="1">
      <c r="C75" s="14"/>
      <c r="D75" s="14"/>
      <c r="E75" s="14"/>
      <c r="F75" s="14"/>
      <c r="G75" s="420" t="s">
        <v>29</v>
      </c>
      <c r="H75" s="420"/>
      <c r="I75" s="420"/>
      <c r="J75" s="420"/>
      <c r="K75" s="151"/>
      <c r="L75" s="346">
        <v>1897</v>
      </c>
      <c r="M75" s="347">
        <v>4502</v>
      </c>
      <c r="N75" s="347">
        <v>2199</v>
      </c>
      <c r="O75" s="346">
        <v>2303</v>
      </c>
      <c r="P75" s="139">
        <f t="shared" si="26"/>
        <v>11723.958333333334</v>
      </c>
      <c r="Q75" s="140">
        <f t="shared" si="27"/>
        <v>2.3732208750658934</v>
      </c>
      <c r="R75" s="139">
        <f t="shared" si="28"/>
        <v>26</v>
      </c>
      <c r="S75" s="139">
        <f t="shared" si="29"/>
        <v>-13</v>
      </c>
      <c r="T75" s="127"/>
      <c r="U75" s="30"/>
      <c r="V75" s="118"/>
      <c r="W75" s="14"/>
      <c r="X75" s="14"/>
      <c r="Y75" s="14"/>
      <c r="Z75" s="420" t="s">
        <v>29</v>
      </c>
      <c r="AA75" s="420"/>
      <c r="AB75" s="420"/>
      <c r="AC75" s="420"/>
      <c r="AD75" s="30"/>
      <c r="AE75" s="146">
        <v>0.384</v>
      </c>
      <c r="AF75" s="125">
        <v>1871</v>
      </c>
      <c r="AG75" s="129">
        <v>4515</v>
      </c>
      <c r="AH75" s="328">
        <v>2229</v>
      </c>
      <c r="AI75" s="126">
        <v>2286</v>
      </c>
      <c r="AJ75" s="30"/>
    </row>
    <row r="76" spans="3:36" ht="10.5" customHeight="1">
      <c r="C76" s="14"/>
      <c r="D76" s="14"/>
      <c r="E76" s="14"/>
      <c r="F76" s="14"/>
      <c r="G76" s="420" t="s">
        <v>30</v>
      </c>
      <c r="H76" s="420"/>
      <c r="I76" s="420"/>
      <c r="J76" s="420"/>
      <c r="K76" s="151"/>
      <c r="L76" s="346">
        <v>2192</v>
      </c>
      <c r="M76" s="347">
        <v>5208</v>
      </c>
      <c r="N76" s="347">
        <v>2534</v>
      </c>
      <c r="O76" s="346">
        <v>2674</v>
      </c>
      <c r="P76" s="139">
        <f t="shared" si="26"/>
        <v>12196.72131147541</v>
      </c>
      <c r="Q76" s="140">
        <f t="shared" si="27"/>
        <v>2.375912408759124</v>
      </c>
      <c r="R76" s="139">
        <f t="shared" si="28"/>
        <v>17</v>
      </c>
      <c r="S76" s="139">
        <f t="shared" si="29"/>
        <v>48</v>
      </c>
      <c r="T76" s="127"/>
      <c r="U76" s="30"/>
      <c r="V76" s="118"/>
      <c r="W76" s="14"/>
      <c r="X76" s="14"/>
      <c r="Y76" s="14"/>
      <c r="Z76" s="420" t="s">
        <v>30</v>
      </c>
      <c r="AA76" s="420"/>
      <c r="AB76" s="420"/>
      <c r="AC76" s="420"/>
      <c r="AD76" s="30"/>
      <c r="AE76" s="146">
        <v>0.427</v>
      </c>
      <c r="AF76" s="125">
        <v>2175</v>
      </c>
      <c r="AG76" s="129">
        <v>5160</v>
      </c>
      <c r="AH76" s="328">
        <v>2503</v>
      </c>
      <c r="AI76" s="126">
        <v>2657</v>
      </c>
      <c r="AJ76" s="30"/>
    </row>
    <row r="77" spans="3:36" ht="10.5" customHeight="1">
      <c r="C77" s="14"/>
      <c r="D77" s="14"/>
      <c r="E77" s="14"/>
      <c r="F77" s="14"/>
      <c r="G77" s="420" t="s">
        <v>60</v>
      </c>
      <c r="H77" s="420"/>
      <c r="I77" s="420"/>
      <c r="J77" s="420"/>
      <c r="K77" s="151"/>
      <c r="L77" s="346">
        <v>2278</v>
      </c>
      <c r="M77" s="347">
        <v>5148</v>
      </c>
      <c r="N77" s="347">
        <v>2502</v>
      </c>
      <c r="O77" s="346">
        <v>2646</v>
      </c>
      <c r="P77" s="139">
        <f t="shared" si="26"/>
        <v>12870</v>
      </c>
      <c r="Q77" s="140">
        <f t="shared" si="27"/>
        <v>2.2598770851624232</v>
      </c>
      <c r="R77" s="139">
        <f t="shared" si="28"/>
        <v>22</v>
      </c>
      <c r="S77" s="139">
        <f t="shared" si="29"/>
        <v>3</v>
      </c>
      <c r="T77" s="127"/>
      <c r="U77" s="30"/>
      <c r="V77" s="118"/>
      <c r="W77" s="14"/>
      <c r="X77" s="14"/>
      <c r="Y77" s="14"/>
      <c r="Z77" s="420" t="s">
        <v>60</v>
      </c>
      <c r="AA77" s="420"/>
      <c r="AB77" s="420"/>
      <c r="AC77" s="420"/>
      <c r="AD77" s="30"/>
      <c r="AE77" s="146">
        <v>0.4</v>
      </c>
      <c r="AF77" s="125">
        <v>2256</v>
      </c>
      <c r="AG77" s="129">
        <v>5145</v>
      </c>
      <c r="AH77" s="328">
        <v>2512</v>
      </c>
      <c r="AI77" s="126">
        <v>2633</v>
      </c>
      <c r="AJ77" s="30"/>
    </row>
    <row r="78" spans="3:36" ht="10.5" customHeight="1">
      <c r="C78" s="14"/>
      <c r="D78" s="14"/>
      <c r="E78" s="14"/>
      <c r="F78" s="14"/>
      <c r="G78" s="420" t="s">
        <v>61</v>
      </c>
      <c r="H78" s="420"/>
      <c r="I78" s="420"/>
      <c r="J78" s="420"/>
      <c r="K78" s="151"/>
      <c r="L78" s="346">
        <v>2042</v>
      </c>
      <c r="M78" s="347">
        <v>4817</v>
      </c>
      <c r="N78" s="347">
        <v>2395</v>
      </c>
      <c r="O78" s="346">
        <v>2422</v>
      </c>
      <c r="P78" s="139">
        <f t="shared" si="26"/>
        <v>13569.014084507044</v>
      </c>
      <c r="Q78" s="140">
        <f t="shared" si="27"/>
        <v>2.35896180215475</v>
      </c>
      <c r="R78" s="139">
        <f t="shared" si="28"/>
        <v>-5</v>
      </c>
      <c r="S78" s="139">
        <f t="shared" si="29"/>
        <v>-20</v>
      </c>
      <c r="T78" s="127"/>
      <c r="U78" s="30"/>
      <c r="V78" s="118"/>
      <c r="W78" s="14"/>
      <c r="X78" s="14"/>
      <c r="Y78" s="14"/>
      <c r="Z78" s="420" t="s">
        <v>61</v>
      </c>
      <c r="AA78" s="420"/>
      <c r="AB78" s="420"/>
      <c r="AC78" s="420"/>
      <c r="AD78" s="30"/>
      <c r="AE78" s="146">
        <v>0.355</v>
      </c>
      <c r="AF78" s="125">
        <v>2047</v>
      </c>
      <c r="AG78" s="129">
        <v>4837</v>
      </c>
      <c r="AH78" s="328">
        <v>2405</v>
      </c>
      <c r="AI78" s="126">
        <v>2432</v>
      </c>
      <c r="AJ78" s="30"/>
    </row>
    <row r="79" spans="3:36" ht="10.5" customHeight="1">
      <c r="C79" s="14"/>
      <c r="D79" s="14"/>
      <c r="E79" s="14"/>
      <c r="F79" s="14"/>
      <c r="G79" s="420" t="s">
        <v>87</v>
      </c>
      <c r="H79" s="420"/>
      <c r="I79" s="420"/>
      <c r="J79" s="420"/>
      <c r="K79" s="151"/>
      <c r="L79" s="346">
        <v>79</v>
      </c>
      <c r="M79" s="347">
        <v>79</v>
      </c>
      <c r="N79" s="347">
        <v>43</v>
      </c>
      <c r="O79" s="346">
        <v>36</v>
      </c>
      <c r="P79" s="139">
        <f t="shared" si="26"/>
        <v>235.1190476190476</v>
      </c>
      <c r="Q79" s="140">
        <f t="shared" si="27"/>
        <v>1</v>
      </c>
      <c r="R79" s="139">
        <f t="shared" si="28"/>
        <v>-1</v>
      </c>
      <c r="S79" s="139">
        <f t="shared" si="29"/>
        <v>-1</v>
      </c>
      <c r="T79" s="127"/>
      <c r="U79" s="30"/>
      <c r="V79" s="118"/>
      <c r="W79" s="14"/>
      <c r="X79" s="14"/>
      <c r="Y79" s="14"/>
      <c r="Z79" s="420" t="s">
        <v>87</v>
      </c>
      <c r="AA79" s="420"/>
      <c r="AB79" s="420"/>
      <c r="AC79" s="420"/>
      <c r="AD79" s="30"/>
      <c r="AE79" s="146">
        <v>0.336</v>
      </c>
      <c r="AF79" s="125">
        <v>80</v>
      </c>
      <c r="AG79" s="129">
        <v>80</v>
      </c>
      <c r="AH79" s="328">
        <v>43</v>
      </c>
      <c r="AI79" s="126">
        <v>37</v>
      </c>
      <c r="AJ79" s="30"/>
    </row>
    <row r="80" spans="2:35" ht="10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50"/>
      <c r="L80" s="113"/>
      <c r="M80" s="113"/>
      <c r="N80" s="113"/>
      <c r="O80" s="113"/>
      <c r="P80" s="113"/>
      <c r="Q80" s="113"/>
      <c r="R80" s="113"/>
      <c r="S80" s="113"/>
      <c r="T80" s="30"/>
      <c r="V80" s="112"/>
      <c r="W80" s="113"/>
      <c r="X80" s="113"/>
      <c r="Y80" s="113"/>
      <c r="Z80" s="113"/>
      <c r="AA80" s="113"/>
      <c r="AB80" s="113"/>
      <c r="AC80" s="113"/>
      <c r="AD80" s="113"/>
      <c r="AE80" s="154"/>
      <c r="AF80" s="112"/>
      <c r="AG80" s="149"/>
      <c r="AH80" s="150"/>
      <c r="AI80" s="113"/>
    </row>
    <row r="81" spans="32:35" ht="10.5" customHeight="1">
      <c r="AF81" s="30"/>
      <c r="AG81" s="30"/>
      <c r="AH81" s="30"/>
      <c r="AI81" s="30"/>
    </row>
    <row r="83" ht="11.25">
      <c r="AG83" s="138"/>
    </row>
  </sheetData>
  <sheetProtection/>
  <mergeCells count="134">
    <mergeCell ref="AE5:AE6"/>
    <mergeCell ref="G77:J77"/>
    <mergeCell ref="G76:J76"/>
    <mergeCell ref="G75:J75"/>
    <mergeCell ref="G74:J74"/>
    <mergeCell ref="G73:J73"/>
    <mergeCell ref="G72:J72"/>
    <mergeCell ref="G71:J71"/>
    <mergeCell ref="C70:J70"/>
    <mergeCell ref="G68:J68"/>
    <mergeCell ref="G63:J63"/>
    <mergeCell ref="C62:J62"/>
    <mergeCell ref="G60:J60"/>
    <mergeCell ref="G59:J59"/>
    <mergeCell ref="G67:J67"/>
    <mergeCell ref="G66:J66"/>
    <mergeCell ref="G65:J65"/>
    <mergeCell ref="G64:J64"/>
    <mergeCell ref="C54:J54"/>
    <mergeCell ref="G52:J52"/>
    <mergeCell ref="G51:J51"/>
    <mergeCell ref="G50:J50"/>
    <mergeCell ref="G58:J58"/>
    <mergeCell ref="G57:J57"/>
    <mergeCell ref="G56:J56"/>
    <mergeCell ref="G55:J55"/>
    <mergeCell ref="C44:J44"/>
    <mergeCell ref="G42:J42"/>
    <mergeCell ref="G41:J41"/>
    <mergeCell ref="G40:J40"/>
    <mergeCell ref="G49:J49"/>
    <mergeCell ref="G48:J48"/>
    <mergeCell ref="G47:J47"/>
    <mergeCell ref="C46:J46"/>
    <mergeCell ref="C35:J35"/>
    <mergeCell ref="G33:J33"/>
    <mergeCell ref="G32:J32"/>
    <mergeCell ref="G31:J31"/>
    <mergeCell ref="G39:J39"/>
    <mergeCell ref="G38:J38"/>
    <mergeCell ref="G37:J37"/>
    <mergeCell ref="G36:J36"/>
    <mergeCell ref="G25:J25"/>
    <mergeCell ref="G24:J24"/>
    <mergeCell ref="G23:J23"/>
    <mergeCell ref="C22:J22"/>
    <mergeCell ref="G30:J30"/>
    <mergeCell ref="G29:J29"/>
    <mergeCell ref="C28:J28"/>
    <mergeCell ref="G26:J26"/>
    <mergeCell ref="G14:J14"/>
    <mergeCell ref="G13:J13"/>
    <mergeCell ref="G12:J12"/>
    <mergeCell ref="G11:J11"/>
    <mergeCell ref="G20:J20"/>
    <mergeCell ref="G19:J19"/>
    <mergeCell ref="C18:J18"/>
    <mergeCell ref="C16:J16"/>
    <mergeCell ref="G10:J10"/>
    <mergeCell ref="G9:J9"/>
    <mergeCell ref="C8:J8"/>
    <mergeCell ref="B3:S3"/>
    <mergeCell ref="L5:L6"/>
    <mergeCell ref="R5:S5"/>
    <mergeCell ref="B5:K6"/>
    <mergeCell ref="M5:O5"/>
    <mergeCell ref="P5:P6"/>
    <mergeCell ref="Q5:Q6"/>
    <mergeCell ref="Z12:AC12"/>
    <mergeCell ref="Z13:AC13"/>
    <mergeCell ref="Z14:AC14"/>
    <mergeCell ref="W16:AC16"/>
    <mergeCell ref="W8:AC8"/>
    <mergeCell ref="Z9:AC9"/>
    <mergeCell ref="Z10:AC10"/>
    <mergeCell ref="Z11:AC11"/>
    <mergeCell ref="Z23:AC23"/>
    <mergeCell ref="Z24:AC24"/>
    <mergeCell ref="Z25:AC25"/>
    <mergeCell ref="Z26:AC26"/>
    <mergeCell ref="W18:AC18"/>
    <mergeCell ref="Z19:AC19"/>
    <mergeCell ref="Z20:AC20"/>
    <mergeCell ref="W22:AC22"/>
    <mergeCell ref="Z32:AC32"/>
    <mergeCell ref="Z33:AC33"/>
    <mergeCell ref="W35:AC35"/>
    <mergeCell ref="Z36:AC36"/>
    <mergeCell ref="W28:AC28"/>
    <mergeCell ref="Z29:AC29"/>
    <mergeCell ref="Z30:AC30"/>
    <mergeCell ref="Z31:AC31"/>
    <mergeCell ref="Z41:AC41"/>
    <mergeCell ref="Z42:AC42"/>
    <mergeCell ref="W44:AC44"/>
    <mergeCell ref="W46:AC46"/>
    <mergeCell ref="Z37:AC37"/>
    <mergeCell ref="Z38:AC38"/>
    <mergeCell ref="Z39:AC39"/>
    <mergeCell ref="Z40:AC40"/>
    <mergeCell ref="Z51:AC51"/>
    <mergeCell ref="Z52:AC52"/>
    <mergeCell ref="W54:AC54"/>
    <mergeCell ref="Z55:AC55"/>
    <mergeCell ref="Z47:AC47"/>
    <mergeCell ref="Z48:AC48"/>
    <mergeCell ref="Z49:AC49"/>
    <mergeCell ref="Z50:AC50"/>
    <mergeCell ref="Z56:AC56"/>
    <mergeCell ref="Z57:AC57"/>
    <mergeCell ref="Z71:AC71"/>
    <mergeCell ref="Z58:AC58"/>
    <mergeCell ref="Z59:AC59"/>
    <mergeCell ref="Z60:AC60"/>
    <mergeCell ref="W62:AC62"/>
    <mergeCell ref="Z63:AC63"/>
    <mergeCell ref="Z64:AC64"/>
    <mergeCell ref="Z72:AC72"/>
    <mergeCell ref="Z73:AC73"/>
    <mergeCell ref="Z79:AC79"/>
    <mergeCell ref="G79:J79"/>
    <mergeCell ref="G78:J78"/>
    <mergeCell ref="Z76:AC76"/>
    <mergeCell ref="Z77:AC77"/>
    <mergeCell ref="AG5:AI5"/>
    <mergeCell ref="Z78:AC78"/>
    <mergeCell ref="Z65:AC65"/>
    <mergeCell ref="Z66:AC66"/>
    <mergeCell ref="Z67:AC67"/>
    <mergeCell ref="Z68:AC68"/>
    <mergeCell ref="W70:AC70"/>
    <mergeCell ref="Z74:AC74"/>
    <mergeCell ref="Z75:AC75"/>
    <mergeCell ref="AF5:AF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.625" style="34" customWidth="1"/>
    <col min="11" max="13" width="11.625" style="34" customWidth="1"/>
    <col min="14" max="22" width="1.625" style="34" customWidth="1"/>
    <col min="23" max="25" width="11.625" style="34" customWidth="1"/>
    <col min="26" max="26" width="1.625" style="34" customWidth="1"/>
    <col min="27" max="16384" width="9.00390625" style="34" customWidth="1"/>
  </cols>
  <sheetData>
    <row r="1" ht="10.5" customHeight="1">
      <c r="A1" s="102" t="s">
        <v>357</v>
      </c>
    </row>
    <row r="2" ht="10.5" customHeight="1"/>
    <row r="3" spans="2:26" s="35" customFormat="1" ht="18" customHeight="1">
      <c r="B3" s="408" t="s">
        <v>252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36"/>
    </row>
    <row r="4" spans="2:26" ht="12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409" t="s">
        <v>502</v>
      </c>
      <c r="Y4" s="409"/>
      <c r="Z4" s="37"/>
    </row>
    <row r="5" spans="2:26" ht="18" customHeight="1">
      <c r="B5" s="412" t="s">
        <v>253</v>
      </c>
      <c r="C5" s="424"/>
      <c r="D5" s="424"/>
      <c r="E5" s="424"/>
      <c r="F5" s="424"/>
      <c r="G5" s="424"/>
      <c r="H5" s="424"/>
      <c r="I5" s="424"/>
      <c r="J5" s="424"/>
      <c r="K5" s="108" t="s">
        <v>5</v>
      </c>
      <c r="L5" s="161" t="s">
        <v>89</v>
      </c>
      <c r="M5" s="162" t="s">
        <v>90</v>
      </c>
      <c r="N5" s="412" t="s">
        <v>253</v>
      </c>
      <c r="O5" s="424"/>
      <c r="P5" s="424"/>
      <c r="Q5" s="424"/>
      <c r="R5" s="424"/>
      <c r="S5" s="424"/>
      <c r="T5" s="424"/>
      <c r="U5" s="424"/>
      <c r="V5" s="424"/>
      <c r="W5" s="108" t="s">
        <v>5</v>
      </c>
      <c r="X5" s="161" t="s">
        <v>89</v>
      </c>
      <c r="Y5" s="163" t="s">
        <v>90</v>
      </c>
      <c r="Z5" s="38"/>
    </row>
    <row r="6" spans="1:23" ht="10.5" customHeight="1">
      <c r="A6" s="30"/>
      <c r="B6" s="166"/>
      <c r="C6" s="166"/>
      <c r="D6" s="166"/>
      <c r="E6" s="166"/>
      <c r="F6" s="166"/>
      <c r="G6" s="166"/>
      <c r="H6" s="166"/>
      <c r="I6" s="166"/>
      <c r="J6" s="167"/>
      <c r="K6" s="166"/>
      <c r="L6" s="166"/>
      <c r="M6" s="147"/>
      <c r="N6" s="30"/>
      <c r="O6" s="30"/>
      <c r="P6" s="30"/>
      <c r="Q6" s="30"/>
      <c r="R6" s="30"/>
      <c r="S6" s="30"/>
      <c r="T6" s="30"/>
      <c r="U6" s="30"/>
      <c r="V6" s="30"/>
      <c r="W6" s="117"/>
    </row>
    <row r="7" spans="1:23" ht="10.5" customHeight="1">
      <c r="A7" s="30"/>
      <c r="B7" s="30"/>
      <c r="C7" s="419" t="s">
        <v>254</v>
      </c>
      <c r="D7" s="419"/>
      <c r="E7" s="419"/>
      <c r="F7" s="419"/>
      <c r="G7" s="419"/>
      <c r="H7" s="419"/>
      <c r="I7" s="419"/>
      <c r="J7" s="13"/>
      <c r="K7" s="39">
        <f>SUM(K9,K16,K23,K30,K37,K44,K51,K58,K65,K72,W9,W16,W23,W30,W37,W44,W51,W58,W65,W72,W79)</f>
        <v>692450</v>
      </c>
      <c r="L7" s="39">
        <f>SUM(L9,L16,L23,L30,L37,L44,L51,L58,L65,L72,X9,X16,X23,X30,X37,X44,X51,X58,X65,X72,X79)</f>
        <v>342512</v>
      </c>
      <c r="M7" s="168">
        <f>SUM(M9,M16,M23,M30,M37,M44,M51,M58,M65,M72,Y9,Y16,Y23,Y30,Y37,Y44,Y51,Y58,Y65,Y72,Y79)</f>
        <v>349938</v>
      </c>
      <c r="N7" s="169"/>
      <c r="O7" s="38"/>
      <c r="P7" s="38"/>
      <c r="Q7" s="38"/>
      <c r="R7" s="38"/>
      <c r="S7" s="38"/>
      <c r="T7" s="38"/>
      <c r="U7" s="38"/>
      <c r="V7" s="170"/>
      <c r="W7" s="30"/>
    </row>
    <row r="8" spans="1:23" ht="7.5" customHeight="1">
      <c r="A8" s="30"/>
      <c r="B8" s="30"/>
      <c r="C8" s="30"/>
      <c r="D8" s="30"/>
      <c r="E8" s="30"/>
      <c r="F8" s="30"/>
      <c r="G8" s="30"/>
      <c r="H8" s="30"/>
      <c r="I8" s="30"/>
      <c r="J8" s="151"/>
      <c r="K8" s="171"/>
      <c r="L8" s="171"/>
      <c r="M8" s="172"/>
      <c r="N8" s="173"/>
      <c r="O8" s="30"/>
      <c r="P8" s="30"/>
      <c r="Q8" s="30"/>
      <c r="R8" s="30"/>
      <c r="S8" s="30"/>
      <c r="T8" s="30"/>
      <c r="U8" s="30"/>
      <c r="V8" s="151"/>
      <c r="W8" s="30"/>
    </row>
    <row r="9" spans="1:26" s="41" customFormat="1" ht="10.5" customHeight="1">
      <c r="A9" s="29"/>
      <c r="B9" s="29"/>
      <c r="C9" s="404" t="s">
        <v>255</v>
      </c>
      <c r="D9" s="404"/>
      <c r="E9" s="404"/>
      <c r="F9" s="404"/>
      <c r="G9" s="404"/>
      <c r="H9" s="404" t="s">
        <v>256</v>
      </c>
      <c r="I9" s="404"/>
      <c r="J9" s="175"/>
      <c r="K9" s="42">
        <f aca="true" t="shared" si="0" ref="K9:K14">SUM(L9,M9,)</f>
        <v>28619</v>
      </c>
      <c r="L9" s="358">
        <v>14816</v>
      </c>
      <c r="M9" s="361">
        <v>13803</v>
      </c>
      <c r="N9" s="178"/>
      <c r="O9" s="404" t="s">
        <v>257</v>
      </c>
      <c r="P9" s="404"/>
      <c r="Q9" s="404"/>
      <c r="R9" s="404"/>
      <c r="S9" s="404"/>
      <c r="T9" s="404" t="s">
        <v>256</v>
      </c>
      <c r="U9" s="404"/>
      <c r="V9" s="175"/>
      <c r="W9" s="42">
        <f aca="true" t="shared" si="1" ref="W9:W14">SUM(X9,Y9,)</f>
        <v>39903</v>
      </c>
      <c r="X9" s="358">
        <v>20502</v>
      </c>
      <c r="Y9" s="358">
        <v>19401</v>
      </c>
      <c r="Z9" s="42"/>
    </row>
    <row r="10" spans="1:26" ht="10.5" customHeight="1">
      <c r="A10" s="30"/>
      <c r="B10" s="30"/>
      <c r="C10" s="403" t="s">
        <v>258</v>
      </c>
      <c r="D10" s="403"/>
      <c r="E10" s="403"/>
      <c r="F10" s="403"/>
      <c r="G10" s="403"/>
      <c r="H10" s="176"/>
      <c r="I10" s="176"/>
      <c r="J10" s="177"/>
      <c r="K10" s="171">
        <f t="shared" si="0"/>
        <v>5736</v>
      </c>
      <c r="L10" s="359">
        <v>2948</v>
      </c>
      <c r="M10" s="362">
        <v>2788</v>
      </c>
      <c r="N10" s="173"/>
      <c r="O10" s="403" t="s">
        <v>259</v>
      </c>
      <c r="P10" s="403"/>
      <c r="Q10" s="403"/>
      <c r="R10" s="403"/>
      <c r="S10" s="403"/>
      <c r="T10" s="176"/>
      <c r="U10" s="176"/>
      <c r="V10" s="177"/>
      <c r="W10" s="171">
        <f t="shared" si="1"/>
        <v>8617</v>
      </c>
      <c r="X10" s="359">
        <v>4407</v>
      </c>
      <c r="Y10" s="359">
        <v>4210</v>
      </c>
      <c r="Z10" s="40"/>
    </row>
    <row r="11" spans="1:26" ht="10.5" customHeight="1">
      <c r="A11" s="30"/>
      <c r="B11" s="30"/>
      <c r="C11" s="403" t="s">
        <v>172</v>
      </c>
      <c r="D11" s="403"/>
      <c r="E11" s="403"/>
      <c r="F11" s="403"/>
      <c r="G11" s="403"/>
      <c r="H11" s="176"/>
      <c r="I11" s="176"/>
      <c r="J11" s="177"/>
      <c r="K11" s="171">
        <f t="shared" si="0"/>
        <v>6010</v>
      </c>
      <c r="L11" s="359">
        <v>3060</v>
      </c>
      <c r="M11" s="362">
        <v>2950</v>
      </c>
      <c r="N11" s="173"/>
      <c r="O11" s="403" t="s">
        <v>173</v>
      </c>
      <c r="P11" s="403"/>
      <c r="Q11" s="403"/>
      <c r="R11" s="403"/>
      <c r="S11" s="403"/>
      <c r="T11" s="176"/>
      <c r="U11" s="176"/>
      <c r="V11" s="177"/>
      <c r="W11" s="171">
        <f t="shared" si="1"/>
        <v>8267</v>
      </c>
      <c r="X11" s="359">
        <v>4268</v>
      </c>
      <c r="Y11" s="359">
        <v>3999</v>
      </c>
      <c r="Z11" s="40"/>
    </row>
    <row r="12" spans="1:26" ht="10.5" customHeight="1">
      <c r="A12" s="30"/>
      <c r="B12" s="30"/>
      <c r="C12" s="403" t="s">
        <v>174</v>
      </c>
      <c r="D12" s="403"/>
      <c r="E12" s="403"/>
      <c r="F12" s="403"/>
      <c r="G12" s="403"/>
      <c r="H12" s="176"/>
      <c r="I12" s="176"/>
      <c r="J12" s="177"/>
      <c r="K12" s="171">
        <f t="shared" si="0"/>
        <v>5834</v>
      </c>
      <c r="L12" s="359">
        <v>3134</v>
      </c>
      <c r="M12" s="362">
        <v>2700</v>
      </c>
      <c r="N12" s="173"/>
      <c r="O12" s="403" t="s">
        <v>175</v>
      </c>
      <c r="P12" s="403"/>
      <c r="Q12" s="403"/>
      <c r="R12" s="403"/>
      <c r="S12" s="403"/>
      <c r="T12" s="176"/>
      <c r="U12" s="176"/>
      <c r="V12" s="177"/>
      <c r="W12" s="171">
        <f t="shared" si="1"/>
        <v>7814</v>
      </c>
      <c r="X12" s="359">
        <v>4001</v>
      </c>
      <c r="Y12" s="359">
        <v>3813</v>
      </c>
      <c r="Z12" s="40"/>
    </row>
    <row r="13" spans="1:26" ht="10.5" customHeight="1">
      <c r="A13" s="30"/>
      <c r="B13" s="30"/>
      <c r="C13" s="403" t="s">
        <v>176</v>
      </c>
      <c r="D13" s="403"/>
      <c r="E13" s="403"/>
      <c r="F13" s="403"/>
      <c r="G13" s="403"/>
      <c r="H13" s="176"/>
      <c r="I13" s="176"/>
      <c r="J13" s="177"/>
      <c r="K13" s="171">
        <f t="shared" si="0"/>
        <v>5556</v>
      </c>
      <c r="L13" s="359">
        <v>2845</v>
      </c>
      <c r="M13" s="362">
        <v>2711</v>
      </c>
      <c r="N13" s="173"/>
      <c r="O13" s="403" t="s">
        <v>177</v>
      </c>
      <c r="P13" s="403"/>
      <c r="Q13" s="403"/>
      <c r="R13" s="403"/>
      <c r="S13" s="403"/>
      <c r="T13" s="176"/>
      <c r="U13" s="176"/>
      <c r="V13" s="177"/>
      <c r="W13" s="171">
        <f t="shared" si="1"/>
        <v>7583</v>
      </c>
      <c r="X13" s="359">
        <v>3908</v>
      </c>
      <c r="Y13" s="359">
        <v>3675</v>
      </c>
      <c r="Z13" s="40"/>
    </row>
    <row r="14" spans="1:26" ht="10.5" customHeight="1">
      <c r="A14" s="30"/>
      <c r="B14" s="30"/>
      <c r="C14" s="403" t="s">
        <v>178</v>
      </c>
      <c r="D14" s="403"/>
      <c r="E14" s="403"/>
      <c r="F14" s="403"/>
      <c r="G14" s="403"/>
      <c r="H14" s="176"/>
      <c r="I14" s="176"/>
      <c r="J14" s="177"/>
      <c r="K14" s="171">
        <f t="shared" si="0"/>
        <v>5483</v>
      </c>
      <c r="L14" s="359">
        <v>2829</v>
      </c>
      <c r="M14" s="362">
        <v>2654</v>
      </c>
      <c r="N14" s="173"/>
      <c r="O14" s="403" t="s">
        <v>179</v>
      </c>
      <c r="P14" s="403"/>
      <c r="Q14" s="403"/>
      <c r="R14" s="403"/>
      <c r="S14" s="403"/>
      <c r="T14" s="176"/>
      <c r="U14" s="176"/>
      <c r="V14" s="177"/>
      <c r="W14" s="171">
        <f t="shared" si="1"/>
        <v>7622</v>
      </c>
      <c r="X14" s="359">
        <v>3918</v>
      </c>
      <c r="Y14" s="359">
        <v>3704</v>
      </c>
      <c r="Z14" s="40"/>
    </row>
    <row r="15" spans="1:26" ht="7.5" customHeight="1">
      <c r="A15" s="30"/>
      <c r="B15" s="30"/>
      <c r="C15" s="176"/>
      <c r="D15" s="176"/>
      <c r="E15" s="176"/>
      <c r="F15" s="176"/>
      <c r="G15" s="176"/>
      <c r="H15" s="176"/>
      <c r="I15" s="176"/>
      <c r="J15" s="177"/>
      <c r="K15" s="171"/>
      <c r="L15" s="360"/>
      <c r="M15" s="363"/>
      <c r="N15" s="173"/>
      <c r="O15" s="30"/>
      <c r="P15" s="30"/>
      <c r="Q15" s="30"/>
      <c r="R15" s="30"/>
      <c r="S15" s="30"/>
      <c r="T15" s="30"/>
      <c r="U15" s="30"/>
      <c r="V15" s="151"/>
      <c r="W15" s="45"/>
      <c r="X15" s="360"/>
      <c r="Y15" s="360"/>
      <c r="Z15" s="43"/>
    </row>
    <row r="16" spans="1:26" s="41" customFormat="1" ht="10.5" customHeight="1">
      <c r="A16" s="29"/>
      <c r="B16" s="29"/>
      <c r="C16" s="404" t="s">
        <v>260</v>
      </c>
      <c r="D16" s="404"/>
      <c r="E16" s="404"/>
      <c r="F16" s="404"/>
      <c r="G16" s="404"/>
      <c r="H16" s="404" t="s">
        <v>256</v>
      </c>
      <c r="I16" s="404"/>
      <c r="J16" s="175"/>
      <c r="K16" s="42">
        <f aca="true" t="shared" si="2" ref="K16:K21">SUM(L16,M16,)</f>
        <v>29523</v>
      </c>
      <c r="L16" s="358">
        <v>15226</v>
      </c>
      <c r="M16" s="361">
        <v>14297</v>
      </c>
      <c r="N16" s="178"/>
      <c r="O16" s="404" t="s">
        <v>261</v>
      </c>
      <c r="P16" s="404"/>
      <c r="Q16" s="404"/>
      <c r="R16" s="404"/>
      <c r="S16" s="404"/>
      <c r="T16" s="404" t="s">
        <v>256</v>
      </c>
      <c r="U16" s="404"/>
      <c r="V16" s="175"/>
      <c r="W16" s="42">
        <f aca="true" t="shared" si="3" ref="W16:W21">SUM(X16,Y16,)</f>
        <v>39167</v>
      </c>
      <c r="X16" s="358">
        <v>20063</v>
      </c>
      <c r="Y16" s="358">
        <v>19104</v>
      </c>
      <c r="Z16" s="42"/>
    </row>
    <row r="17" spans="1:26" ht="10.5" customHeight="1">
      <c r="A17" s="30"/>
      <c r="B17" s="30"/>
      <c r="C17" s="403" t="s">
        <v>388</v>
      </c>
      <c r="D17" s="403"/>
      <c r="E17" s="403"/>
      <c r="F17" s="403"/>
      <c r="G17" s="403"/>
      <c r="H17" s="176"/>
      <c r="I17" s="176"/>
      <c r="J17" s="177"/>
      <c r="K17" s="171">
        <f t="shared" si="2"/>
        <v>5672</v>
      </c>
      <c r="L17" s="359">
        <v>2912</v>
      </c>
      <c r="M17" s="362">
        <v>2760</v>
      </c>
      <c r="N17" s="173"/>
      <c r="O17" s="403" t="s">
        <v>389</v>
      </c>
      <c r="P17" s="403"/>
      <c r="Q17" s="403"/>
      <c r="R17" s="403"/>
      <c r="S17" s="403"/>
      <c r="T17" s="176"/>
      <c r="U17" s="176"/>
      <c r="V17" s="177"/>
      <c r="W17" s="171">
        <f t="shared" si="3"/>
        <v>7380</v>
      </c>
      <c r="X17" s="359">
        <v>3869</v>
      </c>
      <c r="Y17" s="359">
        <v>3511</v>
      </c>
      <c r="Z17" s="40"/>
    </row>
    <row r="18" spans="1:26" ht="10.5" customHeight="1">
      <c r="A18" s="30"/>
      <c r="B18" s="30"/>
      <c r="C18" s="403" t="s">
        <v>180</v>
      </c>
      <c r="D18" s="403"/>
      <c r="E18" s="403"/>
      <c r="F18" s="403"/>
      <c r="G18" s="403"/>
      <c r="H18" s="176"/>
      <c r="I18" s="176"/>
      <c r="J18" s="177"/>
      <c r="K18" s="171">
        <f t="shared" si="2"/>
        <v>5804</v>
      </c>
      <c r="L18" s="359">
        <v>3018</v>
      </c>
      <c r="M18" s="362">
        <v>2786</v>
      </c>
      <c r="N18" s="173"/>
      <c r="O18" s="403" t="s">
        <v>181</v>
      </c>
      <c r="P18" s="403"/>
      <c r="Q18" s="403"/>
      <c r="R18" s="403"/>
      <c r="S18" s="403"/>
      <c r="T18" s="176"/>
      <c r="U18" s="176"/>
      <c r="V18" s="177"/>
      <c r="W18" s="171">
        <f t="shared" si="3"/>
        <v>7427</v>
      </c>
      <c r="X18" s="359">
        <v>3859</v>
      </c>
      <c r="Y18" s="359">
        <v>3568</v>
      </c>
      <c r="Z18" s="40"/>
    </row>
    <row r="19" spans="1:26" ht="10.5" customHeight="1">
      <c r="A19" s="30"/>
      <c r="B19" s="30"/>
      <c r="C19" s="403" t="s">
        <v>182</v>
      </c>
      <c r="D19" s="403"/>
      <c r="E19" s="403"/>
      <c r="F19" s="403"/>
      <c r="G19" s="403"/>
      <c r="H19" s="176"/>
      <c r="I19" s="176"/>
      <c r="J19" s="177"/>
      <c r="K19" s="171">
        <f t="shared" si="2"/>
        <v>5961</v>
      </c>
      <c r="L19" s="359">
        <v>3077</v>
      </c>
      <c r="M19" s="362">
        <v>2884</v>
      </c>
      <c r="N19" s="173"/>
      <c r="O19" s="403" t="s">
        <v>183</v>
      </c>
      <c r="P19" s="403"/>
      <c r="Q19" s="403"/>
      <c r="R19" s="403"/>
      <c r="S19" s="403"/>
      <c r="T19" s="176"/>
      <c r="U19" s="176"/>
      <c r="V19" s="177"/>
      <c r="W19" s="171">
        <f t="shared" si="3"/>
        <v>7889</v>
      </c>
      <c r="X19" s="359">
        <v>4054</v>
      </c>
      <c r="Y19" s="359">
        <v>3835</v>
      </c>
      <c r="Z19" s="40"/>
    </row>
    <row r="20" spans="1:26" ht="10.5" customHeight="1">
      <c r="A20" s="30"/>
      <c r="B20" s="30"/>
      <c r="C20" s="403" t="s">
        <v>184</v>
      </c>
      <c r="D20" s="403"/>
      <c r="E20" s="403"/>
      <c r="F20" s="403"/>
      <c r="G20" s="403"/>
      <c r="H20" s="176"/>
      <c r="I20" s="176"/>
      <c r="J20" s="177"/>
      <c r="K20" s="171">
        <f t="shared" si="2"/>
        <v>6000</v>
      </c>
      <c r="L20" s="359">
        <v>3070</v>
      </c>
      <c r="M20" s="362">
        <v>2930</v>
      </c>
      <c r="N20" s="173"/>
      <c r="O20" s="403" t="s">
        <v>185</v>
      </c>
      <c r="P20" s="403"/>
      <c r="Q20" s="403"/>
      <c r="R20" s="403"/>
      <c r="S20" s="403"/>
      <c r="T20" s="176"/>
      <c r="U20" s="176"/>
      <c r="V20" s="177"/>
      <c r="W20" s="171">
        <f t="shared" si="3"/>
        <v>7896</v>
      </c>
      <c r="X20" s="359">
        <v>3937</v>
      </c>
      <c r="Y20" s="359">
        <v>3959</v>
      </c>
      <c r="Z20" s="40"/>
    </row>
    <row r="21" spans="1:26" ht="10.5" customHeight="1">
      <c r="A21" s="30"/>
      <c r="B21" s="30"/>
      <c r="C21" s="403" t="s">
        <v>186</v>
      </c>
      <c r="D21" s="403"/>
      <c r="E21" s="403"/>
      <c r="F21" s="403"/>
      <c r="G21" s="403"/>
      <c r="H21" s="176"/>
      <c r="I21" s="176"/>
      <c r="J21" s="177"/>
      <c r="K21" s="171">
        <f t="shared" si="2"/>
        <v>6086</v>
      </c>
      <c r="L21" s="359">
        <v>3149</v>
      </c>
      <c r="M21" s="362">
        <v>2937</v>
      </c>
      <c r="N21" s="173"/>
      <c r="O21" s="403" t="s">
        <v>187</v>
      </c>
      <c r="P21" s="403"/>
      <c r="Q21" s="403"/>
      <c r="R21" s="403"/>
      <c r="S21" s="403"/>
      <c r="T21" s="176"/>
      <c r="U21" s="176"/>
      <c r="V21" s="177"/>
      <c r="W21" s="171">
        <f t="shared" si="3"/>
        <v>8575</v>
      </c>
      <c r="X21" s="359">
        <v>4344</v>
      </c>
      <c r="Y21" s="359">
        <v>4231</v>
      </c>
      <c r="Z21" s="40"/>
    </row>
    <row r="22" spans="1:26" ht="7.5" customHeight="1">
      <c r="A22" s="30"/>
      <c r="B22" s="30"/>
      <c r="C22" s="176"/>
      <c r="D22" s="176"/>
      <c r="E22" s="176"/>
      <c r="F22" s="176"/>
      <c r="G22" s="176"/>
      <c r="H22" s="176"/>
      <c r="I22" s="176"/>
      <c r="J22" s="177"/>
      <c r="K22" s="171"/>
      <c r="L22" s="360"/>
      <c r="M22" s="363"/>
      <c r="N22" s="173"/>
      <c r="O22" s="176"/>
      <c r="P22" s="176"/>
      <c r="Q22" s="176"/>
      <c r="R22" s="176"/>
      <c r="S22" s="176"/>
      <c r="T22" s="176"/>
      <c r="U22" s="176"/>
      <c r="V22" s="177"/>
      <c r="W22" s="46"/>
      <c r="X22" s="360"/>
      <c r="Y22" s="360"/>
      <c r="Z22" s="44"/>
    </row>
    <row r="23" spans="1:26" s="41" customFormat="1" ht="10.5" customHeight="1">
      <c r="A23" s="29"/>
      <c r="B23" s="29"/>
      <c r="C23" s="404" t="s">
        <v>262</v>
      </c>
      <c r="D23" s="404"/>
      <c r="E23" s="404"/>
      <c r="F23" s="404"/>
      <c r="G23" s="404"/>
      <c r="H23" s="404" t="s">
        <v>256</v>
      </c>
      <c r="I23" s="404"/>
      <c r="J23" s="175"/>
      <c r="K23" s="42">
        <f aca="true" t="shared" si="4" ref="K23:K28">SUM(L23,M23,)</f>
        <v>30305</v>
      </c>
      <c r="L23" s="358">
        <v>15561</v>
      </c>
      <c r="M23" s="361">
        <v>14744</v>
      </c>
      <c r="N23" s="178"/>
      <c r="O23" s="404" t="s">
        <v>263</v>
      </c>
      <c r="P23" s="404"/>
      <c r="Q23" s="404"/>
      <c r="R23" s="404"/>
      <c r="S23" s="404"/>
      <c r="T23" s="404" t="s">
        <v>256</v>
      </c>
      <c r="U23" s="404"/>
      <c r="V23" s="175"/>
      <c r="W23" s="42">
        <f aca="true" t="shared" si="5" ref="W23:W28">SUM(X23,Y23,)</f>
        <v>42748</v>
      </c>
      <c r="X23" s="358">
        <v>21058</v>
      </c>
      <c r="Y23" s="358">
        <v>21690</v>
      </c>
      <c r="Z23" s="42"/>
    </row>
    <row r="24" spans="1:26" ht="10.5" customHeight="1">
      <c r="A24" s="30"/>
      <c r="B24" s="30"/>
      <c r="C24" s="403" t="s">
        <v>390</v>
      </c>
      <c r="D24" s="403"/>
      <c r="E24" s="403"/>
      <c r="F24" s="403"/>
      <c r="G24" s="403"/>
      <c r="H24" s="176"/>
      <c r="I24" s="176"/>
      <c r="J24" s="177"/>
      <c r="K24" s="171">
        <f t="shared" si="4"/>
        <v>6038</v>
      </c>
      <c r="L24" s="359">
        <v>3074</v>
      </c>
      <c r="M24" s="362">
        <v>2964</v>
      </c>
      <c r="N24" s="173"/>
      <c r="O24" s="403" t="s">
        <v>391</v>
      </c>
      <c r="P24" s="403"/>
      <c r="Q24" s="403"/>
      <c r="R24" s="403"/>
      <c r="S24" s="403"/>
      <c r="T24" s="176"/>
      <c r="U24" s="176"/>
      <c r="V24" s="177"/>
      <c r="W24" s="171">
        <f t="shared" si="5"/>
        <v>9931</v>
      </c>
      <c r="X24" s="359">
        <v>4995</v>
      </c>
      <c r="Y24" s="359">
        <v>4936</v>
      </c>
      <c r="Z24" s="40"/>
    </row>
    <row r="25" spans="1:26" ht="10.5" customHeight="1">
      <c r="A25" s="30"/>
      <c r="B25" s="30"/>
      <c r="C25" s="403" t="s">
        <v>188</v>
      </c>
      <c r="D25" s="403"/>
      <c r="E25" s="403"/>
      <c r="F25" s="403"/>
      <c r="G25" s="403"/>
      <c r="H25" s="176"/>
      <c r="I25" s="176"/>
      <c r="J25" s="177"/>
      <c r="K25" s="171">
        <f t="shared" si="4"/>
        <v>6193</v>
      </c>
      <c r="L25" s="359">
        <v>3173</v>
      </c>
      <c r="M25" s="362">
        <v>3020</v>
      </c>
      <c r="N25" s="173"/>
      <c r="O25" s="403" t="s">
        <v>189</v>
      </c>
      <c r="P25" s="403"/>
      <c r="Q25" s="403"/>
      <c r="R25" s="403"/>
      <c r="S25" s="403"/>
      <c r="T25" s="176"/>
      <c r="U25" s="176"/>
      <c r="V25" s="177"/>
      <c r="W25" s="171">
        <f t="shared" si="5"/>
        <v>9941</v>
      </c>
      <c r="X25" s="359">
        <v>4975</v>
      </c>
      <c r="Y25" s="359">
        <v>4966</v>
      </c>
      <c r="Z25" s="40"/>
    </row>
    <row r="26" spans="1:26" ht="10.5" customHeight="1">
      <c r="A26" s="30"/>
      <c r="B26" s="30"/>
      <c r="C26" s="403" t="s">
        <v>190</v>
      </c>
      <c r="D26" s="403"/>
      <c r="E26" s="403"/>
      <c r="F26" s="403"/>
      <c r="G26" s="403"/>
      <c r="H26" s="176"/>
      <c r="I26" s="176"/>
      <c r="J26" s="177"/>
      <c r="K26" s="171">
        <f t="shared" si="4"/>
        <v>6088</v>
      </c>
      <c r="L26" s="359">
        <v>3144</v>
      </c>
      <c r="M26" s="362">
        <v>2944</v>
      </c>
      <c r="N26" s="173"/>
      <c r="O26" s="403" t="s">
        <v>191</v>
      </c>
      <c r="P26" s="403"/>
      <c r="Q26" s="403"/>
      <c r="R26" s="403"/>
      <c r="S26" s="403"/>
      <c r="T26" s="176"/>
      <c r="U26" s="176"/>
      <c r="V26" s="177"/>
      <c r="W26" s="171">
        <f t="shared" si="5"/>
        <v>9933</v>
      </c>
      <c r="X26" s="359">
        <v>4880</v>
      </c>
      <c r="Y26" s="359">
        <v>5053</v>
      </c>
      <c r="Z26" s="40"/>
    </row>
    <row r="27" spans="1:26" ht="10.5" customHeight="1">
      <c r="A27" s="30"/>
      <c r="B27" s="30"/>
      <c r="C27" s="403" t="s">
        <v>192</v>
      </c>
      <c r="D27" s="403"/>
      <c r="E27" s="403"/>
      <c r="F27" s="403"/>
      <c r="G27" s="403"/>
      <c r="H27" s="176"/>
      <c r="I27" s="176"/>
      <c r="J27" s="177"/>
      <c r="K27" s="171">
        <f t="shared" si="4"/>
        <v>5991</v>
      </c>
      <c r="L27" s="359">
        <v>3075</v>
      </c>
      <c r="M27" s="362">
        <v>2916</v>
      </c>
      <c r="N27" s="173"/>
      <c r="O27" s="403" t="s">
        <v>193</v>
      </c>
      <c r="P27" s="403"/>
      <c r="Q27" s="403"/>
      <c r="R27" s="403"/>
      <c r="S27" s="403"/>
      <c r="T27" s="176"/>
      <c r="U27" s="176"/>
      <c r="V27" s="177"/>
      <c r="W27" s="171">
        <f t="shared" si="5"/>
        <v>6879</v>
      </c>
      <c r="X27" s="359">
        <v>3302</v>
      </c>
      <c r="Y27" s="359">
        <v>3577</v>
      </c>
      <c r="Z27" s="40"/>
    </row>
    <row r="28" spans="1:26" ht="10.5" customHeight="1">
      <c r="A28" s="30"/>
      <c r="B28" s="30"/>
      <c r="C28" s="403" t="s">
        <v>194</v>
      </c>
      <c r="D28" s="403"/>
      <c r="E28" s="403"/>
      <c r="F28" s="403"/>
      <c r="G28" s="403"/>
      <c r="H28" s="176"/>
      <c r="I28" s="176"/>
      <c r="J28" s="177"/>
      <c r="K28" s="171">
        <f t="shared" si="4"/>
        <v>5995</v>
      </c>
      <c r="L28" s="359">
        <v>3095</v>
      </c>
      <c r="M28" s="362">
        <v>2900</v>
      </c>
      <c r="N28" s="173"/>
      <c r="O28" s="403" t="s">
        <v>195</v>
      </c>
      <c r="P28" s="403"/>
      <c r="Q28" s="403"/>
      <c r="R28" s="403"/>
      <c r="S28" s="403"/>
      <c r="T28" s="176"/>
      <c r="U28" s="176"/>
      <c r="V28" s="177"/>
      <c r="W28" s="171">
        <f t="shared" si="5"/>
        <v>6064</v>
      </c>
      <c r="X28" s="359">
        <v>2906</v>
      </c>
      <c r="Y28" s="359">
        <v>3158</v>
      </c>
      <c r="Z28" s="40"/>
    </row>
    <row r="29" spans="1:26" ht="7.5" customHeight="1">
      <c r="A29" s="30"/>
      <c r="B29" s="30"/>
      <c r="C29" s="176"/>
      <c r="D29" s="176"/>
      <c r="E29" s="176"/>
      <c r="F29" s="176"/>
      <c r="G29" s="176"/>
      <c r="H29" s="176"/>
      <c r="I29" s="176"/>
      <c r="J29" s="177"/>
      <c r="K29" s="171"/>
      <c r="L29" s="360"/>
      <c r="M29" s="363"/>
      <c r="N29" s="173"/>
      <c r="O29" s="176"/>
      <c r="P29" s="176"/>
      <c r="Q29" s="176"/>
      <c r="R29" s="176"/>
      <c r="S29" s="176"/>
      <c r="T29" s="176"/>
      <c r="U29" s="176"/>
      <c r="V29" s="177"/>
      <c r="W29" s="45"/>
      <c r="X29" s="360"/>
      <c r="Y29" s="360"/>
      <c r="Z29" s="43"/>
    </row>
    <row r="30" spans="1:26" s="41" customFormat="1" ht="10.5" customHeight="1">
      <c r="A30" s="29"/>
      <c r="B30" s="29"/>
      <c r="C30" s="404" t="s">
        <v>264</v>
      </c>
      <c r="D30" s="404"/>
      <c r="E30" s="404"/>
      <c r="F30" s="404"/>
      <c r="G30" s="404"/>
      <c r="H30" s="404" t="s">
        <v>256</v>
      </c>
      <c r="I30" s="404"/>
      <c r="J30" s="175"/>
      <c r="K30" s="42">
        <f aca="true" t="shared" si="6" ref="K30:K35">SUM(L30,M30,)</f>
        <v>30110</v>
      </c>
      <c r="L30" s="358">
        <v>15361</v>
      </c>
      <c r="M30" s="361">
        <v>14749</v>
      </c>
      <c r="N30" s="178"/>
      <c r="O30" s="404" t="s">
        <v>265</v>
      </c>
      <c r="P30" s="404"/>
      <c r="Q30" s="404"/>
      <c r="R30" s="404"/>
      <c r="S30" s="404"/>
      <c r="T30" s="404" t="s">
        <v>256</v>
      </c>
      <c r="U30" s="404"/>
      <c r="V30" s="175"/>
      <c r="W30" s="42">
        <f aca="true" t="shared" si="7" ref="W30:W35">SUM(X30,Y30,)</f>
        <v>38674</v>
      </c>
      <c r="X30" s="358">
        <v>17788</v>
      </c>
      <c r="Y30" s="358">
        <v>20886</v>
      </c>
      <c r="Z30" s="42"/>
    </row>
    <row r="31" spans="1:26" ht="10.5" customHeight="1">
      <c r="A31" s="30"/>
      <c r="B31" s="30"/>
      <c r="C31" s="403" t="s">
        <v>392</v>
      </c>
      <c r="D31" s="403"/>
      <c r="E31" s="403"/>
      <c r="F31" s="403"/>
      <c r="G31" s="403"/>
      <c r="H31" s="176"/>
      <c r="I31" s="176"/>
      <c r="J31" s="177"/>
      <c r="K31" s="171">
        <f t="shared" si="6"/>
        <v>6259</v>
      </c>
      <c r="L31" s="359">
        <v>3188</v>
      </c>
      <c r="M31" s="362">
        <v>3071</v>
      </c>
      <c r="N31" s="173"/>
      <c r="O31" s="403" t="s">
        <v>393</v>
      </c>
      <c r="P31" s="403"/>
      <c r="Q31" s="403"/>
      <c r="R31" s="403"/>
      <c r="S31" s="403"/>
      <c r="T31" s="176"/>
      <c r="U31" s="176"/>
      <c r="V31" s="177"/>
      <c r="W31" s="171">
        <f t="shared" si="7"/>
        <v>7434</v>
      </c>
      <c r="X31" s="359">
        <v>3481</v>
      </c>
      <c r="Y31" s="359">
        <v>3953</v>
      </c>
      <c r="Z31" s="40"/>
    </row>
    <row r="32" spans="1:26" ht="10.5" customHeight="1">
      <c r="A32" s="30"/>
      <c r="B32" s="30"/>
      <c r="C32" s="403" t="s">
        <v>196</v>
      </c>
      <c r="D32" s="403"/>
      <c r="E32" s="403"/>
      <c r="F32" s="403"/>
      <c r="G32" s="403"/>
      <c r="H32" s="176"/>
      <c r="I32" s="176"/>
      <c r="J32" s="177"/>
      <c r="K32" s="171">
        <f t="shared" si="6"/>
        <v>5801</v>
      </c>
      <c r="L32" s="359">
        <v>2971</v>
      </c>
      <c r="M32" s="362">
        <v>2830</v>
      </c>
      <c r="N32" s="173"/>
      <c r="O32" s="403" t="s">
        <v>197</v>
      </c>
      <c r="P32" s="403"/>
      <c r="Q32" s="403"/>
      <c r="R32" s="403"/>
      <c r="S32" s="403"/>
      <c r="T32" s="176"/>
      <c r="U32" s="176"/>
      <c r="V32" s="177"/>
      <c r="W32" s="171">
        <f t="shared" si="7"/>
        <v>8100</v>
      </c>
      <c r="X32" s="359">
        <v>3829</v>
      </c>
      <c r="Y32" s="359">
        <v>4271</v>
      </c>
      <c r="Z32" s="40"/>
    </row>
    <row r="33" spans="1:26" ht="10.5" customHeight="1">
      <c r="A33" s="30"/>
      <c r="B33" s="30"/>
      <c r="C33" s="403" t="s">
        <v>198</v>
      </c>
      <c r="D33" s="403"/>
      <c r="E33" s="403"/>
      <c r="F33" s="403"/>
      <c r="G33" s="403"/>
      <c r="H33" s="176"/>
      <c r="I33" s="176"/>
      <c r="J33" s="177"/>
      <c r="K33" s="171">
        <f t="shared" si="6"/>
        <v>5917</v>
      </c>
      <c r="L33" s="359">
        <v>2924</v>
      </c>
      <c r="M33" s="362">
        <v>2993</v>
      </c>
      <c r="N33" s="173"/>
      <c r="O33" s="403" t="s">
        <v>199</v>
      </c>
      <c r="P33" s="403"/>
      <c r="Q33" s="403"/>
      <c r="R33" s="403"/>
      <c r="S33" s="403"/>
      <c r="T33" s="176"/>
      <c r="U33" s="176"/>
      <c r="V33" s="177"/>
      <c r="W33" s="171">
        <f t="shared" si="7"/>
        <v>7761</v>
      </c>
      <c r="X33" s="359">
        <v>3589</v>
      </c>
      <c r="Y33" s="359">
        <v>4172</v>
      </c>
      <c r="Z33" s="40"/>
    </row>
    <row r="34" spans="1:26" ht="10.5" customHeight="1">
      <c r="A34" s="30"/>
      <c r="B34" s="30"/>
      <c r="C34" s="403" t="s">
        <v>200</v>
      </c>
      <c r="D34" s="403"/>
      <c r="E34" s="403"/>
      <c r="F34" s="403"/>
      <c r="G34" s="403"/>
      <c r="H34" s="176"/>
      <c r="I34" s="176"/>
      <c r="J34" s="177"/>
      <c r="K34" s="179">
        <f t="shared" si="6"/>
        <v>5856</v>
      </c>
      <c r="L34" s="359">
        <v>3055</v>
      </c>
      <c r="M34" s="362">
        <v>2801</v>
      </c>
      <c r="N34" s="173"/>
      <c r="O34" s="403" t="s">
        <v>201</v>
      </c>
      <c r="P34" s="403"/>
      <c r="Q34" s="403"/>
      <c r="R34" s="403"/>
      <c r="S34" s="403"/>
      <c r="T34" s="176"/>
      <c r="U34" s="176"/>
      <c r="V34" s="177"/>
      <c r="W34" s="171">
        <f t="shared" si="7"/>
        <v>8041</v>
      </c>
      <c r="X34" s="359">
        <v>3603</v>
      </c>
      <c r="Y34" s="359">
        <v>4438</v>
      </c>
      <c r="Z34" s="40"/>
    </row>
    <row r="35" spans="1:26" ht="10.5" customHeight="1">
      <c r="A35" s="30"/>
      <c r="B35" s="30"/>
      <c r="C35" s="403" t="s">
        <v>202</v>
      </c>
      <c r="D35" s="403"/>
      <c r="E35" s="403"/>
      <c r="F35" s="403"/>
      <c r="G35" s="403"/>
      <c r="H35" s="176"/>
      <c r="I35" s="176"/>
      <c r="J35" s="176"/>
      <c r="K35" s="179">
        <f t="shared" si="6"/>
        <v>6277</v>
      </c>
      <c r="L35" s="359">
        <v>3223</v>
      </c>
      <c r="M35" s="362">
        <v>3054</v>
      </c>
      <c r="N35" s="173"/>
      <c r="O35" s="403" t="s">
        <v>203</v>
      </c>
      <c r="P35" s="403"/>
      <c r="Q35" s="403"/>
      <c r="R35" s="403"/>
      <c r="S35" s="403"/>
      <c r="T35" s="176"/>
      <c r="U35" s="176"/>
      <c r="V35" s="177"/>
      <c r="W35" s="171">
        <f t="shared" si="7"/>
        <v>7338</v>
      </c>
      <c r="X35" s="359">
        <v>3286</v>
      </c>
      <c r="Y35" s="359">
        <v>4052</v>
      </c>
      <c r="Z35" s="40"/>
    </row>
    <row r="36" spans="1:26" ht="7.5" customHeight="1">
      <c r="A36" s="30"/>
      <c r="B36" s="30"/>
      <c r="C36" s="176"/>
      <c r="D36" s="176"/>
      <c r="E36" s="176"/>
      <c r="F36" s="176"/>
      <c r="G36" s="176"/>
      <c r="H36" s="176"/>
      <c r="I36" s="176"/>
      <c r="J36" s="176"/>
      <c r="K36" s="179"/>
      <c r="L36" s="360"/>
      <c r="M36" s="363"/>
      <c r="N36" s="173"/>
      <c r="O36" s="176"/>
      <c r="P36" s="176"/>
      <c r="Q36" s="176"/>
      <c r="R36" s="176"/>
      <c r="S36" s="176"/>
      <c r="T36" s="176"/>
      <c r="U36" s="176"/>
      <c r="V36" s="177"/>
      <c r="W36" s="171"/>
      <c r="X36" s="358"/>
      <c r="Y36" s="358"/>
      <c r="Z36" s="44"/>
    </row>
    <row r="37" spans="1:26" s="41" customFormat="1" ht="10.5" customHeight="1">
      <c r="A37" s="29"/>
      <c r="B37" s="29"/>
      <c r="C37" s="404" t="s">
        <v>266</v>
      </c>
      <c r="D37" s="404"/>
      <c r="E37" s="404"/>
      <c r="F37" s="404"/>
      <c r="G37" s="404"/>
      <c r="H37" s="404" t="s">
        <v>256</v>
      </c>
      <c r="I37" s="404"/>
      <c r="J37" s="174"/>
      <c r="K37" s="180">
        <f aca="true" t="shared" si="8" ref="K37:K42">SUM(L37,M37,)</f>
        <v>40430</v>
      </c>
      <c r="L37" s="358">
        <v>20313</v>
      </c>
      <c r="M37" s="361">
        <v>20117</v>
      </c>
      <c r="N37" s="178"/>
      <c r="O37" s="404" t="s">
        <v>267</v>
      </c>
      <c r="P37" s="404"/>
      <c r="Q37" s="404"/>
      <c r="R37" s="404"/>
      <c r="S37" s="404"/>
      <c r="T37" s="404" t="s">
        <v>256</v>
      </c>
      <c r="U37" s="404"/>
      <c r="V37" s="175"/>
      <c r="W37" s="42">
        <f aca="true" t="shared" si="9" ref="W37:W42">SUM(X37,Y37,)</f>
        <v>34001</v>
      </c>
      <c r="X37" s="358">
        <v>15071</v>
      </c>
      <c r="Y37" s="358">
        <v>18930</v>
      </c>
      <c r="Z37" s="42"/>
    </row>
    <row r="38" spans="1:26" ht="10.5" customHeight="1">
      <c r="A38" s="30"/>
      <c r="B38" s="30"/>
      <c r="C38" s="403" t="s">
        <v>394</v>
      </c>
      <c r="D38" s="403"/>
      <c r="E38" s="403"/>
      <c r="F38" s="403"/>
      <c r="G38" s="403"/>
      <c r="H38" s="176"/>
      <c r="I38" s="176"/>
      <c r="J38" s="176"/>
      <c r="K38" s="179">
        <f t="shared" si="8"/>
        <v>6500</v>
      </c>
      <c r="L38" s="359">
        <v>3290</v>
      </c>
      <c r="M38" s="362">
        <v>3210</v>
      </c>
      <c r="N38" s="173"/>
      <c r="O38" s="403" t="s">
        <v>395</v>
      </c>
      <c r="P38" s="403"/>
      <c r="Q38" s="403"/>
      <c r="R38" s="403"/>
      <c r="S38" s="403"/>
      <c r="T38" s="176"/>
      <c r="U38" s="176"/>
      <c r="V38" s="177"/>
      <c r="W38" s="171">
        <f t="shared" si="9"/>
        <v>6577</v>
      </c>
      <c r="X38" s="359">
        <v>2961</v>
      </c>
      <c r="Y38" s="359">
        <v>3616</v>
      </c>
      <c r="Z38" s="40"/>
    </row>
    <row r="39" spans="1:26" ht="10.5" customHeight="1">
      <c r="A39" s="30"/>
      <c r="B39" s="30"/>
      <c r="C39" s="403" t="s">
        <v>204</v>
      </c>
      <c r="D39" s="403"/>
      <c r="E39" s="403"/>
      <c r="F39" s="403"/>
      <c r="G39" s="403"/>
      <c r="H39" s="176"/>
      <c r="I39" s="176"/>
      <c r="J39" s="176"/>
      <c r="K39" s="179">
        <f t="shared" si="8"/>
        <v>7391</v>
      </c>
      <c r="L39" s="359">
        <v>3765</v>
      </c>
      <c r="M39" s="362">
        <v>3626</v>
      </c>
      <c r="N39" s="173"/>
      <c r="O39" s="403" t="s">
        <v>205</v>
      </c>
      <c r="P39" s="403"/>
      <c r="Q39" s="403"/>
      <c r="R39" s="403"/>
      <c r="S39" s="403"/>
      <c r="T39" s="176"/>
      <c r="U39" s="176"/>
      <c r="V39" s="177"/>
      <c r="W39" s="171">
        <f t="shared" si="9"/>
        <v>6279</v>
      </c>
      <c r="X39" s="359">
        <v>2771</v>
      </c>
      <c r="Y39" s="359">
        <v>3508</v>
      </c>
      <c r="Z39" s="40"/>
    </row>
    <row r="40" spans="1:26" ht="10.5" customHeight="1">
      <c r="A40" s="30"/>
      <c r="B40" s="30"/>
      <c r="C40" s="403" t="s">
        <v>206</v>
      </c>
      <c r="D40" s="403"/>
      <c r="E40" s="403"/>
      <c r="F40" s="403"/>
      <c r="G40" s="403"/>
      <c r="H40" s="176"/>
      <c r="I40" s="176"/>
      <c r="J40" s="176"/>
      <c r="K40" s="179">
        <f t="shared" si="8"/>
        <v>7969</v>
      </c>
      <c r="L40" s="359">
        <v>3997</v>
      </c>
      <c r="M40" s="362">
        <v>3972</v>
      </c>
      <c r="N40" s="173"/>
      <c r="O40" s="403" t="s">
        <v>207</v>
      </c>
      <c r="P40" s="403"/>
      <c r="Q40" s="403"/>
      <c r="R40" s="403"/>
      <c r="S40" s="403"/>
      <c r="T40" s="176"/>
      <c r="U40" s="176"/>
      <c r="V40" s="177"/>
      <c r="W40" s="171">
        <f t="shared" si="9"/>
        <v>7160</v>
      </c>
      <c r="X40" s="359">
        <v>3145</v>
      </c>
      <c r="Y40" s="359">
        <v>4015</v>
      </c>
      <c r="Z40" s="40"/>
    </row>
    <row r="41" spans="1:26" ht="10.5" customHeight="1">
      <c r="A41" s="30"/>
      <c r="B41" s="30"/>
      <c r="C41" s="403" t="s">
        <v>208</v>
      </c>
      <c r="D41" s="403"/>
      <c r="E41" s="403"/>
      <c r="F41" s="403"/>
      <c r="G41" s="403"/>
      <c r="H41" s="176"/>
      <c r="I41" s="176"/>
      <c r="J41" s="176"/>
      <c r="K41" s="179">
        <f t="shared" si="8"/>
        <v>8885</v>
      </c>
      <c r="L41" s="359">
        <v>4415</v>
      </c>
      <c r="M41" s="362">
        <v>4470</v>
      </c>
      <c r="N41" s="173"/>
      <c r="O41" s="403" t="s">
        <v>209</v>
      </c>
      <c r="P41" s="403"/>
      <c r="Q41" s="403"/>
      <c r="R41" s="403"/>
      <c r="S41" s="403"/>
      <c r="T41" s="176"/>
      <c r="U41" s="176"/>
      <c r="V41" s="177"/>
      <c r="W41" s="171">
        <f t="shared" si="9"/>
        <v>7006</v>
      </c>
      <c r="X41" s="359">
        <v>3124</v>
      </c>
      <c r="Y41" s="359">
        <v>3882</v>
      </c>
      <c r="Z41" s="40"/>
    </row>
    <row r="42" spans="1:26" ht="10.5" customHeight="1">
      <c r="A42" s="30"/>
      <c r="B42" s="30"/>
      <c r="C42" s="403" t="s">
        <v>210</v>
      </c>
      <c r="D42" s="403"/>
      <c r="E42" s="403"/>
      <c r="F42" s="403"/>
      <c r="G42" s="403"/>
      <c r="H42" s="176"/>
      <c r="I42" s="176"/>
      <c r="J42" s="176"/>
      <c r="K42" s="179">
        <f t="shared" si="8"/>
        <v>9685</v>
      </c>
      <c r="L42" s="359">
        <v>4846</v>
      </c>
      <c r="M42" s="362">
        <v>4839</v>
      </c>
      <c r="N42" s="173"/>
      <c r="O42" s="403" t="s">
        <v>211</v>
      </c>
      <c r="P42" s="403"/>
      <c r="Q42" s="403"/>
      <c r="R42" s="403"/>
      <c r="S42" s="403"/>
      <c r="T42" s="176"/>
      <c r="U42" s="176"/>
      <c r="V42" s="177"/>
      <c r="W42" s="171">
        <f t="shared" si="9"/>
        <v>6979</v>
      </c>
      <c r="X42" s="359">
        <v>3070</v>
      </c>
      <c r="Y42" s="359">
        <v>3909</v>
      </c>
      <c r="Z42" s="40"/>
    </row>
    <row r="43" spans="1:26" ht="7.5" customHeight="1">
      <c r="A43" s="30"/>
      <c r="B43" s="30"/>
      <c r="C43" s="176"/>
      <c r="D43" s="176"/>
      <c r="E43" s="176"/>
      <c r="F43" s="176"/>
      <c r="G43" s="176"/>
      <c r="H43" s="176"/>
      <c r="I43" s="176"/>
      <c r="J43" s="176"/>
      <c r="K43" s="179"/>
      <c r="L43" s="360"/>
      <c r="M43" s="363"/>
      <c r="N43" s="173"/>
      <c r="O43" s="30"/>
      <c r="P43" s="30"/>
      <c r="Q43" s="30"/>
      <c r="R43" s="30"/>
      <c r="S43" s="30"/>
      <c r="T43" s="30"/>
      <c r="U43" s="30"/>
      <c r="V43" s="151"/>
      <c r="W43" s="45"/>
      <c r="X43" s="360"/>
      <c r="Y43" s="360"/>
      <c r="Z43" s="45"/>
    </row>
    <row r="44" spans="1:26" ht="10.5" customHeight="1">
      <c r="A44" s="30"/>
      <c r="B44" s="30"/>
      <c r="C44" s="404" t="s">
        <v>268</v>
      </c>
      <c r="D44" s="404"/>
      <c r="E44" s="404"/>
      <c r="F44" s="404"/>
      <c r="G44" s="404"/>
      <c r="H44" s="404" t="s">
        <v>256</v>
      </c>
      <c r="I44" s="404"/>
      <c r="J44" s="174"/>
      <c r="K44" s="181">
        <f aca="true" t="shared" si="10" ref="K44:K49">SUM(L44,M44,)</f>
        <v>51987</v>
      </c>
      <c r="L44" s="358">
        <v>26597</v>
      </c>
      <c r="M44" s="361">
        <v>25390</v>
      </c>
      <c r="N44" s="169"/>
      <c r="O44" s="404" t="s">
        <v>269</v>
      </c>
      <c r="P44" s="404"/>
      <c r="Q44" s="404"/>
      <c r="R44" s="404"/>
      <c r="S44" s="404"/>
      <c r="T44" s="404" t="s">
        <v>256</v>
      </c>
      <c r="U44" s="404"/>
      <c r="V44" s="175"/>
      <c r="W44" s="42">
        <f aca="true" t="shared" si="11" ref="W44:W49">SUM(X44,Y44,)</f>
        <v>28576</v>
      </c>
      <c r="X44" s="358">
        <v>12440</v>
      </c>
      <c r="Y44" s="358">
        <v>16136</v>
      </c>
      <c r="Z44" s="39"/>
    </row>
    <row r="45" spans="1:26" ht="10.5" customHeight="1">
      <c r="A45" s="30"/>
      <c r="B45" s="30"/>
      <c r="C45" s="403" t="s">
        <v>396</v>
      </c>
      <c r="D45" s="403"/>
      <c r="E45" s="403"/>
      <c r="F45" s="403"/>
      <c r="G45" s="403"/>
      <c r="H45" s="176"/>
      <c r="I45" s="176"/>
      <c r="J45" s="176"/>
      <c r="K45" s="179">
        <f t="shared" si="10"/>
        <v>10299</v>
      </c>
      <c r="L45" s="359">
        <v>5190</v>
      </c>
      <c r="M45" s="362">
        <v>5109</v>
      </c>
      <c r="N45" s="173"/>
      <c r="O45" s="403" t="s">
        <v>397</v>
      </c>
      <c r="P45" s="403"/>
      <c r="Q45" s="403"/>
      <c r="R45" s="403"/>
      <c r="S45" s="403"/>
      <c r="T45" s="176"/>
      <c r="U45" s="176"/>
      <c r="V45" s="177"/>
      <c r="W45" s="171">
        <f t="shared" si="11"/>
        <v>6076</v>
      </c>
      <c r="X45" s="359">
        <v>2685</v>
      </c>
      <c r="Y45" s="359">
        <v>3391</v>
      </c>
      <c r="Z45" s="40"/>
    </row>
    <row r="46" spans="1:26" ht="10.5" customHeight="1">
      <c r="A46" s="30"/>
      <c r="B46" s="30"/>
      <c r="C46" s="403" t="s">
        <v>212</v>
      </c>
      <c r="D46" s="403"/>
      <c r="E46" s="403"/>
      <c r="F46" s="403"/>
      <c r="G46" s="403"/>
      <c r="H46" s="176"/>
      <c r="I46" s="176"/>
      <c r="J46" s="176"/>
      <c r="K46" s="179">
        <f t="shared" si="10"/>
        <v>10411</v>
      </c>
      <c r="L46" s="359">
        <v>5327</v>
      </c>
      <c r="M46" s="362">
        <v>5084</v>
      </c>
      <c r="N46" s="173"/>
      <c r="O46" s="403" t="s">
        <v>213</v>
      </c>
      <c r="P46" s="403"/>
      <c r="Q46" s="403"/>
      <c r="R46" s="403"/>
      <c r="S46" s="403"/>
      <c r="T46" s="176"/>
      <c r="U46" s="176"/>
      <c r="V46" s="177"/>
      <c r="W46" s="171">
        <f t="shared" si="11"/>
        <v>6214</v>
      </c>
      <c r="X46" s="359">
        <v>2767</v>
      </c>
      <c r="Y46" s="359">
        <v>3447</v>
      </c>
      <c r="Z46" s="40"/>
    </row>
    <row r="47" spans="1:26" ht="10.5" customHeight="1">
      <c r="A47" s="30"/>
      <c r="B47" s="30"/>
      <c r="C47" s="403" t="s">
        <v>214</v>
      </c>
      <c r="D47" s="403"/>
      <c r="E47" s="403"/>
      <c r="F47" s="403"/>
      <c r="G47" s="403"/>
      <c r="H47" s="176"/>
      <c r="I47" s="176"/>
      <c r="J47" s="176"/>
      <c r="K47" s="179">
        <f t="shared" si="10"/>
        <v>10400</v>
      </c>
      <c r="L47" s="359">
        <v>5310</v>
      </c>
      <c r="M47" s="362">
        <v>5090</v>
      </c>
      <c r="N47" s="173"/>
      <c r="O47" s="403" t="s">
        <v>215</v>
      </c>
      <c r="P47" s="403"/>
      <c r="Q47" s="403"/>
      <c r="R47" s="403"/>
      <c r="S47" s="403"/>
      <c r="T47" s="176"/>
      <c r="U47" s="176"/>
      <c r="V47" s="177"/>
      <c r="W47" s="171">
        <f t="shared" si="11"/>
        <v>5934</v>
      </c>
      <c r="X47" s="359">
        <v>2557</v>
      </c>
      <c r="Y47" s="359">
        <v>3377</v>
      </c>
      <c r="Z47" s="40"/>
    </row>
    <row r="48" spans="1:26" ht="10.5" customHeight="1">
      <c r="A48" s="30"/>
      <c r="B48" s="30"/>
      <c r="C48" s="403" t="s">
        <v>216</v>
      </c>
      <c r="D48" s="403"/>
      <c r="E48" s="403"/>
      <c r="F48" s="403"/>
      <c r="G48" s="403"/>
      <c r="H48" s="176"/>
      <c r="I48" s="176"/>
      <c r="J48" s="176"/>
      <c r="K48" s="179">
        <f t="shared" si="10"/>
        <v>10351</v>
      </c>
      <c r="L48" s="359">
        <v>5364</v>
      </c>
      <c r="M48" s="362">
        <v>4987</v>
      </c>
      <c r="N48" s="173"/>
      <c r="O48" s="403" t="s">
        <v>217</v>
      </c>
      <c r="P48" s="403"/>
      <c r="Q48" s="403"/>
      <c r="R48" s="403"/>
      <c r="S48" s="403"/>
      <c r="T48" s="176"/>
      <c r="U48" s="176"/>
      <c r="V48" s="177"/>
      <c r="W48" s="171">
        <f t="shared" si="11"/>
        <v>5475</v>
      </c>
      <c r="X48" s="359">
        <v>2362</v>
      </c>
      <c r="Y48" s="359">
        <v>3113</v>
      </c>
      <c r="Z48" s="40"/>
    </row>
    <row r="49" spans="1:26" ht="10.5" customHeight="1">
      <c r="A49" s="30"/>
      <c r="B49" s="30"/>
      <c r="C49" s="403" t="s">
        <v>218</v>
      </c>
      <c r="D49" s="403"/>
      <c r="E49" s="403"/>
      <c r="F49" s="403"/>
      <c r="G49" s="403"/>
      <c r="H49" s="176"/>
      <c r="I49" s="176"/>
      <c r="J49" s="176"/>
      <c r="K49" s="179">
        <f t="shared" si="10"/>
        <v>10526</v>
      </c>
      <c r="L49" s="359">
        <v>5406</v>
      </c>
      <c r="M49" s="362">
        <v>5120</v>
      </c>
      <c r="N49" s="173"/>
      <c r="O49" s="403" t="s">
        <v>219</v>
      </c>
      <c r="P49" s="403"/>
      <c r="Q49" s="403"/>
      <c r="R49" s="403"/>
      <c r="S49" s="403"/>
      <c r="T49" s="176"/>
      <c r="U49" s="176"/>
      <c r="V49" s="177"/>
      <c r="W49" s="171">
        <f t="shared" si="11"/>
        <v>4877</v>
      </c>
      <c r="X49" s="359">
        <v>2069</v>
      </c>
      <c r="Y49" s="359">
        <v>2808</v>
      </c>
      <c r="Z49" s="40"/>
    </row>
    <row r="50" spans="1:26" ht="7.5" customHeight="1">
      <c r="A50" s="30"/>
      <c r="B50" s="30"/>
      <c r="C50" s="176"/>
      <c r="D50" s="176"/>
      <c r="E50" s="176"/>
      <c r="F50" s="176"/>
      <c r="G50" s="176"/>
      <c r="H50" s="176"/>
      <c r="I50" s="176"/>
      <c r="J50" s="176"/>
      <c r="K50" s="182"/>
      <c r="L50" s="360"/>
      <c r="M50" s="363"/>
      <c r="N50" s="183"/>
      <c r="O50" s="176"/>
      <c r="P50" s="176"/>
      <c r="Q50" s="176"/>
      <c r="R50" s="176"/>
      <c r="S50" s="176"/>
      <c r="T50" s="176"/>
      <c r="U50" s="176"/>
      <c r="V50" s="177"/>
      <c r="W50" s="46"/>
      <c r="X50" s="360"/>
      <c r="Y50" s="360"/>
      <c r="Z50" s="44"/>
    </row>
    <row r="51" spans="1:26" ht="10.5" customHeight="1">
      <c r="A51" s="30"/>
      <c r="B51" s="30"/>
      <c r="C51" s="404" t="s">
        <v>270</v>
      </c>
      <c r="D51" s="404"/>
      <c r="E51" s="404"/>
      <c r="F51" s="404"/>
      <c r="G51" s="404"/>
      <c r="H51" s="404" t="s">
        <v>256</v>
      </c>
      <c r="I51" s="404"/>
      <c r="J51" s="174"/>
      <c r="K51" s="181">
        <f aca="true" t="shared" si="12" ref="K51:K56">SUM(L51,M51,)</f>
        <v>56109</v>
      </c>
      <c r="L51" s="358">
        <v>28835</v>
      </c>
      <c r="M51" s="361">
        <v>27274</v>
      </c>
      <c r="N51" s="169"/>
      <c r="O51" s="404" t="s">
        <v>271</v>
      </c>
      <c r="P51" s="404"/>
      <c r="Q51" s="404"/>
      <c r="R51" s="404"/>
      <c r="S51" s="404"/>
      <c r="T51" s="404" t="s">
        <v>256</v>
      </c>
      <c r="U51" s="404"/>
      <c r="V51" s="175"/>
      <c r="W51" s="42">
        <f aca="true" t="shared" si="13" ref="W51:W56">SUM(X51,Y51,)</f>
        <v>19136</v>
      </c>
      <c r="X51" s="358">
        <v>7685</v>
      </c>
      <c r="Y51" s="358">
        <v>11451</v>
      </c>
      <c r="Z51" s="39"/>
    </row>
    <row r="52" spans="1:26" ht="10.5" customHeight="1">
      <c r="A52" s="30"/>
      <c r="B52" s="30"/>
      <c r="C52" s="403" t="s">
        <v>398</v>
      </c>
      <c r="D52" s="403"/>
      <c r="E52" s="403"/>
      <c r="F52" s="403"/>
      <c r="G52" s="403"/>
      <c r="H52" s="176"/>
      <c r="I52" s="176"/>
      <c r="J52" s="176"/>
      <c r="K52" s="179">
        <f t="shared" si="12"/>
        <v>10845</v>
      </c>
      <c r="L52" s="359">
        <v>5559</v>
      </c>
      <c r="M52" s="362">
        <v>5286</v>
      </c>
      <c r="N52" s="173"/>
      <c r="O52" s="403" t="s">
        <v>399</v>
      </c>
      <c r="P52" s="403"/>
      <c r="Q52" s="403"/>
      <c r="R52" s="403"/>
      <c r="S52" s="403"/>
      <c r="T52" s="176"/>
      <c r="U52" s="176"/>
      <c r="V52" s="177"/>
      <c r="W52" s="171">
        <f t="shared" si="13"/>
        <v>4450</v>
      </c>
      <c r="X52" s="359">
        <v>1789</v>
      </c>
      <c r="Y52" s="359">
        <v>2661</v>
      </c>
      <c r="Z52" s="40"/>
    </row>
    <row r="53" spans="1:26" ht="10.5" customHeight="1">
      <c r="A53" s="30"/>
      <c r="B53" s="30"/>
      <c r="C53" s="403" t="s">
        <v>220</v>
      </c>
      <c r="D53" s="403"/>
      <c r="E53" s="403"/>
      <c r="F53" s="403"/>
      <c r="G53" s="403"/>
      <c r="H53" s="176"/>
      <c r="I53" s="176"/>
      <c r="J53" s="176"/>
      <c r="K53" s="179">
        <f t="shared" si="12"/>
        <v>11006</v>
      </c>
      <c r="L53" s="359">
        <v>5638</v>
      </c>
      <c r="M53" s="362">
        <v>5368</v>
      </c>
      <c r="N53" s="173"/>
      <c r="O53" s="403" t="s">
        <v>221</v>
      </c>
      <c r="P53" s="403"/>
      <c r="Q53" s="403"/>
      <c r="R53" s="403"/>
      <c r="S53" s="403"/>
      <c r="T53" s="176"/>
      <c r="U53" s="176"/>
      <c r="V53" s="177"/>
      <c r="W53" s="171">
        <f t="shared" si="13"/>
        <v>4293</v>
      </c>
      <c r="X53" s="359">
        <v>1771</v>
      </c>
      <c r="Y53" s="359">
        <v>2522</v>
      </c>
      <c r="Z53" s="40"/>
    </row>
    <row r="54" spans="1:26" ht="10.5" customHeight="1">
      <c r="A54" s="30"/>
      <c r="B54" s="30"/>
      <c r="C54" s="403" t="s">
        <v>222</v>
      </c>
      <c r="D54" s="403"/>
      <c r="E54" s="403"/>
      <c r="F54" s="403"/>
      <c r="G54" s="403"/>
      <c r="H54" s="176"/>
      <c r="I54" s="176"/>
      <c r="J54" s="176"/>
      <c r="K54" s="179">
        <f t="shared" si="12"/>
        <v>10992</v>
      </c>
      <c r="L54" s="359">
        <v>5657</v>
      </c>
      <c r="M54" s="362">
        <v>5335</v>
      </c>
      <c r="N54" s="173"/>
      <c r="O54" s="403" t="s">
        <v>223</v>
      </c>
      <c r="P54" s="403"/>
      <c r="Q54" s="403"/>
      <c r="R54" s="403"/>
      <c r="S54" s="403"/>
      <c r="T54" s="176"/>
      <c r="U54" s="176"/>
      <c r="V54" s="177"/>
      <c r="W54" s="171">
        <f t="shared" si="13"/>
        <v>3828</v>
      </c>
      <c r="X54" s="359">
        <v>1529</v>
      </c>
      <c r="Y54" s="359">
        <v>2299</v>
      </c>
      <c r="Z54" s="40"/>
    </row>
    <row r="55" spans="1:26" ht="10.5" customHeight="1">
      <c r="A55" s="30"/>
      <c r="B55" s="30"/>
      <c r="C55" s="403" t="s">
        <v>224</v>
      </c>
      <c r="D55" s="403"/>
      <c r="E55" s="403"/>
      <c r="F55" s="403"/>
      <c r="G55" s="403"/>
      <c r="H55" s="176"/>
      <c r="I55" s="176"/>
      <c r="J55" s="176"/>
      <c r="K55" s="179">
        <f t="shared" si="12"/>
        <v>11578</v>
      </c>
      <c r="L55" s="359">
        <v>5939</v>
      </c>
      <c r="M55" s="362">
        <v>5639</v>
      </c>
      <c r="N55" s="173"/>
      <c r="O55" s="403" t="s">
        <v>225</v>
      </c>
      <c r="P55" s="403"/>
      <c r="Q55" s="403"/>
      <c r="R55" s="403"/>
      <c r="S55" s="403"/>
      <c r="T55" s="176"/>
      <c r="U55" s="176"/>
      <c r="V55" s="177"/>
      <c r="W55" s="171">
        <f t="shared" si="13"/>
        <v>3458</v>
      </c>
      <c r="X55" s="359">
        <v>1383</v>
      </c>
      <c r="Y55" s="359">
        <v>2075</v>
      </c>
      <c r="Z55" s="40"/>
    </row>
    <row r="56" spans="1:26" ht="10.5" customHeight="1">
      <c r="A56" s="30"/>
      <c r="B56" s="30"/>
      <c r="C56" s="403" t="s">
        <v>226</v>
      </c>
      <c r="D56" s="403"/>
      <c r="E56" s="403"/>
      <c r="F56" s="403"/>
      <c r="G56" s="403"/>
      <c r="H56" s="176"/>
      <c r="I56" s="176"/>
      <c r="J56" s="176"/>
      <c r="K56" s="179">
        <f t="shared" si="12"/>
        <v>11688</v>
      </c>
      <c r="L56" s="359">
        <v>6042</v>
      </c>
      <c r="M56" s="362">
        <v>5646</v>
      </c>
      <c r="N56" s="173"/>
      <c r="O56" s="403" t="s">
        <v>227</v>
      </c>
      <c r="P56" s="403"/>
      <c r="Q56" s="403"/>
      <c r="R56" s="403"/>
      <c r="S56" s="403"/>
      <c r="T56" s="176"/>
      <c r="U56" s="176"/>
      <c r="V56" s="177"/>
      <c r="W56" s="171">
        <f t="shared" si="13"/>
        <v>3107</v>
      </c>
      <c r="X56" s="359">
        <v>1213</v>
      </c>
      <c r="Y56" s="359">
        <v>1894</v>
      </c>
      <c r="Z56" s="40"/>
    </row>
    <row r="57" spans="1:26" ht="7.5" customHeight="1">
      <c r="A57" s="30"/>
      <c r="B57" s="30"/>
      <c r="C57" s="176"/>
      <c r="D57" s="176"/>
      <c r="E57" s="176"/>
      <c r="F57" s="176"/>
      <c r="G57" s="176"/>
      <c r="H57" s="176"/>
      <c r="I57" s="176"/>
      <c r="J57" s="176"/>
      <c r="K57" s="184"/>
      <c r="L57" s="364"/>
      <c r="M57" s="365"/>
      <c r="N57" s="185"/>
      <c r="O57" s="176"/>
      <c r="P57" s="176"/>
      <c r="Q57" s="176"/>
      <c r="R57" s="176"/>
      <c r="S57" s="176"/>
      <c r="T57" s="176"/>
      <c r="U57" s="176"/>
      <c r="V57" s="177"/>
      <c r="W57" s="46"/>
      <c r="X57" s="360"/>
      <c r="Y57" s="360"/>
      <c r="Z57" s="44"/>
    </row>
    <row r="58" spans="1:26" ht="10.5" customHeight="1">
      <c r="A58" s="30"/>
      <c r="B58" s="30"/>
      <c r="C58" s="404" t="s">
        <v>272</v>
      </c>
      <c r="D58" s="404"/>
      <c r="E58" s="404"/>
      <c r="F58" s="404"/>
      <c r="G58" s="404"/>
      <c r="H58" s="404" t="s">
        <v>256</v>
      </c>
      <c r="I58" s="404"/>
      <c r="J58" s="174"/>
      <c r="K58" s="181">
        <f aca="true" t="shared" si="14" ref="K58:K63">SUM(L58,M58,)</f>
        <v>62156</v>
      </c>
      <c r="L58" s="358">
        <v>31678</v>
      </c>
      <c r="M58" s="361">
        <v>30478</v>
      </c>
      <c r="N58" s="186"/>
      <c r="O58" s="404" t="s">
        <v>273</v>
      </c>
      <c r="P58" s="404"/>
      <c r="Q58" s="404"/>
      <c r="R58" s="404"/>
      <c r="S58" s="404"/>
      <c r="T58" s="404" t="s">
        <v>256</v>
      </c>
      <c r="U58" s="404"/>
      <c r="V58" s="175"/>
      <c r="W58" s="42">
        <f aca="true" t="shared" si="15" ref="W58:W63">SUM(X58,Y58,)</f>
        <v>9748</v>
      </c>
      <c r="X58" s="358">
        <v>3247</v>
      </c>
      <c r="Y58" s="358">
        <v>6501</v>
      </c>
      <c r="Z58" s="39"/>
    </row>
    <row r="59" spans="1:26" ht="10.5" customHeight="1">
      <c r="A59" s="30"/>
      <c r="B59" s="30"/>
      <c r="C59" s="403" t="s">
        <v>400</v>
      </c>
      <c r="D59" s="403"/>
      <c r="E59" s="403"/>
      <c r="F59" s="403"/>
      <c r="G59" s="403"/>
      <c r="H59" s="176"/>
      <c r="I59" s="176"/>
      <c r="J59" s="176"/>
      <c r="K59" s="179">
        <f t="shared" si="14"/>
        <v>12326</v>
      </c>
      <c r="L59" s="359">
        <v>6373</v>
      </c>
      <c r="M59" s="362">
        <v>5953</v>
      </c>
      <c r="N59" s="173"/>
      <c r="O59" s="403" t="s">
        <v>401</v>
      </c>
      <c r="P59" s="403"/>
      <c r="Q59" s="403"/>
      <c r="R59" s="403"/>
      <c r="S59" s="403"/>
      <c r="T59" s="176"/>
      <c r="U59" s="176"/>
      <c r="V59" s="177"/>
      <c r="W59" s="171">
        <f t="shared" si="15"/>
        <v>2487</v>
      </c>
      <c r="X59" s="359">
        <v>935</v>
      </c>
      <c r="Y59" s="359">
        <v>1552</v>
      </c>
      <c r="Z59" s="40"/>
    </row>
    <row r="60" spans="1:26" ht="10.5" customHeight="1">
      <c r="A60" s="30"/>
      <c r="B60" s="30"/>
      <c r="C60" s="403" t="s">
        <v>228</v>
      </c>
      <c r="D60" s="403"/>
      <c r="E60" s="403"/>
      <c r="F60" s="403"/>
      <c r="G60" s="403"/>
      <c r="H60" s="176"/>
      <c r="I60" s="176"/>
      <c r="J60" s="176"/>
      <c r="K60" s="179">
        <f t="shared" si="14"/>
        <v>12693</v>
      </c>
      <c r="L60" s="359">
        <v>6448</v>
      </c>
      <c r="M60" s="362">
        <v>6245</v>
      </c>
      <c r="N60" s="173"/>
      <c r="O60" s="403" t="s">
        <v>229</v>
      </c>
      <c r="P60" s="403"/>
      <c r="Q60" s="403"/>
      <c r="R60" s="403"/>
      <c r="S60" s="403"/>
      <c r="T60" s="176"/>
      <c r="U60" s="176"/>
      <c r="V60" s="177"/>
      <c r="W60" s="171">
        <f t="shared" si="15"/>
        <v>2124</v>
      </c>
      <c r="X60" s="359">
        <v>717</v>
      </c>
      <c r="Y60" s="359">
        <v>1407</v>
      </c>
      <c r="Z60" s="40"/>
    </row>
    <row r="61" spans="1:26" ht="10.5" customHeight="1">
      <c r="A61" s="30"/>
      <c r="B61" s="30"/>
      <c r="C61" s="403" t="s">
        <v>230</v>
      </c>
      <c r="D61" s="403"/>
      <c r="E61" s="403"/>
      <c r="F61" s="403"/>
      <c r="G61" s="403"/>
      <c r="H61" s="176"/>
      <c r="I61" s="176"/>
      <c r="J61" s="176"/>
      <c r="K61" s="179">
        <f t="shared" si="14"/>
        <v>12552</v>
      </c>
      <c r="L61" s="359">
        <v>6367</v>
      </c>
      <c r="M61" s="362">
        <v>6185</v>
      </c>
      <c r="N61" s="173"/>
      <c r="O61" s="403" t="s">
        <v>231</v>
      </c>
      <c r="P61" s="403"/>
      <c r="Q61" s="403"/>
      <c r="R61" s="403"/>
      <c r="S61" s="403"/>
      <c r="T61" s="176"/>
      <c r="U61" s="176"/>
      <c r="V61" s="177"/>
      <c r="W61" s="171">
        <f t="shared" si="15"/>
        <v>1974</v>
      </c>
      <c r="X61" s="359">
        <v>650</v>
      </c>
      <c r="Y61" s="359">
        <v>1324</v>
      </c>
      <c r="Z61" s="40"/>
    </row>
    <row r="62" spans="1:26" ht="10.5" customHeight="1">
      <c r="A62" s="30"/>
      <c r="B62" s="30"/>
      <c r="C62" s="403" t="s">
        <v>232</v>
      </c>
      <c r="D62" s="403"/>
      <c r="E62" s="403"/>
      <c r="F62" s="403"/>
      <c r="G62" s="403"/>
      <c r="H62" s="176"/>
      <c r="I62" s="176"/>
      <c r="J62" s="177"/>
      <c r="K62" s="179">
        <f t="shared" si="14"/>
        <v>12228</v>
      </c>
      <c r="L62" s="359">
        <v>6201</v>
      </c>
      <c r="M62" s="362">
        <v>6027</v>
      </c>
      <c r="N62" s="173"/>
      <c r="O62" s="403" t="s">
        <v>233</v>
      </c>
      <c r="P62" s="403"/>
      <c r="Q62" s="403"/>
      <c r="R62" s="403"/>
      <c r="S62" s="403"/>
      <c r="T62" s="176"/>
      <c r="U62" s="176"/>
      <c r="V62" s="177"/>
      <c r="W62" s="171">
        <f t="shared" si="15"/>
        <v>1680</v>
      </c>
      <c r="X62" s="359">
        <v>503</v>
      </c>
      <c r="Y62" s="359">
        <v>1177</v>
      </c>
      <c r="Z62" s="40"/>
    </row>
    <row r="63" spans="1:26" ht="10.5" customHeight="1">
      <c r="A63" s="30"/>
      <c r="B63" s="30"/>
      <c r="C63" s="403" t="s">
        <v>234</v>
      </c>
      <c r="D63" s="403"/>
      <c r="E63" s="403"/>
      <c r="F63" s="403"/>
      <c r="G63" s="403"/>
      <c r="H63" s="176"/>
      <c r="I63" s="176"/>
      <c r="J63" s="177"/>
      <c r="K63" s="171">
        <f t="shared" si="14"/>
        <v>12357</v>
      </c>
      <c r="L63" s="359">
        <v>6289</v>
      </c>
      <c r="M63" s="362">
        <v>6068</v>
      </c>
      <c r="N63" s="173"/>
      <c r="O63" s="403" t="s">
        <v>235</v>
      </c>
      <c r="P63" s="403"/>
      <c r="Q63" s="403"/>
      <c r="R63" s="403"/>
      <c r="S63" s="403"/>
      <c r="T63" s="176"/>
      <c r="U63" s="176"/>
      <c r="V63" s="177"/>
      <c r="W63" s="171">
        <f t="shared" si="15"/>
        <v>1483</v>
      </c>
      <c r="X63" s="359">
        <v>442</v>
      </c>
      <c r="Y63" s="359">
        <v>1041</v>
      </c>
      <c r="Z63" s="40"/>
    </row>
    <row r="64" spans="1:26" ht="7.5" customHeight="1">
      <c r="A64" s="30"/>
      <c r="B64" s="30"/>
      <c r="C64" s="30"/>
      <c r="D64" s="30"/>
      <c r="E64" s="30"/>
      <c r="F64" s="30"/>
      <c r="G64" s="30"/>
      <c r="H64" s="30"/>
      <c r="I64" s="30"/>
      <c r="J64" s="151"/>
      <c r="K64" s="45"/>
      <c r="L64" s="360"/>
      <c r="M64" s="363"/>
      <c r="N64" s="186"/>
      <c r="O64" s="176"/>
      <c r="P64" s="176"/>
      <c r="Q64" s="176"/>
      <c r="R64" s="176"/>
      <c r="S64" s="176"/>
      <c r="T64" s="176"/>
      <c r="U64" s="176"/>
      <c r="V64" s="177"/>
      <c r="W64" s="46"/>
      <c r="X64" s="360"/>
      <c r="Y64" s="360"/>
      <c r="Z64" s="44"/>
    </row>
    <row r="65" spans="1:26" ht="10.5" customHeight="1">
      <c r="A65" s="30"/>
      <c r="B65" s="30"/>
      <c r="C65" s="404" t="s">
        <v>274</v>
      </c>
      <c r="D65" s="404"/>
      <c r="E65" s="404"/>
      <c r="F65" s="404"/>
      <c r="G65" s="404"/>
      <c r="H65" s="404" t="s">
        <v>256</v>
      </c>
      <c r="I65" s="404"/>
      <c r="J65" s="175"/>
      <c r="K65" s="39">
        <f aca="true" t="shared" si="16" ref="K65:K70">SUM(L65,M65,)</f>
        <v>57609</v>
      </c>
      <c r="L65" s="358">
        <v>29919</v>
      </c>
      <c r="M65" s="361">
        <v>27690</v>
      </c>
      <c r="N65" s="186"/>
      <c r="O65" s="404" t="s">
        <v>275</v>
      </c>
      <c r="P65" s="404"/>
      <c r="Q65" s="404"/>
      <c r="R65" s="404"/>
      <c r="S65" s="404"/>
      <c r="T65" s="404" t="s">
        <v>256</v>
      </c>
      <c r="U65" s="404"/>
      <c r="V65" s="175"/>
      <c r="W65" s="42">
        <f aca="true" t="shared" si="17" ref="W65:W70">SUM(X65,Y65,)</f>
        <v>3839</v>
      </c>
      <c r="X65" s="358">
        <v>1091</v>
      </c>
      <c r="Y65" s="358">
        <v>2748</v>
      </c>
      <c r="Z65" s="39"/>
    </row>
    <row r="66" spans="1:26" ht="10.5" customHeight="1">
      <c r="A66" s="30"/>
      <c r="B66" s="30"/>
      <c r="C66" s="403" t="s">
        <v>402</v>
      </c>
      <c r="D66" s="403"/>
      <c r="E66" s="403"/>
      <c r="F66" s="403"/>
      <c r="G66" s="403"/>
      <c r="H66" s="176"/>
      <c r="I66" s="176"/>
      <c r="J66" s="177"/>
      <c r="K66" s="171">
        <f t="shared" si="16"/>
        <v>12104</v>
      </c>
      <c r="L66" s="359">
        <v>6205</v>
      </c>
      <c r="M66" s="362">
        <v>5899</v>
      </c>
      <c r="N66" s="173"/>
      <c r="O66" s="403" t="s">
        <v>403</v>
      </c>
      <c r="P66" s="403"/>
      <c r="Q66" s="403"/>
      <c r="R66" s="403"/>
      <c r="S66" s="403"/>
      <c r="T66" s="176"/>
      <c r="U66" s="176"/>
      <c r="V66" s="177"/>
      <c r="W66" s="171">
        <f t="shared" si="17"/>
        <v>1130</v>
      </c>
      <c r="X66" s="359">
        <v>324</v>
      </c>
      <c r="Y66" s="359">
        <v>806</v>
      </c>
      <c r="Z66" s="40"/>
    </row>
    <row r="67" spans="1:26" ht="10.5" customHeight="1">
      <c r="A67" s="30"/>
      <c r="B67" s="30"/>
      <c r="C67" s="403" t="s">
        <v>236</v>
      </c>
      <c r="D67" s="403"/>
      <c r="E67" s="403"/>
      <c r="F67" s="403"/>
      <c r="G67" s="403"/>
      <c r="H67" s="176"/>
      <c r="I67" s="176"/>
      <c r="J67" s="177"/>
      <c r="K67" s="171">
        <f t="shared" si="16"/>
        <v>12191</v>
      </c>
      <c r="L67" s="359">
        <v>6229</v>
      </c>
      <c r="M67" s="362">
        <v>5962</v>
      </c>
      <c r="N67" s="173"/>
      <c r="O67" s="403" t="s">
        <v>237</v>
      </c>
      <c r="P67" s="403"/>
      <c r="Q67" s="403"/>
      <c r="R67" s="403"/>
      <c r="S67" s="403"/>
      <c r="T67" s="176"/>
      <c r="U67" s="176"/>
      <c r="V67" s="177"/>
      <c r="W67" s="171">
        <f t="shared" si="17"/>
        <v>882</v>
      </c>
      <c r="X67" s="359">
        <v>269</v>
      </c>
      <c r="Y67" s="359">
        <v>613</v>
      </c>
      <c r="Z67" s="40"/>
    </row>
    <row r="68" spans="1:26" ht="10.5" customHeight="1">
      <c r="A68" s="30"/>
      <c r="B68" s="30"/>
      <c r="C68" s="403" t="s">
        <v>238</v>
      </c>
      <c r="D68" s="403"/>
      <c r="E68" s="403"/>
      <c r="F68" s="403"/>
      <c r="G68" s="403"/>
      <c r="H68" s="176"/>
      <c r="I68" s="176"/>
      <c r="J68" s="177"/>
      <c r="K68" s="171">
        <f t="shared" si="16"/>
        <v>12471</v>
      </c>
      <c r="L68" s="359">
        <v>6412</v>
      </c>
      <c r="M68" s="362">
        <v>6059</v>
      </c>
      <c r="N68" s="173"/>
      <c r="O68" s="403" t="s">
        <v>239</v>
      </c>
      <c r="P68" s="403"/>
      <c r="Q68" s="403"/>
      <c r="R68" s="403"/>
      <c r="S68" s="403"/>
      <c r="T68" s="176"/>
      <c r="U68" s="176"/>
      <c r="V68" s="177"/>
      <c r="W68" s="171">
        <f t="shared" si="17"/>
        <v>744</v>
      </c>
      <c r="X68" s="359">
        <v>217</v>
      </c>
      <c r="Y68" s="359">
        <v>527</v>
      </c>
      <c r="Z68" s="40"/>
    </row>
    <row r="69" spans="1:26" ht="10.5" customHeight="1">
      <c r="A69" s="30"/>
      <c r="B69" s="30"/>
      <c r="C69" s="403" t="s">
        <v>240</v>
      </c>
      <c r="D69" s="403"/>
      <c r="E69" s="403"/>
      <c r="F69" s="403"/>
      <c r="G69" s="403"/>
      <c r="H69" s="176"/>
      <c r="I69" s="176"/>
      <c r="J69" s="177"/>
      <c r="K69" s="171">
        <f t="shared" si="16"/>
        <v>9054</v>
      </c>
      <c r="L69" s="359">
        <v>4851</v>
      </c>
      <c r="M69" s="362">
        <v>4203</v>
      </c>
      <c r="N69" s="173"/>
      <c r="O69" s="403" t="s">
        <v>241</v>
      </c>
      <c r="P69" s="403"/>
      <c r="Q69" s="403"/>
      <c r="R69" s="403"/>
      <c r="S69" s="403"/>
      <c r="T69" s="176"/>
      <c r="U69" s="176"/>
      <c r="V69" s="177"/>
      <c r="W69" s="171">
        <f t="shared" si="17"/>
        <v>604</v>
      </c>
      <c r="X69" s="359">
        <v>156</v>
      </c>
      <c r="Y69" s="359">
        <v>448</v>
      </c>
      <c r="Z69" s="40"/>
    </row>
    <row r="70" spans="1:26" ht="10.5" customHeight="1">
      <c r="A70" s="30"/>
      <c r="B70" s="30"/>
      <c r="C70" s="403" t="s">
        <v>242</v>
      </c>
      <c r="D70" s="403"/>
      <c r="E70" s="403"/>
      <c r="F70" s="403"/>
      <c r="G70" s="403"/>
      <c r="H70" s="176"/>
      <c r="I70" s="176"/>
      <c r="J70" s="177"/>
      <c r="K70" s="171">
        <f t="shared" si="16"/>
        <v>11789</v>
      </c>
      <c r="L70" s="359">
        <v>6222</v>
      </c>
      <c r="M70" s="362">
        <v>5567</v>
      </c>
      <c r="N70" s="173"/>
      <c r="O70" s="403" t="s">
        <v>243</v>
      </c>
      <c r="P70" s="403"/>
      <c r="Q70" s="403"/>
      <c r="R70" s="403"/>
      <c r="S70" s="403"/>
      <c r="T70" s="176"/>
      <c r="U70" s="176"/>
      <c r="V70" s="177"/>
      <c r="W70" s="171">
        <f t="shared" si="17"/>
        <v>479</v>
      </c>
      <c r="X70" s="359">
        <v>125</v>
      </c>
      <c r="Y70" s="359">
        <v>354</v>
      </c>
      <c r="Z70" s="40"/>
    </row>
    <row r="71" spans="1:26" ht="7.5" customHeight="1">
      <c r="A71" s="30"/>
      <c r="B71" s="30"/>
      <c r="C71" s="30"/>
      <c r="D71" s="30"/>
      <c r="E71" s="30"/>
      <c r="F71" s="30"/>
      <c r="G71" s="30"/>
      <c r="H71" s="30"/>
      <c r="I71" s="30"/>
      <c r="J71" s="151"/>
      <c r="K71" s="45"/>
      <c r="L71" s="360"/>
      <c r="M71" s="363"/>
      <c r="N71" s="186"/>
      <c r="O71" s="176"/>
      <c r="P71" s="176"/>
      <c r="Q71" s="176"/>
      <c r="R71" s="176"/>
      <c r="S71" s="176"/>
      <c r="T71" s="176"/>
      <c r="U71" s="176"/>
      <c r="V71" s="177"/>
      <c r="W71" s="46"/>
      <c r="X71" s="360"/>
      <c r="Y71" s="360"/>
      <c r="Z71" s="44"/>
    </row>
    <row r="72" spans="1:26" ht="10.5" customHeight="1">
      <c r="A72" s="30"/>
      <c r="B72" s="30"/>
      <c r="C72" s="404" t="s">
        <v>276</v>
      </c>
      <c r="D72" s="404"/>
      <c r="E72" s="404"/>
      <c r="F72" s="404"/>
      <c r="G72" s="404"/>
      <c r="H72" s="404" t="s">
        <v>256</v>
      </c>
      <c r="I72" s="404"/>
      <c r="J72" s="175"/>
      <c r="K72" s="39">
        <f aca="true" t="shared" si="18" ref="K72:K77">SUM(L72,M72,)</f>
        <v>48450</v>
      </c>
      <c r="L72" s="358">
        <v>24999</v>
      </c>
      <c r="M72" s="361">
        <v>23451</v>
      </c>
      <c r="N72" s="186"/>
      <c r="O72" s="404" t="s">
        <v>277</v>
      </c>
      <c r="P72" s="404"/>
      <c r="Q72" s="404"/>
      <c r="R72" s="404"/>
      <c r="S72" s="404"/>
      <c r="T72" s="404" t="s">
        <v>256</v>
      </c>
      <c r="U72" s="404"/>
      <c r="V72" s="175"/>
      <c r="W72" s="358">
        <f aca="true" t="shared" si="19" ref="W72:W77">SUM(X72,Y72,)</f>
        <v>1181</v>
      </c>
      <c r="X72" s="358">
        <v>232</v>
      </c>
      <c r="Y72" s="358">
        <v>949</v>
      </c>
      <c r="Z72" s="39"/>
    </row>
    <row r="73" spans="1:26" ht="10.5" customHeight="1">
      <c r="A73" s="30"/>
      <c r="B73" s="30"/>
      <c r="C73" s="403" t="s">
        <v>404</v>
      </c>
      <c r="D73" s="403"/>
      <c r="E73" s="403"/>
      <c r="F73" s="403"/>
      <c r="G73" s="403"/>
      <c r="H73" s="176"/>
      <c r="I73" s="176"/>
      <c r="J73" s="177"/>
      <c r="K73" s="171">
        <f t="shared" si="18"/>
        <v>10781</v>
      </c>
      <c r="L73" s="359">
        <v>5573</v>
      </c>
      <c r="M73" s="362">
        <v>5208</v>
      </c>
      <c r="N73" s="173"/>
      <c r="O73" s="403" t="s">
        <v>405</v>
      </c>
      <c r="P73" s="403"/>
      <c r="Q73" s="403"/>
      <c r="R73" s="403"/>
      <c r="S73" s="403"/>
      <c r="T73" s="176"/>
      <c r="U73" s="176"/>
      <c r="V73" s="177"/>
      <c r="W73" s="171">
        <f t="shared" si="19"/>
        <v>378</v>
      </c>
      <c r="X73" s="359">
        <v>76</v>
      </c>
      <c r="Y73" s="359">
        <v>302</v>
      </c>
      <c r="Z73" s="40"/>
    </row>
    <row r="74" spans="1:26" ht="10.5" customHeight="1">
      <c r="A74" s="30"/>
      <c r="B74" s="30"/>
      <c r="C74" s="403" t="s">
        <v>244</v>
      </c>
      <c r="D74" s="403"/>
      <c r="E74" s="403"/>
      <c r="F74" s="403"/>
      <c r="G74" s="403"/>
      <c r="H74" s="176"/>
      <c r="I74" s="176"/>
      <c r="J74" s="177"/>
      <c r="K74" s="171">
        <f t="shared" si="18"/>
        <v>10174</v>
      </c>
      <c r="L74" s="359">
        <v>5246</v>
      </c>
      <c r="M74" s="362">
        <v>4928</v>
      </c>
      <c r="N74" s="173"/>
      <c r="O74" s="403" t="s">
        <v>245</v>
      </c>
      <c r="P74" s="403"/>
      <c r="Q74" s="403"/>
      <c r="R74" s="403"/>
      <c r="S74" s="403"/>
      <c r="T74" s="176"/>
      <c r="U74" s="176"/>
      <c r="V74" s="177"/>
      <c r="W74" s="171">
        <f t="shared" si="19"/>
        <v>294</v>
      </c>
      <c r="X74" s="359">
        <v>60</v>
      </c>
      <c r="Y74" s="359">
        <v>234</v>
      </c>
      <c r="Z74" s="40"/>
    </row>
    <row r="75" spans="1:26" ht="10.5" customHeight="1">
      <c r="A75" s="30"/>
      <c r="B75" s="30"/>
      <c r="C75" s="403" t="s">
        <v>246</v>
      </c>
      <c r="D75" s="403"/>
      <c r="E75" s="403"/>
      <c r="F75" s="403"/>
      <c r="G75" s="403"/>
      <c r="H75" s="176"/>
      <c r="I75" s="176"/>
      <c r="J75" s="177"/>
      <c r="K75" s="171">
        <f t="shared" si="18"/>
        <v>9534</v>
      </c>
      <c r="L75" s="359">
        <v>4931</v>
      </c>
      <c r="M75" s="362">
        <v>4603</v>
      </c>
      <c r="N75" s="173"/>
      <c r="O75" s="403" t="s">
        <v>247</v>
      </c>
      <c r="P75" s="403"/>
      <c r="Q75" s="403"/>
      <c r="R75" s="403"/>
      <c r="S75" s="403"/>
      <c r="T75" s="176"/>
      <c r="U75" s="176"/>
      <c r="V75" s="177"/>
      <c r="W75" s="171">
        <f t="shared" si="19"/>
        <v>233</v>
      </c>
      <c r="X75" s="359">
        <v>53</v>
      </c>
      <c r="Y75" s="359">
        <v>180</v>
      </c>
      <c r="Z75" s="40"/>
    </row>
    <row r="76" spans="1:26" ht="10.5" customHeight="1">
      <c r="A76" s="30"/>
      <c r="B76" s="30"/>
      <c r="C76" s="403" t="s">
        <v>248</v>
      </c>
      <c r="D76" s="403"/>
      <c r="E76" s="403"/>
      <c r="F76" s="403"/>
      <c r="G76" s="403"/>
      <c r="H76" s="176"/>
      <c r="I76" s="176"/>
      <c r="J76" s="177"/>
      <c r="K76" s="171">
        <f t="shared" si="18"/>
        <v>9102</v>
      </c>
      <c r="L76" s="359">
        <v>4705</v>
      </c>
      <c r="M76" s="362">
        <v>4397</v>
      </c>
      <c r="N76" s="173"/>
      <c r="O76" s="403" t="s">
        <v>249</v>
      </c>
      <c r="P76" s="403"/>
      <c r="Q76" s="403"/>
      <c r="R76" s="403"/>
      <c r="S76" s="403"/>
      <c r="T76" s="176"/>
      <c r="U76" s="176"/>
      <c r="V76" s="177"/>
      <c r="W76" s="171">
        <f t="shared" si="19"/>
        <v>166</v>
      </c>
      <c r="X76" s="359">
        <v>30</v>
      </c>
      <c r="Y76" s="359">
        <v>136</v>
      </c>
      <c r="Z76" s="40"/>
    </row>
    <row r="77" spans="1:26" ht="10.5" customHeight="1">
      <c r="A77" s="30"/>
      <c r="B77" s="30"/>
      <c r="C77" s="403" t="s">
        <v>250</v>
      </c>
      <c r="D77" s="403"/>
      <c r="E77" s="403"/>
      <c r="F77" s="403"/>
      <c r="G77" s="403"/>
      <c r="H77" s="176"/>
      <c r="I77" s="176"/>
      <c r="J77" s="177"/>
      <c r="K77" s="171">
        <f t="shared" si="18"/>
        <v>8859</v>
      </c>
      <c r="L77" s="359">
        <v>4544</v>
      </c>
      <c r="M77" s="362">
        <v>4315</v>
      </c>
      <c r="N77" s="173"/>
      <c r="O77" s="403" t="s">
        <v>251</v>
      </c>
      <c r="P77" s="403"/>
      <c r="Q77" s="403"/>
      <c r="R77" s="403"/>
      <c r="S77" s="403"/>
      <c r="T77" s="176"/>
      <c r="U77" s="176"/>
      <c r="V77" s="177"/>
      <c r="W77" s="171">
        <f t="shared" si="19"/>
        <v>110</v>
      </c>
      <c r="X77" s="359">
        <v>13</v>
      </c>
      <c r="Y77" s="359">
        <v>97</v>
      </c>
      <c r="Z77" s="40"/>
    </row>
    <row r="78" spans="3:26" s="30" customFormat="1" ht="7.5" customHeight="1">
      <c r="C78" s="176"/>
      <c r="D78" s="176"/>
      <c r="E78" s="176"/>
      <c r="F78" s="176"/>
      <c r="G78" s="176"/>
      <c r="H78" s="176"/>
      <c r="I78" s="176"/>
      <c r="J78" s="176"/>
      <c r="K78" s="187"/>
      <c r="L78" s="188"/>
      <c r="M78" s="189"/>
      <c r="N78" s="186"/>
      <c r="O78" s="14"/>
      <c r="P78" s="14"/>
      <c r="Q78" s="14"/>
      <c r="R78" s="14"/>
      <c r="S78" s="14"/>
      <c r="T78" s="14"/>
      <c r="U78" s="14"/>
      <c r="V78" s="15"/>
      <c r="W78" s="46"/>
      <c r="X78" s="46"/>
      <c r="Y78" s="46"/>
      <c r="Z78" s="46"/>
    </row>
    <row r="79" spans="11:26" s="30" customFormat="1" ht="10.5" customHeight="1">
      <c r="K79" s="190"/>
      <c r="L79" s="47"/>
      <c r="M79" s="191"/>
      <c r="N79" s="192"/>
      <c r="O79" s="407" t="s">
        <v>278</v>
      </c>
      <c r="P79" s="407"/>
      <c r="Q79" s="407"/>
      <c r="R79" s="407"/>
      <c r="S79" s="407"/>
      <c r="T79" s="407"/>
      <c r="U79" s="407"/>
      <c r="V79" s="13"/>
      <c r="W79" s="42">
        <f>SUM(X79,Y79,)</f>
        <v>179</v>
      </c>
      <c r="X79" s="39">
        <v>30</v>
      </c>
      <c r="Y79" s="39">
        <v>149</v>
      </c>
      <c r="Z79" s="39"/>
    </row>
    <row r="80" spans="1:26" ht="10.5" customHeight="1">
      <c r="A80" s="30"/>
      <c r="B80" s="113"/>
      <c r="C80" s="113"/>
      <c r="D80" s="113"/>
      <c r="E80" s="113"/>
      <c r="F80" s="113"/>
      <c r="G80" s="113"/>
      <c r="H80" s="113"/>
      <c r="I80" s="113"/>
      <c r="J80" s="113"/>
      <c r="K80" s="148"/>
      <c r="L80" s="113"/>
      <c r="M80" s="154"/>
      <c r="N80" s="112"/>
      <c r="O80" s="113"/>
      <c r="P80" s="113"/>
      <c r="Q80" s="113"/>
      <c r="R80" s="113"/>
      <c r="S80" s="113"/>
      <c r="T80" s="113"/>
      <c r="U80" s="113"/>
      <c r="V80" s="113"/>
      <c r="W80" s="148"/>
      <c r="X80" s="113"/>
      <c r="Y80" s="113"/>
      <c r="Z80" s="30"/>
    </row>
    <row r="81" spans="1:13" ht="18" customHeight="1">
      <c r="A81" s="30"/>
      <c r="B81" s="383" t="s">
        <v>37</v>
      </c>
      <c r="C81" s="383"/>
      <c r="D81" s="383"/>
      <c r="E81" s="38" t="s">
        <v>406</v>
      </c>
      <c r="F81" s="405" t="s">
        <v>407</v>
      </c>
      <c r="G81" s="406"/>
      <c r="H81" s="406"/>
      <c r="I81" s="406"/>
      <c r="J81" s="406"/>
      <c r="K81" s="406"/>
      <c r="L81" s="406"/>
      <c r="M81" s="32"/>
    </row>
    <row r="82" spans="1:25" ht="10.5" customHeight="1">
      <c r="A82" s="30"/>
      <c r="B82" s="30"/>
      <c r="C82" s="30"/>
      <c r="D82" s="30"/>
      <c r="E82" s="30"/>
      <c r="F82" s="30"/>
      <c r="G82" s="30"/>
      <c r="H82" s="30"/>
      <c r="I82" s="30"/>
      <c r="J82" s="47"/>
      <c r="K82" s="30"/>
      <c r="L82" s="30"/>
      <c r="W82" s="43"/>
      <c r="X82" s="43"/>
      <c r="Y82" s="43"/>
    </row>
    <row r="83" spans="1:12" ht="1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92" spans="24:25" ht="11.25">
      <c r="X92" s="43"/>
      <c r="Y92" s="43"/>
    </row>
  </sheetData>
  <sheetProtection/>
  <mergeCells count="148">
    <mergeCell ref="X4:Y4"/>
    <mergeCell ref="N5:V5"/>
    <mergeCell ref="B5:J5"/>
    <mergeCell ref="B81:D81"/>
    <mergeCell ref="C77:G77"/>
    <mergeCell ref="C76:G76"/>
    <mergeCell ref="O65:S65"/>
    <mergeCell ref="O60:S60"/>
    <mergeCell ref="O59:S59"/>
    <mergeCell ref="O58:S58"/>
    <mergeCell ref="B3:Y3"/>
    <mergeCell ref="C9:G9"/>
    <mergeCell ref="H9:I9"/>
    <mergeCell ref="C75:G75"/>
    <mergeCell ref="C74:G74"/>
    <mergeCell ref="O66:S66"/>
    <mergeCell ref="O31:S31"/>
    <mergeCell ref="O33:S33"/>
    <mergeCell ref="O32:S32"/>
    <mergeCell ref="O34:S34"/>
    <mergeCell ref="O75:S75"/>
    <mergeCell ref="O68:S68"/>
    <mergeCell ref="O55:S55"/>
    <mergeCell ref="O63:S63"/>
    <mergeCell ref="O62:S62"/>
    <mergeCell ref="O61:S61"/>
    <mergeCell ref="F81:L81"/>
    <mergeCell ref="O77:S77"/>
    <mergeCell ref="O79:U79"/>
    <mergeCell ref="O76:S76"/>
    <mergeCell ref="T72:U72"/>
    <mergeCell ref="O70:S70"/>
    <mergeCell ref="C73:G73"/>
    <mergeCell ref="O74:S74"/>
    <mergeCell ref="O73:S73"/>
    <mergeCell ref="O72:S72"/>
    <mergeCell ref="T65:U65"/>
    <mergeCell ref="C69:G69"/>
    <mergeCell ref="O67:S67"/>
    <mergeCell ref="C66:G66"/>
    <mergeCell ref="C67:G67"/>
    <mergeCell ref="C65:G65"/>
    <mergeCell ref="H65:I65"/>
    <mergeCell ref="O69:S69"/>
    <mergeCell ref="T58:U58"/>
    <mergeCell ref="O56:S56"/>
    <mergeCell ref="O52:S52"/>
    <mergeCell ref="O51:S51"/>
    <mergeCell ref="T51:U51"/>
    <mergeCell ref="O53:S53"/>
    <mergeCell ref="O54:S54"/>
    <mergeCell ref="T44:U44"/>
    <mergeCell ref="O42:S42"/>
    <mergeCell ref="O49:S49"/>
    <mergeCell ref="O48:S48"/>
    <mergeCell ref="O47:S47"/>
    <mergeCell ref="O46:S46"/>
    <mergeCell ref="O39:S39"/>
    <mergeCell ref="O40:S40"/>
    <mergeCell ref="O41:S41"/>
    <mergeCell ref="C58:G58"/>
    <mergeCell ref="H58:I58"/>
    <mergeCell ref="C40:G40"/>
    <mergeCell ref="C53:G53"/>
    <mergeCell ref="H44:I44"/>
    <mergeCell ref="O45:S45"/>
    <mergeCell ref="O44:S44"/>
    <mergeCell ref="O24:S24"/>
    <mergeCell ref="O30:S30"/>
    <mergeCell ref="T30:U30"/>
    <mergeCell ref="O28:S28"/>
    <mergeCell ref="O25:S25"/>
    <mergeCell ref="O38:S38"/>
    <mergeCell ref="O37:S37"/>
    <mergeCell ref="O27:S27"/>
    <mergeCell ref="O26:S26"/>
    <mergeCell ref="O35:S35"/>
    <mergeCell ref="O13:S13"/>
    <mergeCell ref="O23:S23"/>
    <mergeCell ref="T23:U23"/>
    <mergeCell ref="O20:S20"/>
    <mergeCell ref="O21:S21"/>
    <mergeCell ref="O16:S16"/>
    <mergeCell ref="O18:S18"/>
    <mergeCell ref="O19:S19"/>
    <mergeCell ref="O17:S17"/>
    <mergeCell ref="O14:S14"/>
    <mergeCell ref="O10:S10"/>
    <mergeCell ref="O9:S9"/>
    <mergeCell ref="T9:U9"/>
    <mergeCell ref="C35:G35"/>
    <mergeCell ref="T16:U16"/>
    <mergeCell ref="O12:S12"/>
    <mergeCell ref="O11:S11"/>
    <mergeCell ref="C32:G32"/>
    <mergeCell ref="C18:G18"/>
    <mergeCell ref="C20:G20"/>
    <mergeCell ref="H30:I30"/>
    <mergeCell ref="C26:G26"/>
    <mergeCell ref="C28:G28"/>
    <mergeCell ref="C21:G21"/>
    <mergeCell ref="C30:G30"/>
    <mergeCell ref="C27:G27"/>
    <mergeCell ref="C24:G24"/>
    <mergeCell ref="C25:G25"/>
    <mergeCell ref="C23:G23"/>
    <mergeCell ref="H23:I23"/>
    <mergeCell ref="H51:I51"/>
    <mergeCell ref="C44:G44"/>
    <mergeCell ref="T37:U37"/>
    <mergeCell ref="C72:G72"/>
    <mergeCell ref="H72:I72"/>
    <mergeCell ref="H37:I37"/>
    <mergeCell ref="C68:G68"/>
    <mergeCell ref="C70:G70"/>
    <mergeCell ref="C63:G63"/>
    <mergeCell ref="C56:G56"/>
    <mergeCell ref="C61:G61"/>
    <mergeCell ref="C49:G49"/>
    <mergeCell ref="C62:G62"/>
    <mergeCell ref="C59:G59"/>
    <mergeCell ref="C54:G54"/>
    <mergeCell ref="C52:G52"/>
    <mergeCell ref="C51:G51"/>
    <mergeCell ref="C60:G60"/>
    <mergeCell ref="C55:G55"/>
    <mergeCell ref="C48:G48"/>
    <mergeCell ref="C41:G41"/>
    <mergeCell ref="C42:G42"/>
    <mergeCell ref="C47:G47"/>
    <mergeCell ref="C45:G45"/>
    <mergeCell ref="C19:G19"/>
    <mergeCell ref="C38:G38"/>
    <mergeCell ref="C39:G39"/>
    <mergeCell ref="C31:G31"/>
    <mergeCell ref="C34:G34"/>
    <mergeCell ref="C33:G33"/>
    <mergeCell ref="C37:G37"/>
    <mergeCell ref="C10:G10"/>
    <mergeCell ref="C17:G17"/>
    <mergeCell ref="C46:G46"/>
    <mergeCell ref="C7:I7"/>
    <mergeCell ref="C11:G11"/>
    <mergeCell ref="C16:G16"/>
    <mergeCell ref="H16:I16"/>
    <mergeCell ref="C12:G12"/>
    <mergeCell ref="C13:G13"/>
    <mergeCell ref="C14:G1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25" max="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S73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0" width="1.625" style="34" customWidth="1"/>
    <col min="11" max="70" width="1.37890625" style="34" customWidth="1"/>
    <col min="71" max="71" width="1.625" style="34" customWidth="1"/>
    <col min="72" max="16384" width="9.00390625" style="34" customWidth="1"/>
  </cols>
  <sheetData>
    <row r="1" spans="3:71" ht="10.5" customHeight="1"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BS1" s="66" t="s">
        <v>358</v>
      </c>
    </row>
    <row r="2" ht="10.5" customHeight="1"/>
    <row r="3" spans="2:71" s="35" customFormat="1" ht="18" customHeight="1">
      <c r="B3" s="474" t="s">
        <v>283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105"/>
    </row>
    <row r="4" spans="2:71" ht="12.7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196"/>
      <c r="AH4" s="196"/>
      <c r="AI4" s="196"/>
      <c r="AJ4" s="196"/>
      <c r="AK4" s="196"/>
      <c r="AL4" s="196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30"/>
    </row>
    <row r="5" spans="2:71" ht="15.75" customHeight="1">
      <c r="B5" s="494" t="s">
        <v>466</v>
      </c>
      <c r="C5" s="495"/>
      <c r="D5" s="495"/>
      <c r="E5" s="495"/>
      <c r="F5" s="495"/>
      <c r="G5" s="495"/>
      <c r="H5" s="495"/>
      <c r="I5" s="495"/>
      <c r="J5" s="496"/>
      <c r="K5" s="456" t="s">
        <v>284</v>
      </c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 t="s">
        <v>285</v>
      </c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90" t="s">
        <v>286</v>
      </c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75" t="s">
        <v>427</v>
      </c>
      <c r="BE5" s="481"/>
      <c r="BF5" s="481"/>
      <c r="BG5" s="481"/>
      <c r="BH5" s="481"/>
      <c r="BI5" s="481"/>
      <c r="BJ5" s="482"/>
      <c r="BK5" s="475" t="s">
        <v>428</v>
      </c>
      <c r="BL5" s="476"/>
      <c r="BM5" s="476"/>
      <c r="BN5" s="476"/>
      <c r="BO5" s="476"/>
      <c r="BP5" s="476"/>
      <c r="BQ5" s="476"/>
      <c r="BR5" s="476"/>
      <c r="BS5" s="14"/>
    </row>
    <row r="6" spans="2:71" ht="15.75" customHeight="1">
      <c r="B6" s="497"/>
      <c r="C6" s="497"/>
      <c r="D6" s="497"/>
      <c r="E6" s="497"/>
      <c r="F6" s="497"/>
      <c r="G6" s="497"/>
      <c r="H6" s="497"/>
      <c r="I6" s="497"/>
      <c r="J6" s="498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83"/>
      <c r="BE6" s="484"/>
      <c r="BF6" s="484"/>
      <c r="BG6" s="484"/>
      <c r="BH6" s="484"/>
      <c r="BI6" s="484"/>
      <c r="BJ6" s="485"/>
      <c r="BK6" s="477"/>
      <c r="BL6" s="478"/>
      <c r="BM6" s="478"/>
      <c r="BN6" s="478"/>
      <c r="BO6" s="478"/>
      <c r="BP6" s="478"/>
      <c r="BQ6" s="478"/>
      <c r="BR6" s="478"/>
      <c r="BS6" s="14"/>
    </row>
    <row r="7" spans="2:71" ht="15.75" customHeight="1">
      <c r="B7" s="499"/>
      <c r="C7" s="499"/>
      <c r="D7" s="499"/>
      <c r="E7" s="499"/>
      <c r="F7" s="499"/>
      <c r="G7" s="499"/>
      <c r="H7" s="499"/>
      <c r="I7" s="499"/>
      <c r="J7" s="500"/>
      <c r="K7" s="457" t="s">
        <v>5</v>
      </c>
      <c r="L7" s="457"/>
      <c r="M7" s="457"/>
      <c r="N7" s="457"/>
      <c r="O7" s="457"/>
      <c r="P7" s="458" t="s">
        <v>89</v>
      </c>
      <c r="Q7" s="458"/>
      <c r="R7" s="458"/>
      <c r="S7" s="458"/>
      <c r="T7" s="458"/>
      <c r="U7" s="458" t="s">
        <v>90</v>
      </c>
      <c r="V7" s="458"/>
      <c r="W7" s="458"/>
      <c r="X7" s="458"/>
      <c r="Y7" s="458"/>
      <c r="Z7" s="457" t="s">
        <v>5</v>
      </c>
      <c r="AA7" s="457"/>
      <c r="AB7" s="457"/>
      <c r="AC7" s="457"/>
      <c r="AD7" s="457"/>
      <c r="AE7" s="458" t="s">
        <v>89</v>
      </c>
      <c r="AF7" s="458"/>
      <c r="AG7" s="458"/>
      <c r="AH7" s="458"/>
      <c r="AI7" s="458"/>
      <c r="AJ7" s="458" t="s">
        <v>90</v>
      </c>
      <c r="AK7" s="458"/>
      <c r="AL7" s="458"/>
      <c r="AM7" s="458"/>
      <c r="AN7" s="458"/>
      <c r="AO7" s="457" t="s">
        <v>5</v>
      </c>
      <c r="AP7" s="457"/>
      <c r="AQ7" s="457"/>
      <c r="AR7" s="457"/>
      <c r="AS7" s="457"/>
      <c r="AT7" s="458" t="s">
        <v>89</v>
      </c>
      <c r="AU7" s="458"/>
      <c r="AV7" s="458"/>
      <c r="AW7" s="458"/>
      <c r="AX7" s="458"/>
      <c r="AY7" s="458" t="s">
        <v>90</v>
      </c>
      <c r="AZ7" s="458"/>
      <c r="BA7" s="458"/>
      <c r="BB7" s="458"/>
      <c r="BC7" s="458"/>
      <c r="BD7" s="486"/>
      <c r="BE7" s="487"/>
      <c r="BF7" s="487"/>
      <c r="BG7" s="487"/>
      <c r="BH7" s="487"/>
      <c r="BI7" s="487"/>
      <c r="BJ7" s="488"/>
      <c r="BK7" s="479"/>
      <c r="BL7" s="480"/>
      <c r="BM7" s="480"/>
      <c r="BN7" s="480"/>
      <c r="BO7" s="480"/>
      <c r="BP7" s="480"/>
      <c r="BQ7" s="480"/>
      <c r="BR7" s="480"/>
      <c r="BS7" s="14"/>
    </row>
    <row r="8" spans="2:71" ht="11.25" customHeight="1">
      <c r="B8" s="197"/>
      <c r="C8" s="197"/>
      <c r="D8" s="197"/>
      <c r="E8" s="197"/>
      <c r="F8" s="195"/>
      <c r="G8" s="195"/>
      <c r="H8" s="195"/>
      <c r="I8" s="195"/>
      <c r="J8" s="195"/>
      <c r="K8" s="198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489" t="s">
        <v>429</v>
      </c>
      <c r="BJ8" s="489"/>
      <c r="BK8" s="197"/>
      <c r="BL8" s="197"/>
      <c r="BM8" s="197"/>
      <c r="BN8" s="197"/>
      <c r="BO8" s="197"/>
      <c r="BP8" s="197"/>
      <c r="BQ8" s="489" t="s">
        <v>429</v>
      </c>
      <c r="BR8" s="489"/>
      <c r="BS8" s="38"/>
    </row>
    <row r="9" spans="2:70" ht="7.5" customHeight="1">
      <c r="B9" s="197"/>
      <c r="C9" s="197"/>
      <c r="D9" s="197"/>
      <c r="E9" s="197"/>
      <c r="F9" s="197"/>
      <c r="G9" s="197"/>
      <c r="H9" s="197"/>
      <c r="I9" s="197"/>
      <c r="J9" s="195"/>
      <c r="K9" s="201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</row>
    <row r="10" spans="2:71" ht="11.25" customHeight="1">
      <c r="B10" s="197"/>
      <c r="C10" s="382" t="s">
        <v>496</v>
      </c>
      <c r="D10" s="382"/>
      <c r="E10" s="382"/>
      <c r="F10" s="382"/>
      <c r="G10" s="382"/>
      <c r="H10" s="382"/>
      <c r="I10" s="382"/>
      <c r="J10" s="195"/>
      <c r="K10" s="399">
        <f>SUM(P10:Y10)</f>
        <v>44983</v>
      </c>
      <c r="L10" s="391"/>
      <c r="M10" s="391"/>
      <c r="N10" s="391"/>
      <c r="O10" s="391"/>
      <c r="P10" s="391">
        <v>24028</v>
      </c>
      <c r="Q10" s="391"/>
      <c r="R10" s="391"/>
      <c r="S10" s="391"/>
      <c r="T10" s="391"/>
      <c r="U10" s="391">
        <v>20955</v>
      </c>
      <c r="V10" s="391"/>
      <c r="W10" s="391"/>
      <c r="X10" s="391"/>
      <c r="Y10" s="391"/>
      <c r="Z10" s="450">
        <f>SUM(AE10:AN10)</f>
        <v>42487</v>
      </c>
      <c r="AA10" s="450"/>
      <c r="AB10" s="450"/>
      <c r="AC10" s="450"/>
      <c r="AD10" s="450"/>
      <c r="AE10" s="391">
        <v>22515</v>
      </c>
      <c r="AF10" s="391"/>
      <c r="AG10" s="391"/>
      <c r="AH10" s="391"/>
      <c r="AI10" s="391"/>
      <c r="AJ10" s="391">
        <v>19972</v>
      </c>
      <c r="AK10" s="391"/>
      <c r="AL10" s="391"/>
      <c r="AM10" s="391"/>
      <c r="AN10" s="391"/>
      <c r="AO10" s="387">
        <f>SUM(AT10:BC10)</f>
        <v>292</v>
      </c>
      <c r="AP10" s="387"/>
      <c r="AQ10" s="387"/>
      <c r="AR10" s="387"/>
      <c r="AS10" s="387"/>
      <c r="AT10" s="387">
        <v>52</v>
      </c>
      <c r="AU10" s="387"/>
      <c r="AV10" s="387"/>
      <c r="AW10" s="387"/>
      <c r="AX10" s="387"/>
      <c r="AY10" s="397">
        <v>240</v>
      </c>
      <c r="AZ10" s="397"/>
      <c r="BA10" s="397"/>
      <c r="BB10" s="397"/>
      <c r="BC10" s="397"/>
      <c r="BD10" s="395">
        <v>4996</v>
      </c>
      <c r="BE10" s="395"/>
      <c r="BF10" s="395"/>
      <c r="BG10" s="395"/>
      <c r="BH10" s="395"/>
      <c r="BI10" s="395"/>
      <c r="BJ10" s="395"/>
      <c r="BK10" s="395">
        <v>1565</v>
      </c>
      <c r="BL10" s="395"/>
      <c r="BM10" s="395"/>
      <c r="BN10" s="395"/>
      <c r="BO10" s="395"/>
      <c r="BP10" s="395"/>
      <c r="BQ10" s="395"/>
      <c r="BR10" s="395"/>
      <c r="BS10" s="202"/>
    </row>
    <row r="11" spans="2:71" ht="11.25" customHeight="1">
      <c r="B11" s="197"/>
      <c r="C11" s="398" t="s">
        <v>287</v>
      </c>
      <c r="D11" s="398"/>
      <c r="E11" s="398"/>
      <c r="F11" s="398"/>
      <c r="G11" s="398"/>
      <c r="H11" s="398"/>
      <c r="I11" s="398"/>
      <c r="J11" s="195"/>
      <c r="K11" s="399">
        <f>SUM(P11:Y11)</f>
        <v>45486</v>
      </c>
      <c r="L11" s="391"/>
      <c r="M11" s="391"/>
      <c r="N11" s="391"/>
      <c r="O11" s="391"/>
      <c r="P11" s="391">
        <v>24187</v>
      </c>
      <c r="Q11" s="391"/>
      <c r="R11" s="391"/>
      <c r="S11" s="391"/>
      <c r="T11" s="391"/>
      <c r="U11" s="391">
        <v>21299</v>
      </c>
      <c r="V11" s="391"/>
      <c r="W11" s="391"/>
      <c r="X11" s="391"/>
      <c r="Y11" s="391"/>
      <c r="Z11" s="450">
        <f>SUM(AE11:AN11)</f>
        <v>41399</v>
      </c>
      <c r="AA11" s="450"/>
      <c r="AB11" s="450"/>
      <c r="AC11" s="450"/>
      <c r="AD11" s="450"/>
      <c r="AE11" s="391">
        <v>22014</v>
      </c>
      <c r="AF11" s="391"/>
      <c r="AG11" s="391"/>
      <c r="AH11" s="391"/>
      <c r="AI11" s="391"/>
      <c r="AJ11" s="391">
        <v>19385</v>
      </c>
      <c r="AK11" s="391"/>
      <c r="AL11" s="391"/>
      <c r="AM11" s="391"/>
      <c r="AN11" s="391"/>
      <c r="AO11" s="387">
        <f>SUM(AT11:BC11)</f>
        <v>-258</v>
      </c>
      <c r="AP11" s="387"/>
      <c r="AQ11" s="387"/>
      <c r="AR11" s="387"/>
      <c r="AS11" s="387"/>
      <c r="AT11" s="387">
        <v>-322</v>
      </c>
      <c r="AU11" s="387"/>
      <c r="AV11" s="387"/>
      <c r="AW11" s="387"/>
      <c r="AX11" s="387"/>
      <c r="AY11" s="387">
        <v>64</v>
      </c>
      <c r="AZ11" s="387"/>
      <c r="BA11" s="387"/>
      <c r="BB11" s="387"/>
      <c r="BC11" s="387"/>
      <c r="BD11" s="395">
        <v>4968</v>
      </c>
      <c r="BE11" s="395"/>
      <c r="BF11" s="395"/>
      <c r="BG11" s="395"/>
      <c r="BH11" s="395"/>
      <c r="BI11" s="395"/>
      <c r="BJ11" s="395"/>
      <c r="BK11" s="395">
        <v>1612</v>
      </c>
      <c r="BL11" s="395"/>
      <c r="BM11" s="395"/>
      <c r="BN11" s="395"/>
      <c r="BO11" s="395"/>
      <c r="BP11" s="395"/>
      <c r="BQ11" s="395"/>
      <c r="BR11" s="395"/>
      <c r="BS11" s="202"/>
    </row>
    <row r="12" spans="2:71" ht="11.25" customHeight="1">
      <c r="B12" s="197"/>
      <c r="C12" s="398" t="s">
        <v>288</v>
      </c>
      <c r="D12" s="398"/>
      <c r="E12" s="398"/>
      <c r="F12" s="398"/>
      <c r="G12" s="398"/>
      <c r="H12" s="398"/>
      <c r="I12" s="398"/>
      <c r="J12" s="195"/>
      <c r="K12" s="399">
        <f>SUM(P12:Y12)</f>
        <v>44533</v>
      </c>
      <c r="L12" s="391"/>
      <c r="M12" s="391"/>
      <c r="N12" s="391"/>
      <c r="O12" s="391"/>
      <c r="P12" s="391">
        <v>23724</v>
      </c>
      <c r="Q12" s="391"/>
      <c r="R12" s="391"/>
      <c r="S12" s="391"/>
      <c r="T12" s="391"/>
      <c r="U12" s="391">
        <v>20809</v>
      </c>
      <c r="V12" s="391"/>
      <c r="W12" s="391"/>
      <c r="X12" s="391"/>
      <c r="Y12" s="391"/>
      <c r="Z12" s="450">
        <f>SUM(AE12:AN12)</f>
        <v>40830</v>
      </c>
      <c r="AA12" s="450"/>
      <c r="AB12" s="450"/>
      <c r="AC12" s="450"/>
      <c r="AD12" s="450"/>
      <c r="AE12" s="391">
        <v>21673</v>
      </c>
      <c r="AF12" s="391"/>
      <c r="AG12" s="391"/>
      <c r="AH12" s="391"/>
      <c r="AI12" s="391"/>
      <c r="AJ12" s="391">
        <v>19157</v>
      </c>
      <c r="AK12" s="391"/>
      <c r="AL12" s="391"/>
      <c r="AM12" s="391"/>
      <c r="AN12" s="391"/>
      <c r="AO12" s="387">
        <f>SUM(AT12:BC12)</f>
        <v>-182</v>
      </c>
      <c r="AP12" s="387"/>
      <c r="AQ12" s="387"/>
      <c r="AR12" s="387"/>
      <c r="AS12" s="387"/>
      <c r="AT12" s="397">
        <v>-232</v>
      </c>
      <c r="AU12" s="397"/>
      <c r="AV12" s="397"/>
      <c r="AW12" s="397"/>
      <c r="AX12" s="397"/>
      <c r="AY12" s="391">
        <v>50</v>
      </c>
      <c r="AZ12" s="391"/>
      <c r="BA12" s="391"/>
      <c r="BB12" s="391"/>
      <c r="BC12" s="391"/>
      <c r="BD12" s="395">
        <v>4894</v>
      </c>
      <c r="BE12" s="395"/>
      <c r="BF12" s="395"/>
      <c r="BG12" s="395"/>
      <c r="BH12" s="395"/>
      <c r="BI12" s="395"/>
      <c r="BJ12" s="395"/>
      <c r="BK12" s="395">
        <v>1635</v>
      </c>
      <c r="BL12" s="395"/>
      <c r="BM12" s="395"/>
      <c r="BN12" s="395"/>
      <c r="BO12" s="395"/>
      <c r="BP12" s="395"/>
      <c r="BQ12" s="395"/>
      <c r="BR12" s="395"/>
      <c r="BS12" s="202"/>
    </row>
    <row r="13" spans="2:71" ht="11.25" customHeight="1">
      <c r="B13" s="197"/>
      <c r="C13" s="398" t="s">
        <v>480</v>
      </c>
      <c r="D13" s="398"/>
      <c r="E13" s="398"/>
      <c r="F13" s="398"/>
      <c r="G13" s="398"/>
      <c r="H13" s="398"/>
      <c r="I13" s="398"/>
      <c r="J13" s="195"/>
      <c r="K13" s="399">
        <f>SUM(P13:Y13)</f>
        <v>44505</v>
      </c>
      <c r="L13" s="391"/>
      <c r="M13" s="391"/>
      <c r="N13" s="391"/>
      <c r="O13" s="391"/>
      <c r="P13" s="391">
        <v>23577</v>
      </c>
      <c r="Q13" s="391"/>
      <c r="R13" s="391"/>
      <c r="S13" s="391"/>
      <c r="T13" s="391"/>
      <c r="U13" s="391">
        <v>20928</v>
      </c>
      <c r="V13" s="391"/>
      <c r="W13" s="391"/>
      <c r="X13" s="391"/>
      <c r="Y13" s="391"/>
      <c r="Z13" s="450">
        <f>SUM(AE13:AN13)</f>
        <v>41468</v>
      </c>
      <c r="AA13" s="450"/>
      <c r="AB13" s="450"/>
      <c r="AC13" s="450"/>
      <c r="AD13" s="450"/>
      <c r="AE13" s="391">
        <v>22063</v>
      </c>
      <c r="AF13" s="391"/>
      <c r="AG13" s="391"/>
      <c r="AH13" s="391"/>
      <c r="AI13" s="391"/>
      <c r="AJ13" s="391">
        <v>19405</v>
      </c>
      <c r="AK13" s="391"/>
      <c r="AL13" s="391"/>
      <c r="AM13" s="391"/>
      <c r="AN13" s="391"/>
      <c r="AO13" s="387">
        <f>SUM(AT13:BC13)</f>
        <v>-63</v>
      </c>
      <c r="AP13" s="387"/>
      <c r="AQ13" s="387"/>
      <c r="AR13" s="387"/>
      <c r="AS13" s="387"/>
      <c r="AT13" s="397">
        <v>-140</v>
      </c>
      <c r="AU13" s="397"/>
      <c r="AV13" s="397"/>
      <c r="AW13" s="397"/>
      <c r="AX13" s="397"/>
      <c r="AY13" s="391">
        <v>77</v>
      </c>
      <c r="AZ13" s="391"/>
      <c r="BA13" s="391"/>
      <c r="BB13" s="391"/>
      <c r="BC13" s="391"/>
      <c r="BD13" s="395">
        <v>4463</v>
      </c>
      <c r="BE13" s="395"/>
      <c r="BF13" s="395"/>
      <c r="BG13" s="395"/>
      <c r="BH13" s="395"/>
      <c r="BI13" s="395"/>
      <c r="BJ13" s="395"/>
      <c r="BK13" s="395">
        <v>1631</v>
      </c>
      <c r="BL13" s="395"/>
      <c r="BM13" s="395"/>
      <c r="BN13" s="395"/>
      <c r="BO13" s="395"/>
      <c r="BP13" s="395"/>
      <c r="BQ13" s="395"/>
      <c r="BR13" s="395"/>
      <c r="BS13" s="202"/>
    </row>
    <row r="14" spans="2:71" ht="11.25" customHeight="1">
      <c r="B14" s="197"/>
      <c r="C14" s="398" t="s">
        <v>497</v>
      </c>
      <c r="D14" s="382"/>
      <c r="E14" s="382"/>
      <c r="F14" s="382"/>
      <c r="G14" s="382"/>
      <c r="H14" s="382"/>
      <c r="I14" s="382"/>
      <c r="J14" s="195"/>
      <c r="K14" s="399">
        <f>SUM(P14:Y14)</f>
        <v>43679</v>
      </c>
      <c r="L14" s="391"/>
      <c r="M14" s="391"/>
      <c r="N14" s="391"/>
      <c r="O14" s="391"/>
      <c r="P14" s="391">
        <v>23198</v>
      </c>
      <c r="Q14" s="391"/>
      <c r="R14" s="391"/>
      <c r="S14" s="391"/>
      <c r="T14" s="391"/>
      <c r="U14" s="391">
        <v>20481</v>
      </c>
      <c r="V14" s="391"/>
      <c r="W14" s="391"/>
      <c r="X14" s="391"/>
      <c r="Y14" s="391"/>
      <c r="Z14" s="450">
        <f>SUM(AE14:AN14)</f>
        <v>40497</v>
      </c>
      <c r="AA14" s="450"/>
      <c r="AB14" s="450"/>
      <c r="AC14" s="450"/>
      <c r="AD14" s="450"/>
      <c r="AE14" s="391">
        <v>21729</v>
      </c>
      <c r="AF14" s="391"/>
      <c r="AG14" s="391"/>
      <c r="AH14" s="391"/>
      <c r="AI14" s="391"/>
      <c r="AJ14" s="391">
        <v>18768</v>
      </c>
      <c r="AK14" s="391"/>
      <c r="AL14" s="391"/>
      <c r="AM14" s="391"/>
      <c r="AN14" s="391"/>
      <c r="AO14" s="387">
        <f>SUM(AT14:BC14)</f>
        <v>27</v>
      </c>
      <c r="AP14" s="387"/>
      <c r="AQ14" s="387"/>
      <c r="AR14" s="387"/>
      <c r="AS14" s="387"/>
      <c r="AT14" s="387">
        <v>-83</v>
      </c>
      <c r="AU14" s="387"/>
      <c r="AV14" s="387"/>
      <c r="AW14" s="387"/>
      <c r="AX14" s="387"/>
      <c r="AY14" s="387">
        <v>110</v>
      </c>
      <c r="AZ14" s="387"/>
      <c r="BA14" s="387"/>
      <c r="BB14" s="387"/>
      <c r="BC14" s="387"/>
      <c r="BD14" s="395">
        <v>4331</v>
      </c>
      <c r="BE14" s="395"/>
      <c r="BF14" s="395"/>
      <c r="BG14" s="395"/>
      <c r="BH14" s="395"/>
      <c r="BI14" s="395"/>
      <c r="BJ14" s="395"/>
      <c r="BK14" s="395">
        <v>1482</v>
      </c>
      <c r="BL14" s="395"/>
      <c r="BM14" s="395"/>
      <c r="BN14" s="395"/>
      <c r="BO14" s="395"/>
      <c r="BP14" s="395"/>
      <c r="BQ14" s="395"/>
      <c r="BR14" s="395"/>
      <c r="BS14" s="202"/>
    </row>
    <row r="15" spans="2:71" ht="7.5" customHeight="1">
      <c r="B15" s="197"/>
      <c r="C15" s="318"/>
      <c r="D15" s="348"/>
      <c r="E15" s="348"/>
      <c r="F15" s="348"/>
      <c r="G15" s="348"/>
      <c r="H15" s="348"/>
      <c r="I15" s="348"/>
      <c r="J15" s="195"/>
      <c r="K15" s="81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00"/>
      <c r="AA15" s="100"/>
      <c r="AB15" s="100"/>
      <c r="AC15" s="100"/>
      <c r="AD15" s="10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202"/>
    </row>
    <row r="16" spans="2:71" ht="11.25" customHeight="1">
      <c r="B16" s="197"/>
      <c r="C16" s="382" t="s">
        <v>495</v>
      </c>
      <c r="D16" s="382"/>
      <c r="E16" s="382"/>
      <c r="F16" s="382"/>
      <c r="G16" s="382"/>
      <c r="H16" s="382"/>
      <c r="I16" s="382"/>
      <c r="J16" s="195"/>
      <c r="K16" s="399">
        <f>SUM(P16:Y16)</f>
        <v>41654</v>
      </c>
      <c r="L16" s="391"/>
      <c r="M16" s="391"/>
      <c r="N16" s="391"/>
      <c r="O16" s="391"/>
      <c r="P16" s="391">
        <v>21994</v>
      </c>
      <c r="Q16" s="391"/>
      <c r="R16" s="391"/>
      <c r="S16" s="391"/>
      <c r="T16" s="391"/>
      <c r="U16" s="391">
        <v>19660</v>
      </c>
      <c r="V16" s="391"/>
      <c r="W16" s="391"/>
      <c r="X16" s="391"/>
      <c r="Y16" s="391"/>
      <c r="Z16" s="450">
        <f>SUM(AE16:AN16)</f>
        <v>40857</v>
      </c>
      <c r="AA16" s="450"/>
      <c r="AB16" s="450"/>
      <c r="AC16" s="450"/>
      <c r="AD16" s="450"/>
      <c r="AE16" s="391">
        <v>21716</v>
      </c>
      <c r="AF16" s="391"/>
      <c r="AG16" s="391"/>
      <c r="AH16" s="391"/>
      <c r="AI16" s="391"/>
      <c r="AJ16" s="391">
        <v>19141</v>
      </c>
      <c r="AK16" s="391"/>
      <c r="AL16" s="391"/>
      <c r="AM16" s="391"/>
      <c r="AN16" s="391"/>
      <c r="AO16" s="387">
        <f>SUM(AT16:BC16)</f>
        <v>13</v>
      </c>
      <c r="AP16" s="387"/>
      <c r="AQ16" s="387"/>
      <c r="AR16" s="387"/>
      <c r="AS16" s="387"/>
      <c r="AT16" s="387">
        <v>-84</v>
      </c>
      <c r="AU16" s="387"/>
      <c r="AV16" s="387"/>
      <c r="AW16" s="387"/>
      <c r="AX16" s="387"/>
      <c r="AY16" s="387">
        <v>97</v>
      </c>
      <c r="AZ16" s="387"/>
      <c r="BA16" s="387"/>
      <c r="BB16" s="387"/>
      <c r="BC16" s="387"/>
      <c r="BD16" s="391">
        <v>4195</v>
      </c>
      <c r="BE16" s="391"/>
      <c r="BF16" s="391"/>
      <c r="BG16" s="391"/>
      <c r="BH16" s="391"/>
      <c r="BI16" s="391"/>
      <c r="BJ16" s="391"/>
      <c r="BK16" s="391">
        <v>1569</v>
      </c>
      <c r="BL16" s="391"/>
      <c r="BM16" s="391"/>
      <c r="BN16" s="391"/>
      <c r="BO16" s="391"/>
      <c r="BP16" s="391"/>
      <c r="BQ16" s="391"/>
      <c r="BR16" s="391"/>
      <c r="BS16" s="202"/>
    </row>
    <row r="17" spans="2:71" ht="11.25" customHeight="1">
      <c r="B17" s="197"/>
      <c r="C17" s="398" t="s">
        <v>465</v>
      </c>
      <c r="D17" s="382"/>
      <c r="E17" s="382"/>
      <c r="F17" s="382"/>
      <c r="G17" s="382"/>
      <c r="H17" s="382"/>
      <c r="I17" s="382"/>
      <c r="J17" s="203"/>
      <c r="K17" s="399">
        <v>43239</v>
      </c>
      <c r="L17" s="391"/>
      <c r="M17" s="391"/>
      <c r="N17" s="391"/>
      <c r="O17" s="391"/>
      <c r="P17" s="391">
        <v>22973</v>
      </c>
      <c r="Q17" s="391"/>
      <c r="R17" s="391"/>
      <c r="S17" s="391"/>
      <c r="T17" s="391"/>
      <c r="U17" s="391">
        <v>20266</v>
      </c>
      <c r="V17" s="391"/>
      <c r="W17" s="391"/>
      <c r="X17" s="391"/>
      <c r="Y17" s="391"/>
      <c r="Z17" s="391">
        <v>39716</v>
      </c>
      <c r="AA17" s="391"/>
      <c r="AB17" s="391"/>
      <c r="AC17" s="391"/>
      <c r="AD17" s="391"/>
      <c r="AE17" s="391">
        <v>21108</v>
      </c>
      <c r="AF17" s="391"/>
      <c r="AG17" s="391"/>
      <c r="AH17" s="391"/>
      <c r="AI17" s="391"/>
      <c r="AJ17" s="391">
        <v>18608</v>
      </c>
      <c r="AK17" s="391"/>
      <c r="AL17" s="391"/>
      <c r="AM17" s="391"/>
      <c r="AN17" s="391"/>
      <c r="AO17" s="387">
        <v>-5</v>
      </c>
      <c r="AP17" s="387"/>
      <c r="AQ17" s="387"/>
      <c r="AR17" s="387"/>
      <c r="AS17" s="387"/>
      <c r="AT17" s="387">
        <v>-127</v>
      </c>
      <c r="AU17" s="387"/>
      <c r="AV17" s="387"/>
      <c r="AW17" s="387"/>
      <c r="AX17" s="387"/>
      <c r="AY17" s="387">
        <v>122</v>
      </c>
      <c r="AZ17" s="387"/>
      <c r="BA17" s="387"/>
      <c r="BB17" s="387"/>
      <c r="BC17" s="387"/>
      <c r="BD17" s="395">
        <v>4432</v>
      </c>
      <c r="BE17" s="395"/>
      <c r="BF17" s="395"/>
      <c r="BG17" s="395"/>
      <c r="BH17" s="395"/>
      <c r="BI17" s="395"/>
      <c r="BJ17" s="395"/>
      <c r="BK17" s="395">
        <v>1435</v>
      </c>
      <c r="BL17" s="395"/>
      <c r="BM17" s="395"/>
      <c r="BN17" s="395"/>
      <c r="BO17" s="395"/>
      <c r="BP17" s="395"/>
      <c r="BQ17" s="395"/>
      <c r="BR17" s="395"/>
      <c r="BS17" s="202"/>
    </row>
    <row r="18" spans="2:71" ht="11.25" customHeight="1">
      <c r="B18" s="197"/>
      <c r="C18" s="398" t="s">
        <v>481</v>
      </c>
      <c r="D18" s="382"/>
      <c r="E18" s="382"/>
      <c r="F18" s="382"/>
      <c r="G18" s="382"/>
      <c r="H18" s="382"/>
      <c r="I18" s="382"/>
      <c r="J18" s="203"/>
      <c r="K18" s="399">
        <f>SUM(P18:Y18)</f>
        <v>43691</v>
      </c>
      <c r="L18" s="391"/>
      <c r="M18" s="391"/>
      <c r="N18" s="391"/>
      <c r="O18" s="391"/>
      <c r="P18" s="449">
        <v>23112</v>
      </c>
      <c r="Q18" s="449"/>
      <c r="R18" s="449"/>
      <c r="S18" s="449"/>
      <c r="T18" s="449"/>
      <c r="U18" s="449">
        <v>20579</v>
      </c>
      <c r="V18" s="449"/>
      <c r="W18" s="449"/>
      <c r="X18" s="449"/>
      <c r="Y18" s="449"/>
      <c r="Z18" s="449">
        <v>39819</v>
      </c>
      <c r="AA18" s="449"/>
      <c r="AB18" s="449"/>
      <c r="AC18" s="449"/>
      <c r="AD18" s="449"/>
      <c r="AE18" s="449">
        <v>21334</v>
      </c>
      <c r="AF18" s="449"/>
      <c r="AG18" s="449"/>
      <c r="AH18" s="449"/>
      <c r="AI18" s="449"/>
      <c r="AJ18" s="449">
        <v>18485</v>
      </c>
      <c r="AK18" s="449"/>
      <c r="AL18" s="449"/>
      <c r="AM18" s="449"/>
      <c r="AN18" s="449"/>
      <c r="AO18" s="473">
        <v>178</v>
      </c>
      <c r="AP18" s="473"/>
      <c r="AQ18" s="473"/>
      <c r="AR18" s="473"/>
      <c r="AS18" s="473"/>
      <c r="AT18" s="473">
        <v>3</v>
      </c>
      <c r="AU18" s="473"/>
      <c r="AV18" s="473"/>
      <c r="AW18" s="473"/>
      <c r="AX18" s="473"/>
      <c r="AY18" s="473">
        <v>175</v>
      </c>
      <c r="AZ18" s="473"/>
      <c r="BA18" s="473"/>
      <c r="BB18" s="473"/>
      <c r="BC18" s="473"/>
      <c r="BD18" s="396">
        <v>4394</v>
      </c>
      <c r="BE18" s="396"/>
      <c r="BF18" s="396"/>
      <c r="BG18" s="396"/>
      <c r="BH18" s="396"/>
      <c r="BI18" s="396"/>
      <c r="BJ18" s="396"/>
      <c r="BK18" s="396">
        <v>1364</v>
      </c>
      <c r="BL18" s="396"/>
      <c r="BM18" s="396"/>
      <c r="BN18" s="396"/>
      <c r="BO18" s="396"/>
      <c r="BP18" s="396"/>
      <c r="BQ18" s="396"/>
      <c r="BR18" s="396"/>
      <c r="BS18" s="202"/>
    </row>
    <row r="19" spans="2:71" ht="11.25" customHeight="1">
      <c r="B19" s="197"/>
      <c r="C19" s="398" t="s">
        <v>494</v>
      </c>
      <c r="D19" s="382"/>
      <c r="E19" s="382"/>
      <c r="F19" s="382"/>
      <c r="G19" s="382"/>
      <c r="H19" s="382"/>
      <c r="I19" s="382"/>
      <c r="J19" s="354"/>
      <c r="K19" s="399">
        <f>SUM(P19:Y19)</f>
        <v>41465</v>
      </c>
      <c r="L19" s="391"/>
      <c r="M19" s="391"/>
      <c r="N19" s="391"/>
      <c r="O19" s="391"/>
      <c r="P19" s="449">
        <v>21696</v>
      </c>
      <c r="Q19" s="449"/>
      <c r="R19" s="449"/>
      <c r="S19" s="449"/>
      <c r="T19" s="449"/>
      <c r="U19" s="449">
        <v>19769</v>
      </c>
      <c r="V19" s="449"/>
      <c r="W19" s="449"/>
      <c r="X19" s="449"/>
      <c r="Y19" s="449"/>
      <c r="Z19" s="449">
        <v>37634</v>
      </c>
      <c r="AA19" s="449"/>
      <c r="AB19" s="449"/>
      <c r="AC19" s="449"/>
      <c r="AD19" s="449"/>
      <c r="AE19" s="449">
        <v>20070</v>
      </c>
      <c r="AF19" s="449"/>
      <c r="AG19" s="449"/>
      <c r="AH19" s="449"/>
      <c r="AI19" s="449"/>
      <c r="AJ19" s="449">
        <v>17564</v>
      </c>
      <c r="AK19" s="449"/>
      <c r="AL19" s="449"/>
      <c r="AM19" s="449"/>
      <c r="AN19" s="449"/>
      <c r="AO19" s="473">
        <v>185</v>
      </c>
      <c r="AP19" s="473"/>
      <c r="AQ19" s="473"/>
      <c r="AR19" s="473"/>
      <c r="AS19" s="473"/>
      <c r="AT19" s="473">
        <v>88</v>
      </c>
      <c r="AU19" s="473"/>
      <c r="AV19" s="473"/>
      <c r="AW19" s="473"/>
      <c r="AX19" s="473"/>
      <c r="AY19" s="473">
        <v>97</v>
      </c>
      <c r="AZ19" s="473"/>
      <c r="BA19" s="473"/>
      <c r="BB19" s="473"/>
      <c r="BC19" s="473"/>
      <c r="BD19" s="396">
        <v>4537</v>
      </c>
      <c r="BE19" s="396"/>
      <c r="BF19" s="396"/>
      <c r="BG19" s="396"/>
      <c r="BH19" s="396"/>
      <c r="BI19" s="396"/>
      <c r="BJ19" s="396"/>
      <c r="BK19" s="396">
        <v>1358</v>
      </c>
      <c r="BL19" s="396"/>
      <c r="BM19" s="396"/>
      <c r="BN19" s="396"/>
      <c r="BO19" s="396"/>
      <c r="BP19" s="396"/>
      <c r="BQ19" s="396"/>
      <c r="BR19" s="396"/>
      <c r="BS19" s="202"/>
    </row>
    <row r="20" spans="2:71" s="41" customFormat="1" ht="11.25" customHeight="1">
      <c r="B20" s="319"/>
      <c r="C20" s="454" t="s">
        <v>493</v>
      </c>
      <c r="D20" s="455"/>
      <c r="E20" s="455"/>
      <c r="F20" s="455"/>
      <c r="G20" s="455"/>
      <c r="H20" s="455"/>
      <c r="I20" s="455"/>
      <c r="J20" s="203"/>
      <c r="K20" s="385">
        <f>SUM(K22:O34)</f>
        <v>41402</v>
      </c>
      <c r="L20" s="385"/>
      <c r="M20" s="385"/>
      <c r="N20" s="385"/>
      <c r="O20" s="385"/>
      <c r="P20" s="385">
        <f>SUM(P22:T34)</f>
        <v>21750</v>
      </c>
      <c r="Q20" s="385"/>
      <c r="R20" s="385"/>
      <c r="S20" s="385"/>
      <c r="T20" s="385"/>
      <c r="U20" s="385">
        <f>SUM(U22:Y34)</f>
        <v>19652</v>
      </c>
      <c r="V20" s="385"/>
      <c r="W20" s="385"/>
      <c r="X20" s="385"/>
      <c r="Y20" s="385"/>
      <c r="Z20" s="385">
        <f>SUM(Z22:AD34)</f>
        <v>39411</v>
      </c>
      <c r="AA20" s="385"/>
      <c r="AB20" s="385"/>
      <c r="AC20" s="385"/>
      <c r="AD20" s="385"/>
      <c r="AE20" s="385">
        <f>SUM(AE22:AI34)</f>
        <v>21027</v>
      </c>
      <c r="AF20" s="385"/>
      <c r="AG20" s="385"/>
      <c r="AH20" s="385"/>
      <c r="AI20" s="385"/>
      <c r="AJ20" s="385">
        <f>SUM(AJ22:AN34)</f>
        <v>18384</v>
      </c>
      <c r="AK20" s="385"/>
      <c r="AL20" s="385"/>
      <c r="AM20" s="385"/>
      <c r="AN20" s="385"/>
      <c r="AO20" s="384">
        <f>SUM(AO22:AS34)</f>
        <v>143</v>
      </c>
      <c r="AP20" s="384"/>
      <c r="AQ20" s="384"/>
      <c r="AR20" s="384"/>
      <c r="AS20" s="384"/>
      <c r="AT20" s="384">
        <f>SUM(AT22:AX34)</f>
        <v>-23</v>
      </c>
      <c r="AU20" s="384"/>
      <c r="AV20" s="384"/>
      <c r="AW20" s="384"/>
      <c r="AX20" s="384"/>
      <c r="AY20" s="384">
        <f>SUM(AY22:BC34)</f>
        <v>166</v>
      </c>
      <c r="AZ20" s="384"/>
      <c r="BA20" s="384"/>
      <c r="BB20" s="384"/>
      <c r="BC20" s="384"/>
      <c r="BD20" s="394">
        <f>SUM(BD22:BJ34)</f>
        <v>4572</v>
      </c>
      <c r="BE20" s="394"/>
      <c r="BF20" s="394"/>
      <c r="BG20" s="394"/>
      <c r="BH20" s="394"/>
      <c r="BI20" s="394"/>
      <c r="BJ20" s="394"/>
      <c r="BK20" s="394">
        <f>SUM(BK22:BR34)</f>
        <v>1420</v>
      </c>
      <c r="BL20" s="394"/>
      <c r="BM20" s="394"/>
      <c r="BN20" s="394"/>
      <c r="BO20" s="394"/>
      <c r="BP20" s="394"/>
      <c r="BQ20" s="394"/>
      <c r="BR20" s="394"/>
      <c r="BS20" s="204"/>
    </row>
    <row r="21" spans="6:70" s="41" customFormat="1" ht="7.5" customHeight="1">
      <c r="F21" s="29"/>
      <c r="G21" s="29"/>
      <c r="H21" s="29"/>
      <c r="I21" s="29"/>
      <c r="J21" s="21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2"/>
      <c r="AA21" s="372"/>
      <c r="AB21" s="372"/>
      <c r="AC21" s="372"/>
      <c r="AD21" s="371"/>
      <c r="AE21" s="372"/>
      <c r="AF21" s="372"/>
      <c r="AG21" s="372"/>
      <c r="AH21" s="372"/>
      <c r="AI21" s="371"/>
      <c r="AJ21" s="372"/>
      <c r="AK21" s="372"/>
      <c r="AL21" s="372"/>
      <c r="AM21" s="372"/>
      <c r="AN21" s="372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</row>
    <row r="22" spans="3:71" s="41" customFormat="1" ht="11.25" customHeight="1">
      <c r="C22" s="401" t="s">
        <v>498</v>
      </c>
      <c r="D22" s="401"/>
      <c r="E22" s="401"/>
      <c r="F22" s="401"/>
      <c r="G22" s="401"/>
      <c r="H22" s="401"/>
      <c r="I22" s="401"/>
      <c r="J22" s="29"/>
      <c r="K22" s="453">
        <f>SUM(P22:Y22)</f>
        <v>2649</v>
      </c>
      <c r="L22" s="385"/>
      <c r="M22" s="385"/>
      <c r="N22" s="385"/>
      <c r="O22" s="385"/>
      <c r="P22" s="385">
        <v>1380</v>
      </c>
      <c r="Q22" s="385"/>
      <c r="R22" s="385"/>
      <c r="S22" s="385"/>
      <c r="T22" s="385"/>
      <c r="U22" s="385">
        <v>1269</v>
      </c>
      <c r="V22" s="385"/>
      <c r="W22" s="385"/>
      <c r="X22" s="385"/>
      <c r="Y22" s="385"/>
      <c r="Z22" s="385">
        <f>SUM(AE22:AN22)</f>
        <v>2650</v>
      </c>
      <c r="AA22" s="385"/>
      <c r="AB22" s="385"/>
      <c r="AC22" s="385"/>
      <c r="AD22" s="385"/>
      <c r="AE22" s="385">
        <v>1389</v>
      </c>
      <c r="AF22" s="385"/>
      <c r="AG22" s="385"/>
      <c r="AH22" s="385"/>
      <c r="AI22" s="385"/>
      <c r="AJ22" s="385">
        <v>1261</v>
      </c>
      <c r="AK22" s="385"/>
      <c r="AL22" s="385"/>
      <c r="AM22" s="385"/>
      <c r="AN22" s="385"/>
      <c r="AO22" s="464">
        <f>SUM(AT22:BC22)</f>
        <v>44</v>
      </c>
      <c r="AP22" s="464"/>
      <c r="AQ22" s="464"/>
      <c r="AR22" s="464"/>
      <c r="AS22" s="464"/>
      <c r="AT22" s="386">
        <v>34</v>
      </c>
      <c r="AU22" s="386"/>
      <c r="AV22" s="386"/>
      <c r="AW22" s="386"/>
      <c r="AX22" s="386"/>
      <c r="AY22" s="386">
        <v>10</v>
      </c>
      <c r="AZ22" s="386"/>
      <c r="BA22" s="386"/>
      <c r="BB22" s="386"/>
      <c r="BC22" s="386"/>
      <c r="BD22" s="385">
        <v>330</v>
      </c>
      <c r="BE22" s="385"/>
      <c r="BF22" s="385"/>
      <c r="BG22" s="385"/>
      <c r="BH22" s="385"/>
      <c r="BI22" s="385"/>
      <c r="BJ22" s="385"/>
      <c r="BK22" s="385">
        <v>111</v>
      </c>
      <c r="BL22" s="385"/>
      <c r="BM22" s="385"/>
      <c r="BN22" s="385"/>
      <c r="BO22" s="385"/>
      <c r="BP22" s="385"/>
      <c r="BQ22" s="385"/>
      <c r="BR22" s="385"/>
      <c r="BS22" s="204"/>
    </row>
    <row r="23" spans="3:71" s="41" customFormat="1" ht="11.25" customHeight="1">
      <c r="C23" s="452" t="s">
        <v>467</v>
      </c>
      <c r="D23" s="401"/>
      <c r="E23" s="401"/>
      <c r="F23" s="401"/>
      <c r="G23" s="401"/>
      <c r="H23" s="401"/>
      <c r="I23" s="401"/>
      <c r="J23" s="29"/>
      <c r="K23" s="453">
        <f aca="true" t="shared" si="0" ref="K23:K34">SUM(P23:Y23)</f>
        <v>2906</v>
      </c>
      <c r="L23" s="385"/>
      <c r="M23" s="385"/>
      <c r="N23" s="385"/>
      <c r="O23" s="385"/>
      <c r="P23" s="385">
        <v>1549</v>
      </c>
      <c r="Q23" s="385"/>
      <c r="R23" s="385"/>
      <c r="S23" s="385"/>
      <c r="T23" s="385"/>
      <c r="U23" s="385">
        <v>1357</v>
      </c>
      <c r="V23" s="385"/>
      <c r="W23" s="385"/>
      <c r="X23" s="385"/>
      <c r="Y23" s="385"/>
      <c r="Z23" s="385">
        <f aca="true" t="shared" si="1" ref="Z23:Z34">SUM(AE23:AN23)</f>
        <v>2897</v>
      </c>
      <c r="AA23" s="385"/>
      <c r="AB23" s="385"/>
      <c r="AC23" s="385"/>
      <c r="AD23" s="385"/>
      <c r="AE23" s="385">
        <v>1495</v>
      </c>
      <c r="AF23" s="385"/>
      <c r="AG23" s="385"/>
      <c r="AH23" s="385"/>
      <c r="AI23" s="385"/>
      <c r="AJ23" s="385">
        <v>1402</v>
      </c>
      <c r="AK23" s="385"/>
      <c r="AL23" s="385"/>
      <c r="AM23" s="385"/>
      <c r="AN23" s="385"/>
      <c r="AO23" s="464">
        <f aca="true" t="shared" si="2" ref="AO23:AO34">SUM(AT23:BC23)</f>
        <v>-11</v>
      </c>
      <c r="AP23" s="464"/>
      <c r="AQ23" s="464"/>
      <c r="AR23" s="464"/>
      <c r="AS23" s="464"/>
      <c r="AT23" s="386">
        <v>-3</v>
      </c>
      <c r="AU23" s="386"/>
      <c r="AV23" s="386"/>
      <c r="AW23" s="386"/>
      <c r="AX23" s="386"/>
      <c r="AY23" s="386">
        <v>-8</v>
      </c>
      <c r="AZ23" s="386"/>
      <c r="BA23" s="386"/>
      <c r="BB23" s="386"/>
      <c r="BC23" s="386"/>
      <c r="BD23" s="385">
        <v>372</v>
      </c>
      <c r="BE23" s="385"/>
      <c r="BF23" s="385"/>
      <c r="BG23" s="385"/>
      <c r="BH23" s="385"/>
      <c r="BI23" s="385"/>
      <c r="BJ23" s="385"/>
      <c r="BK23" s="385">
        <v>114</v>
      </c>
      <c r="BL23" s="385"/>
      <c r="BM23" s="385"/>
      <c r="BN23" s="385"/>
      <c r="BO23" s="385"/>
      <c r="BP23" s="385"/>
      <c r="BQ23" s="385"/>
      <c r="BR23" s="385"/>
      <c r="BS23" s="204"/>
    </row>
    <row r="24" spans="3:71" s="41" customFormat="1" ht="11.25" customHeight="1">
      <c r="C24" s="452" t="s">
        <v>468</v>
      </c>
      <c r="D24" s="401"/>
      <c r="E24" s="401"/>
      <c r="F24" s="401"/>
      <c r="G24" s="401"/>
      <c r="H24" s="401"/>
      <c r="I24" s="401"/>
      <c r="J24" s="29"/>
      <c r="K24" s="453">
        <f t="shared" si="0"/>
        <v>7841</v>
      </c>
      <c r="L24" s="385"/>
      <c r="M24" s="385"/>
      <c r="N24" s="385"/>
      <c r="O24" s="385"/>
      <c r="P24" s="385">
        <v>4048</v>
      </c>
      <c r="Q24" s="385"/>
      <c r="R24" s="385"/>
      <c r="S24" s="385"/>
      <c r="T24" s="385"/>
      <c r="U24" s="385">
        <v>3793</v>
      </c>
      <c r="V24" s="385"/>
      <c r="W24" s="385"/>
      <c r="X24" s="385"/>
      <c r="Y24" s="385"/>
      <c r="Z24" s="385">
        <f t="shared" si="1"/>
        <v>6582</v>
      </c>
      <c r="AA24" s="385"/>
      <c r="AB24" s="385"/>
      <c r="AC24" s="385"/>
      <c r="AD24" s="385"/>
      <c r="AE24" s="385">
        <v>3609</v>
      </c>
      <c r="AF24" s="385"/>
      <c r="AG24" s="385"/>
      <c r="AH24" s="385"/>
      <c r="AI24" s="385"/>
      <c r="AJ24" s="385">
        <v>2973</v>
      </c>
      <c r="AK24" s="385"/>
      <c r="AL24" s="385"/>
      <c r="AM24" s="385"/>
      <c r="AN24" s="385"/>
      <c r="AO24" s="464">
        <f t="shared" si="2"/>
        <v>183</v>
      </c>
      <c r="AP24" s="464"/>
      <c r="AQ24" s="464"/>
      <c r="AR24" s="464"/>
      <c r="AS24" s="464"/>
      <c r="AT24" s="386">
        <v>69</v>
      </c>
      <c r="AU24" s="386"/>
      <c r="AV24" s="386"/>
      <c r="AW24" s="386"/>
      <c r="AX24" s="386"/>
      <c r="AY24" s="386">
        <v>114</v>
      </c>
      <c r="AZ24" s="386"/>
      <c r="BA24" s="386"/>
      <c r="BB24" s="386"/>
      <c r="BC24" s="386"/>
      <c r="BD24" s="385">
        <v>490</v>
      </c>
      <c r="BE24" s="385"/>
      <c r="BF24" s="385"/>
      <c r="BG24" s="385"/>
      <c r="BH24" s="385"/>
      <c r="BI24" s="385"/>
      <c r="BJ24" s="385"/>
      <c r="BK24" s="385">
        <v>128</v>
      </c>
      <c r="BL24" s="385"/>
      <c r="BM24" s="385"/>
      <c r="BN24" s="385"/>
      <c r="BO24" s="385"/>
      <c r="BP24" s="385"/>
      <c r="BQ24" s="385"/>
      <c r="BR24" s="385"/>
      <c r="BS24" s="204"/>
    </row>
    <row r="25" spans="3:71" s="41" customFormat="1" ht="11.25" customHeight="1">
      <c r="C25" s="452" t="s">
        <v>469</v>
      </c>
      <c r="D25" s="401"/>
      <c r="E25" s="401"/>
      <c r="F25" s="401"/>
      <c r="G25" s="401"/>
      <c r="H25" s="401"/>
      <c r="I25" s="401"/>
      <c r="J25" s="29"/>
      <c r="K25" s="453">
        <f t="shared" si="0"/>
        <v>5388</v>
      </c>
      <c r="L25" s="385"/>
      <c r="M25" s="385"/>
      <c r="N25" s="385"/>
      <c r="O25" s="385"/>
      <c r="P25" s="385">
        <v>2880</v>
      </c>
      <c r="Q25" s="385"/>
      <c r="R25" s="385"/>
      <c r="S25" s="385"/>
      <c r="T25" s="385"/>
      <c r="U25" s="385">
        <v>2508</v>
      </c>
      <c r="V25" s="385"/>
      <c r="W25" s="385"/>
      <c r="X25" s="385"/>
      <c r="Y25" s="385"/>
      <c r="Z25" s="385">
        <f t="shared" si="1"/>
        <v>4219</v>
      </c>
      <c r="AA25" s="385"/>
      <c r="AB25" s="385"/>
      <c r="AC25" s="385"/>
      <c r="AD25" s="385"/>
      <c r="AE25" s="385">
        <v>2315</v>
      </c>
      <c r="AF25" s="385"/>
      <c r="AG25" s="385"/>
      <c r="AH25" s="385"/>
      <c r="AI25" s="385"/>
      <c r="AJ25" s="385">
        <v>1904</v>
      </c>
      <c r="AK25" s="385"/>
      <c r="AL25" s="385"/>
      <c r="AM25" s="385"/>
      <c r="AN25" s="385"/>
      <c r="AO25" s="464">
        <f t="shared" si="2"/>
        <v>80</v>
      </c>
      <c r="AP25" s="464"/>
      <c r="AQ25" s="464"/>
      <c r="AR25" s="464"/>
      <c r="AS25" s="464"/>
      <c r="AT25" s="386">
        <v>49</v>
      </c>
      <c r="AU25" s="386"/>
      <c r="AV25" s="386"/>
      <c r="AW25" s="386"/>
      <c r="AX25" s="386"/>
      <c r="AY25" s="386">
        <v>31</v>
      </c>
      <c r="AZ25" s="386"/>
      <c r="BA25" s="386"/>
      <c r="BB25" s="386"/>
      <c r="BC25" s="386"/>
      <c r="BD25" s="385">
        <v>339</v>
      </c>
      <c r="BE25" s="385"/>
      <c r="BF25" s="385"/>
      <c r="BG25" s="385"/>
      <c r="BH25" s="385"/>
      <c r="BI25" s="385"/>
      <c r="BJ25" s="385"/>
      <c r="BK25" s="385">
        <v>104</v>
      </c>
      <c r="BL25" s="385"/>
      <c r="BM25" s="385"/>
      <c r="BN25" s="385"/>
      <c r="BO25" s="385"/>
      <c r="BP25" s="385"/>
      <c r="BQ25" s="385"/>
      <c r="BR25" s="385"/>
      <c r="BS25" s="204"/>
    </row>
    <row r="26" spans="3:71" s="41" customFormat="1" ht="11.25" customHeight="1">
      <c r="C26" s="452" t="s">
        <v>470</v>
      </c>
      <c r="D26" s="401"/>
      <c r="E26" s="401"/>
      <c r="F26" s="401"/>
      <c r="G26" s="401"/>
      <c r="H26" s="401"/>
      <c r="I26" s="401"/>
      <c r="J26" s="29"/>
      <c r="K26" s="453">
        <f t="shared" si="0"/>
        <v>2924</v>
      </c>
      <c r="L26" s="385"/>
      <c r="M26" s="385"/>
      <c r="N26" s="385"/>
      <c r="O26" s="385"/>
      <c r="P26" s="385">
        <v>1554</v>
      </c>
      <c r="Q26" s="385"/>
      <c r="R26" s="385"/>
      <c r="S26" s="385"/>
      <c r="T26" s="385"/>
      <c r="U26" s="385">
        <v>1370</v>
      </c>
      <c r="V26" s="385"/>
      <c r="W26" s="385"/>
      <c r="X26" s="385"/>
      <c r="Y26" s="385"/>
      <c r="Z26" s="385">
        <f t="shared" si="1"/>
        <v>2735</v>
      </c>
      <c r="AA26" s="385"/>
      <c r="AB26" s="385"/>
      <c r="AC26" s="385"/>
      <c r="AD26" s="385"/>
      <c r="AE26" s="385">
        <v>1450</v>
      </c>
      <c r="AF26" s="385"/>
      <c r="AG26" s="385"/>
      <c r="AH26" s="385"/>
      <c r="AI26" s="385"/>
      <c r="AJ26" s="385">
        <v>1285</v>
      </c>
      <c r="AK26" s="385"/>
      <c r="AL26" s="385"/>
      <c r="AM26" s="385"/>
      <c r="AN26" s="385"/>
      <c r="AO26" s="464">
        <f t="shared" si="2"/>
        <v>25</v>
      </c>
      <c r="AP26" s="464"/>
      <c r="AQ26" s="464"/>
      <c r="AR26" s="464"/>
      <c r="AS26" s="464"/>
      <c r="AT26" s="386">
        <v>9</v>
      </c>
      <c r="AU26" s="386"/>
      <c r="AV26" s="386"/>
      <c r="AW26" s="386"/>
      <c r="AX26" s="386"/>
      <c r="AY26" s="386">
        <v>16</v>
      </c>
      <c r="AZ26" s="386"/>
      <c r="BA26" s="386"/>
      <c r="BB26" s="386"/>
      <c r="BC26" s="386"/>
      <c r="BD26" s="385">
        <v>431</v>
      </c>
      <c r="BE26" s="385"/>
      <c r="BF26" s="385"/>
      <c r="BG26" s="385"/>
      <c r="BH26" s="385"/>
      <c r="BI26" s="385"/>
      <c r="BJ26" s="385"/>
      <c r="BK26" s="385">
        <v>119</v>
      </c>
      <c r="BL26" s="385"/>
      <c r="BM26" s="385"/>
      <c r="BN26" s="385"/>
      <c r="BO26" s="385"/>
      <c r="BP26" s="385"/>
      <c r="BQ26" s="385"/>
      <c r="BR26" s="385"/>
      <c r="BS26" s="204"/>
    </row>
    <row r="27" spans="3:71" s="41" customFormat="1" ht="11.25" customHeight="1">
      <c r="C27" s="452" t="s">
        <v>471</v>
      </c>
      <c r="D27" s="401"/>
      <c r="E27" s="401"/>
      <c r="F27" s="401"/>
      <c r="G27" s="401"/>
      <c r="H27" s="401"/>
      <c r="I27" s="401"/>
      <c r="J27" s="29"/>
      <c r="K27" s="453">
        <f t="shared" si="0"/>
        <v>2901</v>
      </c>
      <c r="L27" s="385"/>
      <c r="M27" s="385"/>
      <c r="N27" s="385"/>
      <c r="O27" s="385"/>
      <c r="P27" s="385">
        <v>1541</v>
      </c>
      <c r="Q27" s="385"/>
      <c r="R27" s="385"/>
      <c r="S27" s="385"/>
      <c r="T27" s="385"/>
      <c r="U27" s="385">
        <v>1360</v>
      </c>
      <c r="V27" s="385"/>
      <c r="W27" s="385"/>
      <c r="X27" s="385"/>
      <c r="Y27" s="385"/>
      <c r="Z27" s="385">
        <f t="shared" si="1"/>
        <v>2717</v>
      </c>
      <c r="AA27" s="385"/>
      <c r="AB27" s="385"/>
      <c r="AC27" s="385"/>
      <c r="AD27" s="385"/>
      <c r="AE27" s="385">
        <v>1522</v>
      </c>
      <c r="AF27" s="385"/>
      <c r="AG27" s="385"/>
      <c r="AH27" s="385"/>
      <c r="AI27" s="385"/>
      <c r="AJ27" s="385">
        <v>1195</v>
      </c>
      <c r="AK27" s="385"/>
      <c r="AL27" s="385"/>
      <c r="AM27" s="385"/>
      <c r="AN27" s="385"/>
      <c r="AO27" s="464">
        <f t="shared" si="2"/>
        <v>109</v>
      </c>
      <c r="AP27" s="464"/>
      <c r="AQ27" s="464"/>
      <c r="AR27" s="464"/>
      <c r="AS27" s="464"/>
      <c r="AT27" s="386">
        <v>45</v>
      </c>
      <c r="AU27" s="386"/>
      <c r="AV27" s="386"/>
      <c r="AW27" s="386"/>
      <c r="AX27" s="386"/>
      <c r="AY27" s="386">
        <v>64</v>
      </c>
      <c r="AZ27" s="386"/>
      <c r="BA27" s="386"/>
      <c r="BB27" s="386"/>
      <c r="BC27" s="386"/>
      <c r="BD27" s="385">
        <v>317</v>
      </c>
      <c r="BE27" s="385"/>
      <c r="BF27" s="385"/>
      <c r="BG27" s="385"/>
      <c r="BH27" s="385"/>
      <c r="BI27" s="385"/>
      <c r="BJ27" s="385"/>
      <c r="BK27" s="385">
        <v>111</v>
      </c>
      <c r="BL27" s="385"/>
      <c r="BM27" s="385"/>
      <c r="BN27" s="385"/>
      <c r="BO27" s="385"/>
      <c r="BP27" s="385"/>
      <c r="BQ27" s="385"/>
      <c r="BR27" s="385"/>
      <c r="BS27" s="204"/>
    </row>
    <row r="28" spans="10:70" s="41" customFormat="1" ht="7.5" customHeight="1">
      <c r="J28" s="29"/>
      <c r="K28" s="453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464"/>
      <c r="AP28" s="464"/>
      <c r="AQ28" s="464"/>
      <c r="AR28" s="464"/>
      <c r="AS28" s="464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</row>
    <row r="29" spans="3:71" s="41" customFormat="1" ht="11.25" customHeight="1">
      <c r="C29" s="452" t="s">
        <v>472</v>
      </c>
      <c r="D29" s="401"/>
      <c r="E29" s="401"/>
      <c r="F29" s="401"/>
      <c r="G29" s="401"/>
      <c r="H29" s="401"/>
      <c r="I29" s="401"/>
      <c r="J29" s="29"/>
      <c r="K29" s="453">
        <f t="shared" si="0"/>
        <v>3070</v>
      </c>
      <c r="L29" s="385"/>
      <c r="M29" s="385"/>
      <c r="N29" s="385"/>
      <c r="O29" s="385"/>
      <c r="P29" s="385">
        <v>1647</v>
      </c>
      <c r="Q29" s="385"/>
      <c r="R29" s="385"/>
      <c r="S29" s="385"/>
      <c r="T29" s="385"/>
      <c r="U29" s="385">
        <v>1423</v>
      </c>
      <c r="V29" s="385"/>
      <c r="W29" s="385"/>
      <c r="X29" s="385"/>
      <c r="Y29" s="385"/>
      <c r="Z29" s="385">
        <f t="shared" si="1"/>
        <v>2999</v>
      </c>
      <c r="AA29" s="385"/>
      <c r="AB29" s="385"/>
      <c r="AC29" s="385"/>
      <c r="AD29" s="385"/>
      <c r="AE29" s="385">
        <v>1580</v>
      </c>
      <c r="AF29" s="385"/>
      <c r="AG29" s="385"/>
      <c r="AH29" s="385"/>
      <c r="AI29" s="385"/>
      <c r="AJ29" s="385">
        <v>1419</v>
      </c>
      <c r="AK29" s="385"/>
      <c r="AL29" s="385"/>
      <c r="AM29" s="385"/>
      <c r="AN29" s="385"/>
      <c r="AO29" s="464">
        <f t="shared" si="2"/>
        <v>65</v>
      </c>
      <c r="AP29" s="464"/>
      <c r="AQ29" s="464"/>
      <c r="AR29" s="464"/>
      <c r="AS29" s="464"/>
      <c r="AT29" s="386">
        <v>28</v>
      </c>
      <c r="AU29" s="386"/>
      <c r="AV29" s="386"/>
      <c r="AW29" s="386"/>
      <c r="AX29" s="386"/>
      <c r="AY29" s="386">
        <v>37</v>
      </c>
      <c r="AZ29" s="386"/>
      <c r="BA29" s="386"/>
      <c r="BB29" s="386"/>
      <c r="BC29" s="386"/>
      <c r="BD29" s="385">
        <v>417</v>
      </c>
      <c r="BE29" s="385"/>
      <c r="BF29" s="385"/>
      <c r="BG29" s="385"/>
      <c r="BH29" s="385"/>
      <c r="BI29" s="385"/>
      <c r="BJ29" s="385"/>
      <c r="BK29" s="385">
        <v>132</v>
      </c>
      <c r="BL29" s="385"/>
      <c r="BM29" s="385"/>
      <c r="BN29" s="385"/>
      <c r="BO29" s="385"/>
      <c r="BP29" s="385"/>
      <c r="BQ29" s="385"/>
      <c r="BR29" s="385"/>
      <c r="BS29" s="204"/>
    </row>
    <row r="30" spans="3:71" s="41" customFormat="1" ht="11.25" customHeight="1">
      <c r="C30" s="452" t="s">
        <v>473</v>
      </c>
      <c r="D30" s="401"/>
      <c r="E30" s="401"/>
      <c r="F30" s="401"/>
      <c r="G30" s="401"/>
      <c r="H30" s="401"/>
      <c r="I30" s="401"/>
      <c r="J30" s="29"/>
      <c r="K30" s="453">
        <f t="shared" si="0"/>
        <v>2966</v>
      </c>
      <c r="L30" s="385"/>
      <c r="M30" s="385"/>
      <c r="N30" s="385"/>
      <c r="O30" s="385"/>
      <c r="P30" s="385">
        <v>1559</v>
      </c>
      <c r="Q30" s="385"/>
      <c r="R30" s="385"/>
      <c r="S30" s="385"/>
      <c r="T30" s="385"/>
      <c r="U30" s="385">
        <v>1407</v>
      </c>
      <c r="V30" s="385"/>
      <c r="W30" s="385"/>
      <c r="X30" s="385"/>
      <c r="Y30" s="385"/>
      <c r="Z30" s="385">
        <f t="shared" si="1"/>
        <v>2981</v>
      </c>
      <c r="AA30" s="385"/>
      <c r="AB30" s="385"/>
      <c r="AC30" s="385"/>
      <c r="AD30" s="385"/>
      <c r="AE30" s="385">
        <v>1579</v>
      </c>
      <c r="AF30" s="385"/>
      <c r="AG30" s="385"/>
      <c r="AH30" s="385"/>
      <c r="AI30" s="385"/>
      <c r="AJ30" s="385">
        <v>1402</v>
      </c>
      <c r="AK30" s="385"/>
      <c r="AL30" s="385"/>
      <c r="AM30" s="385"/>
      <c r="AN30" s="385"/>
      <c r="AO30" s="464">
        <f t="shared" si="2"/>
        <v>-88</v>
      </c>
      <c r="AP30" s="464"/>
      <c r="AQ30" s="464"/>
      <c r="AR30" s="464"/>
      <c r="AS30" s="464"/>
      <c r="AT30" s="386">
        <v>-36</v>
      </c>
      <c r="AU30" s="386"/>
      <c r="AV30" s="386"/>
      <c r="AW30" s="386"/>
      <c r="AX30" s="386"/>
      <c r="AY30" s="386">
        <v>-52</v>
      </c>
      <c r="AZ30" s="386"/>
      <c r="BA30" s="386"/>
      <c r="BB30" s="386"/>
      <c r="BC30" s="386"/>
      <c r="BD30" s="385">
        <v>339</v>
      </c>
      <c r="BE30" s="385"/>
      <c r="BF30" s="385"/>
      <c r="BG30" s="385"/>
      <c r="BH30" s="385"/>
      <c r="BI30" s="385"/>
      <c r="BJ30" s="385"/>
      <c r="BK30" s="385">
        <v>131</v>
      </c>
      <c r="BL30" s="385"/>
      <c r="BM30" s="385"/>
      <c r="BN30" s="385"/>
      <c r="BO30" s="385"/>
      <c r="BP30" s="385"/>
      <c r="BQ30" s="385"/>
      <c r="BR30" s="385"/>
      <c r="BS30" s="204"/>
    </row>
    <row r="31" spans="3:71" s="41" customFormat="1" ht="11.25" customHeight="1">
      <c r="C31" s="452" t="s">
        <v>474</v>
      </c>
      <c r="D31" s="401"/>
      <c r="E31" s="401"/>
      <c r="F31" s="401"/>
      <c r="G31" s="401"/>
      <c r="H31" s="401"/>
      <c r="I31" s="401"/>
      <c r="J31" s="29"/>
      <c r="K31" s="453">
        <f t="shared" si="0"/>
        <v>2797</v>
      </c>
      <c r="L31" s="385"/>
      <c r="M31" s="385"/>
      <c r="N31" s="385"/>
      <c r="O31" s="385"/>
      <c r="P31" s="385">
        <v>1450</v>
      </c>
      <c r="Q31" s="385"/>
      <c r="R31" s="385"/>
      <c r="S31" s="385"/>
      <c r="T31" s="385"/>
      <c r="U31" s="385">
        <v>1347</v>
      </c>
      <c r="V31" s="385"/>
      <c r="W31" s="385"/>
      <c r="X31" s="385"/>
      <c r="Y31" s="385"/>
      <c r="Z31" s="385">
        <f t="shared" si="1"/>
        <v>2880</v>
      </c>
      <c r="AA31" s="385"/>
      <c r="AB31" s="385"/>
      <c r="AC31" s="385"/>
      <c r="AD31" s="385"/>
      <c r="AE31" s="385">
        <v>1532</v>
      </c>
      <c r="AF31" s="385"/>
      <c r="AG31" s="385"/>
      <c r="AH31" s="385"/>
      <c r="AI31" s="385"/>
      <c r="AJ31" s="385">
        <v>1348</v>
      </c>
      <c r="AK31" s="385"/>
      <c r="AL31" s="385"/>
      <c r="AM31" s="385"/>
      <c r="AN31" s="385"/>
      <c r="AO31" s="464">
        <f t="shared" si="2"/>
        <v>-98</v>
      </c>
      <c r="AP31" s="464"/>
      <c r="AQ31" s="464"/>
      <c r="AR31" s="464"/>
      <c r="AS31" s="464"/>
      <c r="AT31" s="386">
        <v>-58</v>
      </c>
      <c r="AU31" s="386"/>
      <c r="AV31" s="386"/>
      <c r="AW31" s="386"/>
      <c r="AX31" s="386"/>
      <c r="AY31" s="386">
        <v>-40</v>
      </c>
      <c r="AZ31" s="386"/>
      <c r="BA31" s="386"/>
      <c r="BB31" s="386"/>
      <c r="BC31" s="386"/>
      <c r="BD31" s="385">
        <v>325</v>
      </c>
      <c r="BE31" s="385"/>
      <c r="BF31" s="385"/>
      <c r="BG31" s="385"/>
      <c r="BH31" s="385"/>
      <c r="BI31" s="385"/>
      <c r="BJ31" s="385"/>
      <c r="BK31" s="385">
        <v>120</v>
      </c>
      <c r="BL31" s="385"/>
      <c r="BM31" s="385"/>
      <c r="BN31" s="385"/>
      <c r="BO31" s="385"/>
      <c r="BP31" s="385"/>
      <c r="BQ31" s="385"/>
      <c r="BR31" s="385"/>
      <c r="BS31" s="204"/>
    </row>
    <row r="32" spans="3:71" s="41" customFormat="1" ht="11.25" customHeight="1">
      <c r="C32" s="452" t="s">
        <v>475</v>
      </c>
      <c r="D32" s="401"/>
      <c r="E32" s="401"/>
      <c r="F32" s="401"/>
      <c r="G32" s="401"/>
      <c r="H32" s="401"/>
      <c r="I32" s="401"/>
      <c r="J32" s="29"/>
      <c r="K32" s="453">
        <f t="shared" si="0"/>
        <v>2849</v>
      </c>
      <c r="L32" s="385"/>
      <c r="M32" s="385"/>
      <c r="N32" s="385"/>
      <c r="O32" s="385"/>
      <c r="P32" s="385">
        <v>1476</v>
      </c>
      <c r="Q32" s="385"/>
      <c r="R32" s="385"/>
      <c r="S32" s="385"/>
      <c r="T32" s="385"/>
      <c r="U32" s="385">
        <v>1373</v>
      </c>
      <c r="V32" s="385"/>
      <c r="W32" s="385"/>
      <c r="X32" s="385"/>
      <c r="Y32" s="385"/>
      <c r="Z32" s="385">
        <f t="shared" si="1"/>
        <v>2971</v>
      </c>
      <c r="AA32" s="385"/>
      <c r="AB32" s="385"/>
      <c r="AC32" s="385"/>
      <c r="AD32" s="385"/>
      <c r="AE32" s="385">
        <v>1568</v>
      </c>
      <c r="AF32" s="385"/>
      <c r="AG32" s="385"/>
      <c r="AH32" s="385"/>
      <c r="AI32" s="385"/>
      <c r="AJ32" s="385">
        <v>1403</v>
      </c>
      <c r="AK32" s="385"/>
      <c r="AL32" s="385"/>
      <c r="AM32" s="385"/>
      <c r="AN32" s="385"/>
      <c r="AO32" s="464">
        <f t="shared" si="2"/>
        <v>-50</v>
      </c>
      <c r="AP32" s="464"/>
      <c r="AQ32" s="464"/>
      <c r="AR32" s="464"/>
      <c r="AS32" s="464"/>
      <c r="AT32" s="386">
        <v>-48</v>
      </c>
      <c r="AU32" s="386"/>
      <c r="AV32" s="386"/>
      <c r="AW32" s="386"/>
      <c r="AX32" s="386"/>
      <c r="AY32" s="386">
        <v>-2</v>
      </c>
      <c r="AZ32" s="386"/>
      <c r="BA32" s="386"/>
      <c r="BB32" s="386"/>
      <c r="BC32" s="386"/>
      <c r="BD32" s="385">
        <v>366</v>
      </c>
      <c r="BE32" s="385"/>
      <c r="BF32" s="385"/>
      <c r="BG32" s="385"/>
      <c r="BH32" s="385"/>
      <c r="BI32" s="385"/>
      <c r="BJ32" s="385"/>
      <c r="BK32" s="385">
        <v>115</v>
      </c>
      <c r="BL32" s="385"/>
      <c r="BM32" s="385"/>
      <c r="BN32" s="385"/>
      <c r="BO32" s="385"/>
      <c r="BP32" s="385"/>
      <c r="BQ32" s="385"/>
      <c r="BR32" s="385"/>
      <c r="BS32" s="204"/>
    </row>
    <row r="33" spans="3:71" s="41" customFormat="1" ht="11.25" customHeight="1">
      <c r="C33" s="452" t="s">
        <v>476</v>
      </c>
      <c r="D33" s="401"/>
      <c r="E33" s="401"/>
      <c r="F33" s="401"/>
      <c r="G33" s="401"/>
      <c r="H33" s="401"/>
      <c r="I33" s="401"/>
      <c r="J33" s="29"/>
      <c r="K33" s="453">
        <f t="shared" si="0"/>
        <v>2458</v>
      </c>
      <c r="L33" s="385"/>
      <c r="M33" s="385"/>
      <c r="N33" s="385"/>
      <c r="O33" s="385"/>
      <c r="P33" s="385">
        <v>1257</v>
      </c>
      <c r="Q33" s="385"/>
      <c r="R33" s="385"/>
      <c r="S33" s="385"/>
      <c r="T33" s="385"/>
      <c r="U33" s="385">
        <v>1201</v>
      </c>
      <c r="V33" s="385"/>
      <c r="W33" s="385"/>
      <c r="X33" s="385"/>
      <c r="Y33" s="385"/>
      <c r="Z33" s="385">
        <f t="shared" si="1"/>
        <v>2897</v>
      </c>
      <c r="AA33" s="385"/>
      <c r="AB33" s="385"/>
      <c r="AC33" s="385"/>
      <c r="AD33" s="385"/>
      <c r="AE33" s="385">
        <v>1528</v>
      </c>
      <c r="AF33" s="385"/>
      <c r="AG33" s="385"/>
      <c r="AH33" s="385"/>
      <c r="AI33" s="385"/>
      <c r="AJ33" s="385">
        <v>1369</v>
      </c>
      <c r="AK33" s="385"/>
      <c r="AL33" s="385"/>
      <c r="AM33" s="385"/>
      <c r="AN33" s="385"/>
      <c r="AO33" s="464">
        <f t="shared" si="2"/>
        <v>-44</v>
      </c>
      <c r="AP33" s="464"/>
      <c r="AQ33" s="464"/>
      <c r="AR33" s="464"/>
      <c r="AS33" s="464"/>
      <c r="AT33" s="386">
        <v>-50</v>
      </c>
      <c r="AU33" s="386"/>
      <c r="AV33" s="386"/>
      <c r="AW33" s="386"/>
      <c r="AX33" s="386"/>
      <c r="AY33" s="386">
        <v>6</v>
      </c>
      <c r="AZ33" s="386"/>
      <c r="BA33" s="386"/>
      <c r="BB33" s="386"/>
      <c r="BC33" s="386"/>
      <c r="BD33" s="385">
        <v>477</v>
      </c>
      <c r="BE33" s="385"/>
      <c r="BF33" s="385"/>
      <c r="BG33" s="385"/>
      <c r="BH33" s="385"/>
      <c r="BI33" s="385"/>
      <c r="BJ33" s="385"/>
      <c r="BK33" s="385">
        <v>98</v>
      </c>
      <c r="BL33" s="385"/>
      <c r="BM33" s="385"/>
      <c r="BN33" s="385"/>
      <c r="BO33" s="385"/>
      <c r="BP33" s="385"/>
      <c r="BQ33" s="385"/>
      <c r="BR33" s="385"/>
      <c r="BS33" s="204"/>
    </row>
    <row r="34" spans="3:71" s="41" customFormat="1" ht="11.25" customHeight="1">
      <c r="C34" s="452" t="s">
        <v>477</v>
      </c>
      <c r="D34" s="401"/>
      <c r="E34" s="401"/>
      <c r="F34" s="401"/>
      <c r="G34" s="401"/>
      <c r="H34" s="401"/>
      <c r="I34" s="401"/>
      <c r="J34" s="29"/>
      <c r="K34" s="453">
        <f t="shared" si="0"/>
        <v>2653</v>
      </c>
      <c r="L34" s="385"/>
      <c r="M34" s="385"/>
      <c r="N34" s="385"/>
      <c r="O34" s="385"/>
      <c r="P34" s="385">
        <v>1409</v>
      </c>
      <c r="Q34" s="385"/>
      <c r="R34" s="385"/>
      <c r="S34" s="385"/>
      <c r="T34" s="385"/>
      <c r="U34" s="385">
        <v>1244</v>
      </c>
      <c r="V34" s="385"/>
      <c r="W34" s="385"/>
      <c r="X34" s="385"/>
      <c r="Y34" s="385"/>
      <c r="Z34" s="385">
        <f t="shared" si="1"/>
        <v>2883</v>
      </c>
      <c r="AA34" s="385"/>
      <c r="AB34" s="385"/>
      <c r="AC34" s="385"/>
      <c r="AD34" s="385"/>
      <c r="AE34" s="385">
        <v>1460</v>
      </c>
      <c r="AF34" s="385"/>
      <c r="AG34" s="385"/>
      <c r="AH34" s="385"/>
      <c r="AI34" s="385"/>
      <c r="AJ34" s="385">
        <v>1423</v>
      </c>
      <c r="AK34" s="385"/>
      <c r="AL34" s="385"/>
      <c r="AM34" s="385"/>
      <c r="AN34" s="385"/>
      <c r="AO34" s="464">
        <f t="shared" si="2"/>
        <v>-72</v>
      </c>
      <c r="AP34" s="464"/>
      <c r="AQ34" s="464"/>
      <c r="AR34" s="464"/>
      <c r="AS34" s="464"/>
      <c r="AT34" s="386">
        <v>-62</v>
      </c>
      <c r="AU34" s="386"/>
      <c r="AV34" s="386"/>
      <c r="AW34" s="386"/>
      <c r="AX34" s="386"/>
      <c r="AY34" s="386">
        <v>-10</v>
      </c>
      <c r="AZ34" s="386"/>
      <c r="BA34" s="386"/>
      <c r="BB34" s="386"/>
      <c r="BC34" s="386"/>
      <c r="BD34" s="385">
        <v>369</v>
      </c>
      <c r="BE34" s="385"/>
      <c r="BF34" s="385"/>
      <c r="BG34" s="385"/>
      <c r="BH34" s="385"/>
      <c r="BI34" s="385"/>
      <c r="BJ34" s="385"/>
      <c r="BK34" s="385">
        <v>137</v>
      </c>
      <c r="BL34" s="385"/>
      <c r="BM34" s="385"/>
      <c r="BN34" s="385"/>
      <c r="BO34" s="385"/>
      <c r="BP34" s="385"/>
      <c r="BQ34" s="385"/>
      <c r="BR34" s="385"/>
      <c r="BS34" s="204"/>
    </row>
    <row r="35" spans="2:71" ht="7.5" customHeight="1">
      <c r="B35" s="30"/>
      <c r="C35" s="30"/>
      <c r="D35" s="30"/>
      <c r="E35" s="30"/>
      <c r="F35" s="30"/>
      <c r="G35" s="30"/>
      <c r="H35" s="30"/>
      <c r="I35" s="30"/>
      <c r="J35" s="150"/>
      <c r="K35" s="148"/>
      <c r="L35" s="113"/>
      <c r="M35" s="113"/>
      <c r="N35" s="113"/>
      <c r="O35" s="113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2:71" ht="15.75" customHeight="1">
      <c r="B36" s="470" t="s">
        <v>289</v>
      </c>
      <c r="C36" s="456"/>
      <c r="D36" s="456"/>
      <c r="E36" s="456"/>
      <c r="F36" s="456"/>
      <c r="G36" s="456"/>
      <c r="H36" s="456"/>
      <c r="I36" s="456"/>
      <c r="J36" s="456"/>
      <c r="K36" s="456" t="s">
        <v>290</v>
      </c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 t="s">
        <v>291</v>
      </c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 t="s">
        <v>292</v>
      </c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 t="s">
        <v>293</v>
      </c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72"/>
      <c r="BS36" s="38"/>
    </row>
    <row r="37" spans="2:71" ht="15.75" customHeight="1">
      <c r="B37" s="471"/>
      <c r="C37" s="457"/>
      <c r="D37" s="457"/>
      <c r="E37" s="457"/>
      <c r="F37" s="457"/>
      <c r="G37" s="457"/>
      <c r="H37" s="457"/>
      <c r="I37" s="457"/>
      <c r="J37" s="457"/>
      <c r="K37" s="457" t="s">
        <v>5</v>
      </c>
      <c r="L37" s="457"/>
      <c r="M37" s="457"/>
      <c r="N37" s="457"/>
      <c r="O37" s="457"/>
      <c r="P37" s="458" t="s">
        <v>89</v>
      </c>
      <c r="Q37" s="458"/>
      <c r="R37" s="458"/>
      <c r="S37" s="458"/>
      <c r="T37" s="458"/>
      <c r="U37" s="458" t="s">
        <v>90</v>
      </c>
      <c r="V37" s="458"/>
      <c r="W37" s="458"/>
      <c r="X37" s="458"/>
      <c r="Y37" s="458"/>
      <c r="Z37" s="457" t="s">
        <v>5</v>
      </c>
      <c r="AA37" s="457"/>
      <c r="AB37" s="457"/>
      <c r="AC37" s="457"/>
      <c r="AD37" s="457"/>
      <c r="AE37" s="458" t="s">
        <v>89</v>
      </c>
      <c r="AF37" s="458"/>
      <c r="AG37" s="458"/>
      <c r="AH37" s="458"/>
      <c r="AI37" s="458"/>
      <c r="AJ37" s="458" t="s">
        <v>90</v>
      </c>
      <c r="AK37" s="458"/>
      <c r="AL37" s="458"/>
      <c r="AM37" s="458"/>
      <c r="AN37" s="458"/>
      <c r="AO37" s="457" t="s">
        <v>5</v>
      </c>
      <c r="AP37" s="457"/>
      <c r="AQ37" s="457"/>
      <c r="AR37" s="457"/>
      <c r="AS37" s="457"/>
      <c r="AT37" s="458" t="s">
        <v>89</v>
      </c>
      <c r="AU37" s="458"/>
      <c r="AV37" s="458"/>
      <c r="AW37" s="458"/>
      <c r="AX37" s="458"/>
      <c r="AY37" s="458" t="s">
        <v>90</v>
      </c>
      <c r="AZ37" s="458"/>
      <c r="BA37" s="458"/>
      <c r="BB37" s="458"/>
      <c r="BC37" s="458"/>
      <c r="BD37" s="457" t="s">
        <v>5</v>
      </c>
      <c r="BE37" s="457"/>
      <c r="BF37" s="457"/>
      <c r="BG37" s="457"/>
      <c r="BH37" s="457"/>
      <c r="BI37" s="466" t="s">
        <v>89</v>
      </c>
      <c r="BJ37" s="466"/>
      <c r="BK37" s="466"/>
      <c r="BL37" s="466"/>
      <c r="BM37" s="466"/>
      <c r="BN37" s="458" t="s">
        <v>90</v>
      </c>
      <c r="BO37" s="458"/>
      <c r="BP37" s="458"/>
      <c r="BQ37" s="458"/>
      <c r="BR37" s="465"/>
      <c r="BS37" s="14"/>
    </row>
    <row r="38" spans="2:70" ht="7.5" customHeight="1">
      <c r="B38" s="195"/>
      <c r="C38" s="195"/>
      <c r="D38" s="195"/>
      <c r="E38" s="195"/>
      <c r="F38" s="195"/>
      <c r="G38" s="195"/>
      <c r="H38" s="195"/>
      <c r="I38" s="195"/>
      <c r="J38" s="195"/>
      <c r="K38" s="201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</row>
    <row r="39" spans="2:71" ht="11.25" customHeight="1">
      <c r="B39" s="195"/>
      <c r="C39" s="382" t="s">
        <v>496</v>
      </c>
      <c r="D39" s="382"/>
      <c r="E39" s="382"/>
      <c r="F39" s="382"/>
      <c r="G39" s="382"/>
      <c r="H39" s="382"/>
      <c r="I39" s="382"/>
      <c r="J39" s="195"/>
      <c r="K39" s="462">
        <f>SUM(P39:Y39)</f>
        <v>6145</v>
      </c>
      <c r="L39" s="463"/>
      <c r="M39" s="463"/>
      <c r="N39" s="463"/>
      <c r="O39" s="463"/>
      <c r="P39" s="461">
        <v>3156</v>
      </c>
      <c r="Q39" s="461"/>
      <c r="R39" s="461"/>
      <c r="S39" s="461"/>
      <c r="T39" s="461"/>
      <c r="U39" s="461">
        <v>2989</v>
      </c>
      <c r="V39" s="461"/>
      <c r="W39" s="461"/>
      <c r="X39" s="461"/>
      <c r="Y39" s="461"/>
      <c r="Z39" s="390">
        <f>SUM(AE39:AN39)</f>
        <v>6102</v>
      </c>
      <c r="AA39" s="390"/>
      <c r="AB39" s="390"/>
      <c r="AC39" s="390"/>
      <c r="AD39" s="390"/>
      <c r="AE39" s="459">
        <v>3144</v>
      </c>
      <c r="AF39" s="459"/>
      <c r="AG39" s="459"/>
      <c r="AH39" s="459"/>
      <c r="AI39" s="459"/>
      <c r="AJ39" s="459">
        <v>2958</v>
      </c>
      <c r="AK39" s="459"/>
      <c r="AL39" s="459"/>
      <c r="AM39" s="459"/>
      <c r="AN39" s="459"/>
      <c r="AO39" s="390">
        <f>SUM(AT39:BC39)</f>
        <v>4044</v>
      </c>
      <c r="AP39" s="390"/>
      <c r="AQ39" s="390"/>
      <c r="AR39" s="390"/>
      <c r="AS39" s="390"/>
      <c r="AT39" s="459">
        <v>2252</v>
      </c>
      <c r="AU39" s="459"/>
      <c r="AV39" s="459"/>
      <c r="AW39" s="459"/>
      <c r="AX39" s="459"/>
      <c r="AY39" s="459">
        <v>1792</v>
      </c>
      <c r="AZ39" s="459"/>
      <c r="BA39" s="459"/>
      <c r="BB39" s="459"/>
      <c r="BC39" s="459"/>
      <c r="BD39" s="390">
        <f>SUM(BI39:BR39)</f>
        <v>4008</v>
      </c>
      <c r="BE39" s="390"/>
      <c r="BF39" s="390"/>
      <c r="BG39" s="390"/>
      <c r="BH39" s="390"/>
      <c r="BI39" s="459">
        <v>2242</v>
      </c>
      <c r="BJ39" s="459"/>
      <c r="BK39" s="459"/>
      <c r="BL39" s="459"/>
      <c r="BM39" s="459"/>
      <c r="BN39" s="459">
        <v>1766</v>
      </c>
      <c r="BO39" s="459"/>
      <c r="BP39" s="459"/>
      <c r="BQ39" s="459"/>
      <c r="BR39" s="459"/>
      <c r="BS39" s="207"/>
    </row>
    <row r="40" spans="2:71" ht="11.25" customHeight="1">
      <c r="B40" s="195"/>
      <c r="C40" s="398" t="s">
        <v>287</v>
      </c>
      <c r="D40" s="398"/>
      <c r="E40" s="398"/>
      <c r="F40" s="398"/>
      <c r="G40" s="398"/>
      <c r="H40" s="398"/>
      <c r="I40" s="398"/>
      <c r="J40" s="195"/>
      <c r="K40" s="462">
        <f>SUM(P40:Y40)</f>
        <v>5989</v>
      </c>
      <c r="L40" s="463"/>
      <c r="M40" s="463"/>
      <c r="N40" s="463"/>
      <c r="O40" s="463"/>
      <c r="P40" s="461">
        <v>3102</v>
      </c>
      <c r="Q40" s="461"/>
      <c r="R40" s="461"/>
      <c r="S40" s="461"/>
      <c r="T40" s="461"/>
      <c r="U40" s="461">
        <v>2887</v>
      </c>
      <c r="V40" s="461"/>
      <c r="W40" s="461"/>
      <c r="X40" s="461"/>
      <c r="Y40" s="461"/>
      <c r="Z40" s="390">
        <f>SUM(AE40:AN40)</f>
        <v>5939</v>
      </c>
      <c r="AA40" s="390"/>
      <c r="AB40" s="390"/>
      <c r="AC40" s="390"/>
      <c r="AD40" s="390"/>
      <c r="AE40" s="459">
        <v>3060</v>
      </c>
      <c r="AF40" s="459"/>
      <c r="AG40" s="459"/>
      <c r="AH40" s="459"/>
      <c r="AI40" s="459"/>
      <c r="AJ40" s="459">
        <v>2879</v>
      </c>
      <c r="AK40" s="459"/>
      <c r="AL40" s="459"/>
      <c r="AM40" s="459"/>
      <c r="AN40" s="459"/>
      <c r="AO40" s="390">
        <f>SUM(AT40:BC40)</f>
        <v>4059</v>
      </c>
      <c r="AP40" s="390"/>
      <c r="AQ40" s="390"/>
      <c r="AR40" s="390"/>
      <c r="AS40" s="390"/>
      <c r="AT40" s="459">
        <v>2222</v>
      </c>
      <c r="AU40" s="459"/>
      <c r="AV40" s="459"/>
      <c r="AW40" s="459"/>
      <c r="AX40" s="459"/>
      <c r="AY40" s="459">
        <v>1837</v>
      </c>
      <c r="AZ40" s="459"/>
      <c r="BA40" s="459"/>
      <c r="BB40" s="459"/>
      <c r="BC40" s="459"/>
      <c r="BD40" s="390">
        <f>SUM(BI40:BR40)</f>
        <v>4039</v>
      </c>
      <c r="BE40" s="390"/>
      <c r="BF40" s="390"/>
      <c r="BG40" s="390"/>
      <c r="BH40" s="390"/>
      <c r="BI40" s="390">
        <v>2212</v>
      </c>
      <c r="BJ40" s="390"/>
      <c r="BK40" s="390"/>
      <c r="BL40" s="390"/>
      <c r="BM40" s="390"/>
      <c r="BN40" s="459">
        <v>1827</v>
      </c>
      <c r="BO40" s="459"/>
      <c r="BP40" s="459"/>
      <c r="BQ40" s="459"/>
      <c r="BR40" s="459"/>
      <c r="BS40" s="207"/>
    </row>
    <row r="41" spans="2:71" ht="11.25" customHeight="1">
      <c r="B41" s="195"/>
      <c r="C41" s="398" t="s">
        <v>288</v>
      </c>
      <c r="D41" s="398"/>
      <c r="E41" s="398"/>
      <c r="F41" s="398"/>
      <c r="G41" s="398"/>
      <c r="H41" s="398"/>
      <c r="I41" s="398"/>
      <c r="J41" s="195"/>
      <c r="K41" s="462">
        <f>SUM(P41:Y41)</f>
        <v>6053</v>
      </c>
      <c r="L41" s="463"/>
      <c r="M41" s="463"/>
      <c r="N41" s="463"/>
      <c r="O41" s="463"/>
      <c r="P41" s="461">
        <v>3108</v>
      </c>
      <c r="Q41" s="461"/>
      <c r="R41" s="461"/>
      <c r="S41" s="461"/>
      <c r="T41" s="461"/>
      <c r="U41" s="461">
        <v>2945</v>
      </c>
      <c r="V41" s="461"/>
      <c r="W41" s="461"/>
      <c r="X41" s="461"/>
      <c r="Y41" s="461"/>
      <c r="Z41" s="390">
        <f>SUM(AE41:AN41)</f>
        <v>6027</v>
      </c>
      <c r="AA41" s="390"/>
      <c r="AB41" s="390"/>
      <c r="AC41" s="390"/>
      <c r="AD41" s="390"/>
      <c r="AE41" s="467">
        <v>3099</v>
      </c>
      <c r="AF41" s="467"/>
      <c r="AG41" s="467"/>
      <c r="AH41" s="467"/>
      <c r="AI41" s="467"/>
      <c r="AJ41" s="467">
        <v>2928</v>
      </c>
      <c r="AK41" s="467"/>
      <c r="AL41" s="467"/>
      <c r="AM41" s="467"/>
      <c r="AN41" s="467"/>
      <c r="AO41" s="390">
        <f>SUM(AT41:BC41)</f>
        <v>4066</v>
      </c>
      <c r="AP41" s="390"/>
      <c r="AQ41" s="390"/>
      <c r="AR41" s="390"/>
      <c r="AS41" s="390"/>
      <c r="AT41" s="390">
        <v>2235</v>
      </c>
      <c r="AU41" s="390"/>
      <c r="AV41" s="390"/>
      <c r="AW41" s="390"/>
      <c r="AX41" s="390"/>
      <c r="AY41" s="390">
        <v>1831</v>
      </c>
      <c r="AZ41" s="390"/>
      <c r="BA41" s="390"/>
      <c r="BB41" s="390"/>
      <c r="BC41" s="390"/>
      <c r="BD41" s="390">
        <f>SUM(BI41:BR41)</f>
        <v>4097</v>
      </c>
      <c r="BE41" s="390"/>
      <c r="BF41" s="390"/>
      <c r="BG41" s="390"/>
      <c r="BH41" s="390"/>
      <c r="BI41" s="467">
        <v>2264</v>
      </c>
      <c r="BJ41" s="467"/>
      <c r="BK41" s="467"/>
      <c r="BL41" s="467"/>
      <c r="BM41" s="467"/>
      <c r="BN41" s="467">
        <v>1833</v>
      </c>
      <c r="BO41" s="467"/>
      <c r="BP41" s="467"/>
      <c r="BQ41" s="467"/>
      <c r="BR41" s="467"/>
      <c r="BS41" s="207"/>
    </row>
    <row r="42" spans="2:71" ht="11.25" customHeight="1">
      <c r="B42" s="195"/>
      <c r="C42" s="398" t="s">
        <v>408</v>
      </c>
      <c r="D42" s="398"/>
      <c r="E42" s="398"/>
      <c r="F42" s="398"/>
      <c r="G42" s="398"/>
      <c r="H42" s="398"/>
      <c r="I42" s="398"/>
      <c r="J42" s="195"/>
      <c r="K42" s="462">
        <f>SUM(P42:Y42)</f>
        <v>5892</v>
      </c>
      <c r="L42" s="463"/>
      <c r="M42" s="463"/>
      <c r="N42" s="463"/>
      <c r="O42" s="463"/>
      <c r="P42" s="461">
        <v>3030</v>
      </c>
      <c r="Q42" s="461"/>
      <c r="R42" s="461"/>
      <c r="S42" s="461"/>
      <c r="T42" s="461"/>
      <c r="U42" s="461">
        <v>2862</v>
      </c>
      <c r="V42" s="461"/>
      <c r="W42" s="461"/>
      <c r="X42" s="461"/>
      <c r="Y42" s="461"/>
      <c r="Z42" s="390">
        <f>SUM(AE42:AN42)</f>
        <v>5854</v>
      </c>
      <c r="AA42" s="390"/>
      <c r="AB42" s="390"/>
      <c r="AC42" s="390"/>
      <c r="AD42" s="390"/>
      <c r="AE42" s="459">
        <v>3013</v>
      </c>
      <c r="AF42" s="459"/>
      <c r="AG42" s="459"/>
      <c r="AH42" s="459"/>
      <c r="AI42" s="459"/>
      <c r="AJ42" s="459">
        <v>2841</v>
      </c>
      <c r="AK42" s="459"/>
      <c r="AL42" s="459"/>
      <c r="AM42" s="459"/>
      <c r="AN42" s="459"/>
      <c r="AO42" s="390">
        <f>SUM(AT42:BC42)</f>
        <v>4239</v>
      </c>
      <c r="AP42" s="390"/>
      <c r="AQ42" s="390"/>
      <c r="AR42" s="390"/>
      <c r="AS42" s="390"/>
      <c r="AT42" s="459">
        <v>2347</v>
      </c>
      <c r="AU42" s="459"/>
      <c r="AV42" s="459"/>
      <c r="AW42" s="459"/>
      <c r="AX42" s="459"/>
      <c r="AY42" s="390">
        <v>1892</v>
      </c>
      <c r="AZ42" s="390"/>
      <c r="BA42" s="390"/>
      <c r="BB42" s="390"/>
      <c r="BC42" s="390"/>
      <c r="BD42" s="390">
        <f>SUM(BI42:BR42)</f>
        <v>4241</v>
      </c>
      <c r="BE42" s="390"/>
      <c r="BF42" s="390"/>
      <c r="BG42" s="390"/>
      <c r="BH42" s="390"/>
      <c r="BI42" s="467">
        <v>2357</v>
      </c>
      <c r="BJ42" s="467"/>
      <c r="BK42" s="467"/>
      <c r="BL42" s="467"/>
      <c r="BM42" s="467"/>
      <c r="BN42" s="467">
        <v>1884</v>
      </c>
      <c r="BO42" s="467"/>
      <c r="BP42" s="467"/>
      <c r="BQ42" s="467"/>
      <c r="BR42" s="467"/>
      <c r="BS42" s="207"/>
    </row>
    <row r="43" spans="2:71" ht="11.25" customHeight="1">
      <c r="B43" s="195"/>
      <c r="C43" s="398" t="s">
        <v>500</v>
      </c>
      <c r="D43" s="382"/>
      <c r="E43" s="382"/>
      <c r="F43" s="382"/>
      <c r="G43" s="382"/>
      <c r="H43" s="382"/>
      <c r="I43" s="382"/>
      <c r="J43" s="195"/>
      <c r="K43" s="462">
        <f>SUM(P43:Y43)</f>
        <v>5915</v>
      </c>
      <c r="L43" s="463"/>
      <c r="M43" s="463"/>
      <c r="N43" s="463"/>
      <c r="O43" s="463"/>
      <c r="P43" s="461">
        <v>3079</v>
      </c>
      <c r="Q43" s="461"/>
      <c r="R43" s="461"/>
      <c r="S43" s="461"/>
      <c r="T43" s="461"/>
      <c r="U43" s="461">
        <v>2836</v>
      </c>
      <c r="V43" s="461"/>
      <c r="W43" s="461"/>
      <c r="X43" s="461"/>
      <c r="Y43" s="461"/>
      <c r="Z43" s="390">
        <f>SUM(AE43:AN43)</f>
        <v>5822</v>
      </c>
      <c r="AA43" s="390"/>
      <c r="AB43" s="390"/>
      <c r="AC43" s="390"/>
      <c r="AD43" s="390"/>
      <c r="AE43" s="459">
        <v>3027</v>
      </c>
      <c r="AF43" s="459"/>
      <c r="AG43" s="459"/>
      <c r="AH43" s="459"/>
      <c r="AI43" s="459"/>
      <c r="AJ43" s="459">
        <v>2795</v>
      </c>
      <c r="AK43" s="459"/>
      <c r="AL43" s="459"/>
      <c r="AM43" s="459"/>
      <c r="AN43" s="459"/>
      <c r="AO43" s="390">
        <f>SUM(AT43:BC43)</f>
        <v>4385</v>
      </c>
      <c r="AP43" s="390"/>
      <c r="AQ43" s="390"/>
      <c r="AR43" s="390"/>
      <c r="AS43" s="390"/>
      <c r="AT43" s="459">
        <v>2452</v>
      </c>
      <c r="AU43" s="459"/>
      <c r="AV43" s="459"/>
      <c r="AW43" s="459"/>
      <c r="AX43" s="459"/>
      <c r="AY43" s="449">
        <v>1933</v>
      </c>
      <c r="AZ43" s="449"/>
      <c r="BA43" s="449"/>
      <c r="BB43" s="449"/>
      <c r="BC43" s="449"/>
      <c r="BD43" s="390">
        <f>SUM(BI43:BR43)</f>
        <v>4348</v>
      </c>
      <c r="BE43" s="390"/>
      <c r="BF43" s="390"/>
      <c r="BG43" s="390"/>
      <c r="BH43" s="390"/>
      <c r="BI43" s="449">
        <v>2443</v>
      </c>
      <c r="BJ43" s="449"/>
      <c r="BK43" s="449"/>
      <c r="BL43" s="449"/>
      <c r="BM43" s="449"/>
      <c r="BN43" s="449">
        <v>1905</v>
      </c>
      <c r="BO43" s="449"/>
      <c r="BP43" s="449"/>
      <c r="BQ43" s="449"/>
      <c r="BR43" s="449"/>
      <c r="BS43" s="207"/>
    </row>
    <row r="44" spans="2:71" ht="7.5" customHeight="1">
      <c r="B44" s="195"/>
      <c r="C44" s="317"/>
      <c r="D44" s="348"/>
      <c r="E44" s="348"/>
      <c r="F44" s="348"/>
      <c r="G44" s="348"/>
      <c r="H44" s="348"/>
      <c r="I44" s="348"/>
      <c r="J44" s="195"/>
      <c r="K44" s="182"/>
      <c r="L44" s="45"/>
      <c r="M44" s="45"/>
      <c r="N44" s="45"/>
      <c r="O44" s="45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43"/>
      <c r="AA44" s="43"/>
      <c r="AB44" s="43"/>
      <c r="AC44" s="43"/>
      <c r="AD44" s="43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43"/>
      <c r="AP44" s="43"/>
      <c r="AQ44" s="43"/>
      <c r="AR44" s="43"/>
      <c r="AS44" s="43"/>
      <c r="AT44" s="164"/>
      <c r="AU44" s="164"/>
      <c r="AV44" s="164"/>
      <c r="AW44" s="164"/>
      <c r="AX44" s="164"/>
      <c r="AY44" s="349"/>
      <c r="AZ44" s="349"/>
      <c r="BA44" s="349"/>
      <c r="BB44" s="349"/>
      <c r="BC44" s="349"/>
      <c r="BD44" s="43"/>
      <c r="BE44" s="43"/>
      <c r="BF44" s="43"/>
      <c r="BG44" s="43"/>
      <c r="BH44" s="43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207"/>
    </row>
    <row r="45" spans="2:71" ht="11.25" customHeight="1">
      <c r="B45" s="195"/>
      <c r="C45" s="382" t="s">
        <v>495</v>
      </c>
      <c r="D45" s="382"/>
      <c r="E45" s="382"/>
      <c r="F45" s="382"/>
      <c r="G45" s="382"/>
      <c r="H45" s="382"/>
      <c r="I45" s="382"/>
      <c r="J45" s="195"/>
      <c r="K45" s="462">
        <f>SUM(P45:Y45)</f>
        <v>5599</v>
      </c>
      <c r="L45" s="463"/>
      <c r="M45" s="463"/>
      <c r="N45" s="463"/>
      <c r="O45" s="463"/>
      <c r="P45" s="461">
        <v>2873</v>
      </c>
      <c r="Q45" s="461"/>
      <c r="R45" s="461"/>
      <c r="S45" s="461"/>
      <c r="T45" s="461"/>
      <c r="U45" s="461">
        <v>2726</v>
      </c>
      <c r="V45" s="461"/>
      <c r="W45" s="461"/>
      <c r="X45" s="461"/>
      <c r="Y45" s="461"/>
      <c r="Z45" s="468">
        <f>SUM(AE45:AN45)</f>
        <v>5559</v>
      </c>
      <c r="AA45" s="468"/>
      <c r="AB45" s="468"/>
      <c r="AC45" s="468"/>
      <c r="AD45" s="468"/>
      <c r="AE45" s="461">
        <v>2853</v>
      </c>
      <c r="AF45" s="461"/>
      <c r="AG45" s="461"/>
      <c r="AH45" s="461"/>
      <c r="AI45" s="461"/>
      <c r="AJ45" s="461">
        <v>2706</v>
      </c>
      <c r="AK45" s="461"/>
      <c r="AL45" s="461"/>
      <c r="AM45" s="461"/>
      <c r="AN45" s="461"/>
      <c r="AO45" s="390">
        <f>SUM(AT45:BC45)</f>
        <v>4537</v>
      </c>
      <c r="AP45" s="390"/>
      <c r="AQ45" s="390"/>
      <c r="AR45" s="390"/>
      <c r="AS45" s="390"/>
      <c r="AT45" s="459">
        <v>2567</v>
      </c>
      <c r="AU45" s="459"/>
      <c r="AV45" s="459"/>
      <c r="AW45" s="459"/>
      <c r="AX45" s="459"/>
      <c r="AY45" s="449">
        <v>1970</v>
      </c>
      <c r="AZ45" s="449"/>
      <c r="BA45" s="449"/>
      <c r="BB45" s="449"/>
      <c r="BC45" s="449"/>
      <c r="BD45" s="468">
        <f>SUM(BI45:BR45)</f>
        <v>4520</v>
      </c>
      <c r="BE45" s="468"/>
      <c r="BF45" s="468"/>
      <c r="BG45" s="468"/>
      <c r="BH45" s="468"/>
      <c r="BI45" s="449">
        <v>2566</v>
      </c>
      <c r="BJ45" s="449"/>
      <c r="BK45" s="449"/>
      <c r="BL45" s="449"/>
      <c r="BM45" s="449"/>
      <c r="BN45" s="449">
        <v>1954</v>
      </c>
      <c r="BO45" s="449"/>
      <c r="BP45" s="449"/>
      <c r="BQ45" s="449"/>
      <c r="BR45" s="449"/>
      <c r="BS45" s="208"/>
    </row>
    <row r="46" spans="2:71" ht="11.25" customHeight="1">
      <c r="B46" s="195"/>
      <c r="C46" s="398" t="s">
        <v>465</v>
      </c>
      <c r="D46" s="382"/>
      <c r="E46" s="382"/>
      <c r="F46" s="382"/>
      <c r="G46" s="382"/>
      <c r="H46" s="382"/>
      <c r="I46" s="382"/>
      <c r="J46" s="195"/>
      <c r="K46" s="399">
        <v>5801</v>
      </c>
      <c r="L46" s="391"/>
      <c r="M46" s="391"/>
      <c r="N46" s="391"/>
      <c r="O46" s="391"/>
      <c r="P46" s="391">
        <v>2977</v>
      </c>
      <c r="Q46" s="391"/>
      <c r="R46" s="391"/>
      <c r="S46" s="391"/>
      <c r="T46" s="391"/>
      <c r="U46" s="391">
        <v>2824</v>
      </c>
      <c r="V46" s="391"/>
      <c r="W46" s="391"/>
      <c r="X46" s="391"/>
      <c r="Y46" s="391"/>
      <c r="Z46" s="391">
        <v>5740</v>
      </c>
      <c r="AA46" s="391"/>
      <c r="AB46" s="391"/>
      <c r="AC46" s="391"/>
      <c r="AD46" s="391"/>
      <c r="AE46" s="460">
        <v>2952</v>
      </c>
      <c r="AF46" s="460"/>
      <c r="AG46" s="460"/>
      <c r="AH46" s="460"/>
      <c r="AI46" s="460"/>
      <c r="AJ46" s="460">
        <v>2788</v>
      </c>
      <c r="AK46" s="460"/>
      <c r="AL46" s="460"/>
      <c r="AM46" s="460"/>
      <c r="AN46" s="460"/>
      <c r="AO46" s="391">
        <v>4573</v>
      </c>
      <c r="AP46" s="391"/>
      <c r="AQ46" s="391"/>
      <c r="AR46" s="391"/>
      <c r="AS46" s="391"/>
      <c r="AT46" s="391">
        <v>2584</v>
      </c>
      <c r="AU46" s="391"/>
      <c r="AV46" s="391"/>
      <c r="AW46" s="391"/>
      <c r="AX46" s="391"/>
      <c r="AY46" s="391">
        <v>1989</v>
      </c>
      <c r="AZ46" s="391"/>
      <c r="BA46" s="391"/>
      <c r="BB46" s="391"/>
      <c r="BC46" s="391"/>
      <c r="BD46" s="391">
        <v>4529</v>
      </c>
      <c r="BE46" s="391"/>
      <c r="BF46" s="391"/>
      <c r="BG46" s="391"/>
      <c r="BH46" s="391"/>
      <c r="BI46" s="460">
        <v>2566</v>
      </c>
      <c r="BJ46" s="460"/>
      <c r="BK46" s="460"/>
      <c r="BL46" s="460"/>
      <c r="BM46" s="460"/>
      <c r="BN46" s="460">
        <v>1963</v>
      </c>
      <c r="BO46" s="460"/>
      <c r="BP46" s="460"/>
      <c r="BQ46" s="460"/>
      <c r="BR46" s="460"/>
      <c r="BS46" s="208"/>
    </row>
    <row r="47" spans="2:71" ht="11.25" customHeight="1">
      <c r="B47" s="195"/>
      <c r="C47" s="398" t="s">
        <v>481</v>
      </c>
      <c r="D47" s="382"/>
      <c r="E47" s="382"/>
      <c r="F47" s="382"/>
      <c r="G47" s="382"/>
      <c r="H47" s="382"/>
      <c r="I47" s="382"/>
      <c r="J47" s="195"/>
      <c r="K47" s="462">
        <f>SUM(P47:Y47)</f>
        <v>5972</v>
      </c>
      <c r="L47" s="463"/>
      <c r="M47" s="463"/>
      <c r="N47" s="463"/>
      <c r="O47" s="463"/>
      <c r="P47" s="449">
        <v>3189</v>
      </c>
      <c r="Q47" s="449"/>
      <c r="R47" s="449"/>
      <c r="S47" s="449"/>
      <c r="T47" s="449"/>
      <c r="U47" s="449">
        <v>2783</v>
      </c>
      <c r="V47" s="449"/>
      <c r="W47" s="449"/>
      <c r="X47" s="449"/>
      <c r="Y47" s="449"/>
      <c r="Z47" s="449">
        <v>5974</v>
      </c>
      <c r="AA47" s="449"/>
      <c r="AB47" s="449"/>
      <c r="AC47" s="449"/>
      <c r="AD47" s="449"/>
      <c r="AE47" s="460">
        <v>3211</v>
      </c>
      <c r="AF47" s="460"/>
      <c r="AG47" s="460"/>
      <c r="AH47" s="460"/>
      <c r="AI47" s="460"/>
      <c r="AJ47" s="460">
        <v>2763</v>
      </c>
      <c r="AK47" s="460"/>
      <c r="AL47" s="460"/>
      <c r="AM47" s="460"/>
      <c r="AN47" s="460"/>
      <c r="AO47" s="449">
        <v>4894</v>
      </c>
      <c r="AP47" s="449"/>
      <c r="AQ47" s="449"/>
      <c r="AR47" s="449"/>
      <c r="AS47" s="449"/>
      <c r="AT47" s="449">
        <v>2684</v>
      </c>
      <c r="AU47" s="449"/>
      <c r="AV47" s="449"/>
      <c r="AW47" s="449"/>
      <c r="AX47" s="449"/>
      <c r="AY47" s="449">
        <v>2210</v>
      </c>
      <c r="AZ47" s="449"/>
      <c r="BA47" s="449"/>
      <c r="BB47" s="449"/>
      <c r="BC47" s="449"/>
      <c r="BD47" s="449">
        <v>4888</v>
      </c>
      <c r="BE47" s="449"/>
      <c r="BF47" s="449"/>
      <c r="BG47" s="449"/>
      <c r="BH47" s="449"/>
      <c r="BI47" s="460">
        <v>2684</v>
      </c>
      <c r="BJ47" s="460"/>
      <c r="BK47" s="460"/>
      <c r="BL47" s="460"/>
      <c r="BM47" s="460"/>
      <c r="BN47" s="460">
        <v>2204</v>
      </c>
      <c r="BO47" s="460"/>
      <c r="BP47" s="460"/>
      <c r="BQ47" s="460"/>
      <c r="BR47" s="460"/>
      <c r="BS47" s="208"/>
    </row>
    <row r="48" spans="2:71" ht="11.25" customHeight="1">
      <c r="B48" s="195"/>
      <c r="C48" s="398" t="s">
        <v>499</v>
      </c>
      <c r="D48" s="382"/>
      <c r="E48" s="382"/>
      <c r="F48" s="382"/>
      <c r="G48" s="382"/>
      <c r="H48" s="382"/>
      <c r="I48" s="382"/>
      <c r="J48" s="195"/>
      <c r="K48" s="462">
        <f>SUM(P48:Y48)</f>
        <v>5990</v>
      </c>
      <c r="L48" s="463"/>
      <c r="M48" s="463"/>
      <c r="N48" s="463"/>
      <c r="O48" s="463"/>
      <c r="P48" s="449">
        <v>3070</v>
      </c>
      <c r="Q48" s="449"/>
      <c r="R48" s="449"/>
      <c r="S48" s="449"/>
      <c r="T48" s="449"/>
      <c r="U48" s="449">
        <v>2920</v>
      </c>
      <c r="V48" s="449"/>
      <c r="W48" s="449"/>
      <c r="X48" s="449"/>
      <c r="Y48" s="449"/>
      <c r="Z48" s="449">
        <v>6023</v>
      </c>
      <c r="AA48" s="449"/>
      <c r="AB48" s="449"/>
      <c r="AC48" s="449"/>
      <c r="AD48" s="449"/>
      <c r="AE48" s="460">
        <v>3086</v>
      </c>
      <c r="AF48" s="460"/>
      <c r="AG48" s="460"/>
      <c r="AH48" s="460"/>
      <c r="AI48" s="460"/>
      <c r="AJ48" s="460">
        <v>2937</v>
      </c>
      <c r="AK48" s="460"/>
      <c r="AL48" s="460"/>
      <c r="AM48" s="460"/>
      <c r="AN48" s="460"/>
      <c r="AO48" s="449">
        <v>4926</v>
      </c>
      <c r="AP48" s="449"/>
      <c r="AQ48" s="449"/>
      <c r="AR48" s="449"/>
      <c r="AS48" s="449"/>
      <c r="AT48" s="449">
        <v>2688</v>
      </c>
      <c r="AU48" s="449"/>
      <c r="AV48" s="449"/>
      <c r="AW48" s="449"/>
      <c r="AX48" s="449"/>
      <c r="AY48" s="449">
        <v>2238</v>
      </c>
      <c r="AZ48" s="449"/>
      <c r="BA48" s="449"/>
      <c r="BB48" s="449"/>
      <c r="BC48" s="449"/>
      <c r="BD48" s="449">
        <v>4957</v>
      </c>
      <c r="BE48" s="449"/>
      <c r="BF48" s="449"/>
      <c r="BG48" s="449"/>
      <c r="BH48" s="449"/>
      <c r="BI48" s="460">
        <v>2715</v>
      </c>
      <c r="BJ48" s="460"/>
      <c r="BK48" s="460"/>
      <c r="BL48" s="460"/>
      <c r="BM48" s="460"/>
      <c r="BN48" s="460">
        <v>2242</v>
      </c>
      <c r="BO48" s="460"/>
      <c r="BP48" s="460"/>
      <c r="BQ48" s="460"/>
      <c r="BR48" s="460"/>
      <c r="BS48" s="208"/>
    </row>
    <row r="49" spans="2:71" s="41" customFormat="1" ht="11.25" customHeight="1">
      <c r="B49" s="209"/>
      <c r="C49" s="454" t="s">
        <v>493</v>
      </c>
      <c r="D49" s="455"/>
      <c r="E49" s="455"/>
      <c r="F49" s="455"/>
      <c r="G49" s="455"/>
      <c r="H49" s="455"/>
      <c r="I49" s="455"/>
      <c r="J49" s="209"/>
      <c r="K49" s="453">
        <f>SUM(K51:O63)</f>
        <v>6019</v>
      </c>
      <c r="L49" s="385"/>
      <c r="M49" s="385"/>
      <c r="N49" s="385"/>
      <c r="O49" s="385"/>
      <c r="P49" s="385">
        <f>SUM(P51:T63)</f>
        <v>3097</v>
      </c>
      <c r="Q49" s="385"/>
      <c r="R49" s="385"/>
      <c r="S49" s="385"/>
      <c r="T49" s="385"/>
      <c r="U49" s="385">
        <f>SUM(U51:Y63)</f>
        <v>2922</v>
      </c>
      <c r="V49" s="385"/>
      <c r="W49" s="385"/>
      <c r="X49" s="385"/>
      <c r="Y49" s="385"/>
      <c r="Z49" s="385">
        <f>SUM(Z51:AD63)</f>
        <v>5949</v>
      </c>
      <c r="AA49" s="385"/>
      <c r="AB49" s="385"/>
      <c r="AC49" s="385"/>
      <c r="AD49" s="385"/>
      <c r="AE49" s="389">
        <v>3058</v>
      </c>
      <c r="AF49" s="389"/>
      <c r="AG49" s="389"/>
      <c r="AH49" s="389"/>
      <c r="AI49" s="389"/>
      <c r="AJ49" s="389">
        <v>2891</v>
      </c>
      <c r="AK49" s="389"/>
      <c r="AL49" s="389"/>
      <c r="AM49" s="389"/>
      <c r="AN49" s="389"/>
      <c r="AO49" s="385">
        <f>SUM(AO51:AS63)</f>
        <v>4890</v>
      </c>
      <c r="AP49" s="385"/>
      <c r="AQ49" s="385"/>
      <c r="AR49" s="385"/>
      <c r="AS49" s="385"/>
      <c r="AT49" s="385">
        <f>SUM(AT51:AX63)</f>
        <v>2766</v>
      </c>
      <c r="AU49" s="385"/>
      <c r="AV49" s="385"/>
      <c r="AW49" s="385"/>
      <c r="AX49" s="385"/>
      <c r="AY49" s="385">
        <f>SUM(AY51:BC63)</f>
        <v>2124</v>
      </c>
      <c r="AZ49" s="385"/>
      <c r="BA49" s="385"/>
      <c r="BB49" s="385"/>
      <c r="BC49" s="385"/>
      <c r="BD49" s="385">
        <f>SUM(BD51:BH63)</f>
        <v>4893</v>
      </c>
      <c r="BE49" s="385"/>
      <c r="BF49" s="385"/>
      <c r="BG49" s="385"/>
      <c r="BH49" s="385"/>
      <c r="BI49" s="389">
        <v>2764</v>
      </c>
      <c r="BJ49" s="389"/>
      <c r="BK49" s="389"/>
      <c r="BL49" s="389"/>
      <c r="BM49" s="389"/>
      <c r="BN49" s="389">
        <v>2129</v>
      </c>
      <c r="BO49" s="389"/>
      <c r="BP49" s="389"/>
      <c r="BQ49" s="389"/>
      <c r="BR49" s="389"/>
      <c r="BS49" s="210"/>
    </row>
    <row r="50" spans="2:71" ht="7.5" customHeight="1">
      <c r="B50" s="29"/>
      <c r="C50" s="41"/>
      <c r="D50" s="41"/>
      <c r="E50" s="41"/>
      <c r="F50" s="29"/>
      <c r="G50" s="29"/>
      <c r="H50" s="29"/>
      <c r="I50" s="29"/>
      <c r="J50" s="211"/>
      <c r="K50" s="212"/>
      <c r="L50" s="213"/>
      <c r="M50" s="213"/>
      <c r="N50" s="213"/>
      <c r="O50" s="213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3"/>
      <c r="AA50" s="213"/>
      <c r="AB50" s="213"/>
      <c r="AC50" s="213"/>
      <c r="AD50" s="213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5"/>
      <c r="AP50" s="215"/>
      <c r="AQ50" s="215"/>
      <c r="AR50" s="215"/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3"/>
      <c r="BE50" s="213"/>
      <c r="BF50" s="213"/>
      <c r="BG50" s="213"/>
      <c r="BH50" s="213"/>
      <c r="BI50" s="213"/>
      <c r="BJ50" s="214"/>
      <c r="BK50" s="214"/>
      <c r="BL50" s="214"/>
      <c r="BM50" s="214"/>
      <c r="BN50" s="214"/>
      <c r="BO50" s="214"/>
      <c r="BP50" s="214"/>
      <c r="BQ50" s="214"/>
      <c r="BR50" s="214"/>
      <c r="BS50" s="202"/>
    </row>
    <row r="51" spans="2:71" s="41" customFormat="1" ht="11.25" customHeight="1">
      <c r="B51" s="29"/>
      <c r="C51" s="419" t="s">
        <v>501</v>
      </c>
      <c r="D51" s="419"/>
      <c r="E51" s="419"/>
      <c r="F51" s="419"/>
      <c r="G51" s="419"/>
      <c r="H51" s="419"/>
      <c r="I51" s="419"/>
      <c r="J51" s="211"/>
      <c r="K51" s="469">
        <f>SUM(P51:Y51)</f>
        <v>572</v>
      </c>
      <c r="L51" s="469"/>
      <c r="M51" s="469"/>
      <c r="N51" s="469"/>
      <c r="O51" s="469"/>
      <c r="P51" s="393">
        <v>306</v>
      </c>
      <c r="Q51" s="393"/>
      <c r="R51" s="393"/>
      <c r="S51" s="393"/>
      <c r="T51" s="393"/>
      <c r="U51" s="393">
        <v>266</v>
      </c>
      <c r="V51" s="393"/>
      <c r="W51" s="393"/>
      <c r="X51" s="393"/>
      <c r="Y51" s="393"/>
      <c r="Z51" s="393">
        <v>499</v>
      </c>
      <c r="AA51" s="393"/>
      <c r="AB51" s="393"/>
      <c r="AC51" s="393"/>
      <c r="AD51" s="393"/>
      <c r="AE51" s="389" t="s">
        <v>350</v>
      </c>
      <c r="AF51" s="389"/>
      <c r="AG51" s="389"/>
      <c r="AH51" s="389"/>
      <c r="AI51" s="389"/>
      <c r="AJ51" s="389" t="s">
        <v>350</v>
      </c>
      <c r="AK51" s="389"/>
      <c r="AL51" s="389"/>
      <c r="AM51" s="389"/>
      <c r="AN51" s="389"/>
      <c r="AO51" s="389">
        <f>SUM(AT51:BC51)</f>
        <v>553</v>
      </c>
      <c r="AP51" s="389"/>
      <c r="AQ51" s="389"/>
      <c r="AR51" s="389"/>
      <c r="AS51" s="389"/>
      <c r="AT51" s="389">
        <v>321</v>
      </c>
      <c r="AU51" s="389"/>
      <c r="AV51" s="389"/>
      <c r="AW51" s="389"/>
      <c r="AX51" s="389"/>
      <c r="AY51" s="389">
        <v>232</v>
      </c>
      <c r="AZ51" s="389"/>
      <c r="BA51" s="389"/>
      <c r="BB51" s="389"/>
      <c r="BC51" s="389"/>
      <c r="BD51" s="393">
        <v>482</v>
      </c>
      <c r="BE51" s="393"/>
      <c r="BF51" s="393"/>
      <c r="BG51" s="393"/>
      <c r="BH51" s="393"/>
      <c r="BI51" s="389" t="s">
        <v>350</v>
      </c>
      <c r="BJ51" s="389"/>
      <c r="BK51" s="389"/>
      <c r="BL51" s="389"/>
      <c r="BM51" s="389"/>
      <c r="BN51" s="389" t="s">
        <v>350</v>
      </c>
      <c r="BO51" s="389"/>
      <c r="BP51" s="389"/>
      <c r="BQ51" s="389"/>
      <c r="BR51" s="389"/>
      <c r="BS51" s="210"/>
    </row>
    <row r="52" spans="2:71" s="41" customFormat="1" ht="11.25" customHeight="1">
      <c r="B52" s="29"/>
      <c r="C52" s="442" t="s">
        <v>467</v>
      </c>
      <c r="D52" s="419"/>
      <c r="E52" s="419"/>
      <c r="F52" s="419"/>
      <c r="G52" s="419"/>
      <c r="H52" s="419"/>
      <c r="I52" s="419"/>
      <c r="J52" s="211"/>
      <c r="K52" s="469">
        <f aca="true" t="shared" si="3" ref="K52:K63">SUM(P52:Y52)</f>
        <v>474</v>
      </c>
      <c r="L52" s="469"/>
      <c r="M52" s="469"/>
      <c r="N52" s="469"/>
      <c r="O52" s="469"/>
      <c r="P52" s="393">
        <v>245</v>
      </c>
      <c r="Q52" s="393"/>
      <c r="R52" s="393"/>
      <c r="S52" s="393"/>
      <c r="T52" s="393"/>
      <c r="U52" s="393">
        <v>229</v>
      </c>
      <c r="V52" s="393"/>
      <c r="W52" s="393"/>
      <c r="X52" s="393"/>
      <c r="Y52" s="393"/>
      <c r="Z52" s="393">
        <v>462</v>
      </c>
      <c r="AA52" s="393"/>
      <c r="AB52" s="393"/>
      <c r="AC52" s="393"/>
      <c r="AD52" s="393"/>
      <c r="AE52" s="389" t="s">
        <v>350</v>
      </c>
      <c r="AF52" s="389"/>
      <c r="AG52" s="389"/>
      <c r="AH52" s="389"/>
      <c r="AI52" s="389"/>
      <c r="AJ52" s="389" t="s">
        <v>350</v>
      </c>
      <c r="AK52" s="389"/>
      <c r="AL52" s="389"/>
      <c r="AM52" s="389"/>
      <c r="AN52" s="389"/>
      <c r="AO52" s="389">
        <f aca="true" t="shared" si="4" ref="AO52:AO63">SUM(AT52:BC52)</f>
        <v>413</v>
      </c>
      <c r="AP52" s="389"/>
      <c r="AQ52" s="389"/>
      <c r="AR52" s="389"/>
      <c r="AS52" s="389"/>
      <c r="AT52" s="389">
        <v>226</v>
      </c>
      <c r="AU52" s="389"/>
      <c r="AV52" s="389"/>
      <c r="AW52" s="389"/>
      <c r="AX52" s="389"/>
      <c r="AY52" s="389">
        <v>187</v>
      </c>
      <c r="AZ52" s="389"/>
      <c r="BA52" s="389"/>
      <c r="BB52" s="389"/>
      <c r="BC52" s="389"/>
      <c r="BD52" s="393">
        <v>404</v>
      </c>
      <c r="BE52" s="393"/>
      <c r="BF52" s="393"/>
      <c r="BG52" s="393"/>
      <c r="BH52" s="393"/>
      <c r="BI52" s="389" t="s">
        <v>350</v>
      </c>
      <c r="BJ52" s="389"/>
      <c r="BK52" s="389"/>
      <c r="BL52" s="389"/>
      <c r="BM52" s="389"/>
      <c r="BN52" s="389" t="s">
        <v>350</v>
      </c>
      <c r="BO52" s="389"/>
      <c r="BP52" s="389"/>
      <c r="BQ52" s="389"/>
      <c r="BR52" s="389"/>
      <c r="BS52" s="210"/>
    </row>
    <row r="53" spans="2:71" s="41" customFormat="1" ht="11.25" customHeight="1">
      <c r="B53" s="29"/>
      <c r="C53" s="442" t="s">
        <v>468</v>
      </c>
      <c r="D53" s="419"/>
      <c r="E53" s="419"/>
      <c r="F53" s="419"/>
      <c r="G53" s="419"/>
      <c r="H53" s="419"/>
      <c r="I53" s="419"/>
      <c r="J53" s="211"/>
      <c r="K53" s="469">
        <f t="shared" si="3"/>
        <v>468</v>
      </c>
      <c r="L53" s="469"/>
      <c r="M53" s="469"/>
      <c r="N53" s="469"/>
      <c r="O53" s="469"/>
      <c r="P53" s="393">
        <v>252</v>
      </c>
      <c r="Q53" s="393"/>
      <c r="R53" s="393"/>
      <c r="S53" s="393"/>
      <c r="T53" s="393"/>
      <c r="U53" s="393">
        <v>216</v>
      </c>
      <c r="V53" s="393"/>
      <c r="W53" s="393"/>
      <c r="X53" s="393"/>
      <c r="Y53" s="393"/>
      <c r="Z53" s="393">
        <v>492</v>
      </c>
      <c r="AA53" s="393"/>
      <c r="AB53" s="393"/>
      <c r="AC53" s="393"/>
      <c r="AD53" s="393"/>
      <c r="AE53" s="389" t="s">
        <v>350</v>
      </c>
      <c r="AF53" s="389"/>
      <c r="AG53" s="389"/>
      <c r="AH53" s="389"/>
      <c r="AI53" s="389"/>
      <c r="AJ53" s="389" t="s">
        <v>350</v>
      </c>
      <c r="AK53" s="389"/>
      <c r="AL53" s="389"/>
      <c r="AM53" s="389"/>
      <c r="AN53" s="389"/>
      <c r="AO53" s="389">
        <f t="shared" si="4"/>
        <v>435</v>
      </c>
      <c r="AP53" s="389"/>
      <c r="AQ53" s="389"/>
      <c r="AR53" s="389"/>
      <c r="AS53" s="389"/>
      <c r="AT53" s="389">
        <v>246</v>
      </c>
      <c r="AU53" s="389"/>
      <c r="AV53" s="389"/>
      <c r="AW53" s="389"/>
      <c r="AX53" s="389"/>
      <c r="AY53" s="389">
        <v>189</v>
      </c>
      <c r="AZ53" s="389"/>
      <c r="BA53" s="389"/>
      <c r="BB53" s="389"/>
      <c r="BC53" s="389"/>
      <c r="BD53" s="393">
        <v>490</v>
      </c>
      <c r="BE53" s="393"/>
      <c r="BF53" s="393"/>
      <c r="BG53" s="393"/>
      <c r="BH53" s="393"/>
      <c r="BI53" s="389" t="s">
        <v>350</v>
      </c>
      <c r="BJ53" s="389"/>
      <c r="BK53" s="389"/>
      <c r="BL53" s="389"/>
      <c r="BM53" s="389"/>
      <c r="BN53" s="389" t="s">
        <v>350</v>
      </c>
      <c r="BO53" s="389"/>
      <c r="BP53" s="389"/>
      <c r="BQ53" s="389"/>
      <c r="BR53" s="389"/>
      <c r="BS53" s="210"/>
    </row>
    <row r="54" spans="2:71" s="41" customFormat="1" ht="11.25" customHeight="1">
      <c r="B54" s="29"/>
      <c r="C54" s="442" t="s">
        <v>469</v>
      </c>
      <c r="D54" s="419"/>
      <c r="E54" s="419"/>
      <c r="F54" s="419"/>
      <c r="G54" s="419"/>
      <c r="H54" s="419"/>
      <c r="I54" s="419"/>
      <c r="J54" s="211"/>
      <c r="K54" s="469">
        <f t="shared" si="3"/>
        <v>510</v>
      </c>
      <c r="L54" s="469"/>
      <c r="M54" s="469"/>
      <c r="N54" s="469"/>
      <c r="O54" s="469"/>
      <c r="P54" s="393">
        <v>259</v>
      </c>
      <c r="Q54" s="393"/>
      <c r="R54" s="393"/>
      <c r="S54" s="393"/>
      <c r="T54" s="393"/>
      <c r="U54" s="393">
        <v>251</v>
      </c>
      <c r="V54" s="393"/>
      <c r="W54" s="393"/>
      <c r="X54" s="393"/>
      <c r="Y54" s="393"/>
      <c r="Z54" s="393">
        <v>486</v>
      </c>
      <c r="AA54" s="393"/>
      <c r="AB54" s="393"/>
      <c r="AC54" s="393"/>
      <c r="AD54" s="393"/>
      <c r="AE54" s="389" t="s">
        <v>350</v>
      </c>
      <c r="AF54" s="389"/>
      <c r="AG54" s="389"/>
      <c r="AH54" s="389"/>
      <c r="AI54" s="389"/>
      <c r="AJ54" s="389" t="s">
        <v>350</v>
      </c>
      <c r="AK54" s="389"/>
      <c r="AL54" s="389"/>
      <c r="AM54" s="389"/>
      <c r="AN54" s="389"/>
      <c r="AO54" s="389">
        <f t="shared" si="4"/>
        <v>462</v>
      </c>
      <c r="AP54" s="389"/>
      <c r="AQ54" s="389"/>
      <c r="AR54" s="389"/>
      <c r="AS54" s="389"/>
      <c r="AT54" s="389">
        <v>247</v>
      </c>
      <c r="AU54" s="389"/>
      <c r="AV54" s="389"/>
      <c r="AW54" s="389"/>
      <c r="AX54" s="389"/>
      <c r="AY54" s="389">
        <v>215</v>
      </c>
      <c r="AZ54" s="389"/>
      <c r="BA54" s="389"/>
      <c r="BB54" s="389"/>
      <c r="BC54" s="389"/>
      <c r="BD54" s="393">
        <v>427</v>
      </c>
      <c r="BE54" s="393"/>
      <c r="BF54" s="393"/>
      <c r="BG54" s="393"/>
      <c r="BH54" s="393"/>
      <c r="BI54" s="389" t="s">
        <v>350</v>
      </c>
      <c r="BJ54" s="389"/>
      <c r="BK54" s="389"/>
      <c r="BL54" s="389"/>
      <c r="BM54" s="389"/>
      <c r="BN54" s="389" t="s">
        <v>350</v>
      </c>
      <c r="BO54" s="389"/>
      <c r="BP54" s="389"/>
      <c r="BQ54" s="389"/>
      <c r="BR54" s="389"/>
      <c r="BS54" s="210"/>
    </row>
    <row r="55" spans="2:71" s="41" customFormat="1" ht="11.25" customHeight="1">
      <c r="B55" s="29"/>
      <c r="C55" s="442" t="s">
        <v>470</v>
      </c>
      <c r="D55" s="419"/>
      <c r="E55" s="419"/>
      <c r="F55" s="419"/>
      <c r="G55" s="419"/>
      <c r="H55" s="419"/>
      <c r="I55" s="419"/>
      <c r="J55" s="211"/>
      <c r="K55" s="469">
        <f t="shared" si="3"/>
        <v>461</v>
      </c>
      <c r="L55" s="469"/>
      <c r="M55" s="469"/>
      <c r="N55" s="469"/>
      <c r="O55" s="469"/>
      <c r="P55" s="393">
        <v>229</v>
      </c>
      <c r="Q55" s="393"/>
      <c r="R55" s="393"/>
      <c r="S55" s="393"/>
      <c r="T55" s="393"/>
      <c r="U55" s="393">
        <v>232</v>
      </c>
      <c r="V55" s="393"/>
      <c r="W55" s="393"/>
      <c r="X55" s="393"/>
      <c r="Y55" s="393"/>
      <c r="Z55" s="393">
        <v>479</v>
      </c>
      <c r="AA55" s="393"/>
      <c r="AB55" s="393"/>
      <c r="AC55" s="393"/>
      <c r="AD55" s="393"/>
      <c r="AE55" s="389" t="s">
        <v>350</v>
      </c>
      <c r="AF55" s="389"/>
      <c r="AG55" s="389"/>
      <c r="AH55" s="389"/>
      <c r="AI55" s="389"/>
      <c r="AJ55" s="389" t="s">
        <v>350</v>
      </c>
      <c r="AK55" s="389"/>
      <c r="AL55" s="389"/>
      <c r="AM55" s="389"/>
      <c r="AN55" s="389"/>
      <c r="AO55" s="389">
        <f t="shared" si="4"/>
        <v>398</v>
      </c>
      <c r="AP55" s="389"/>
      <c r="AQ55" s="389"/>
      <c r="AR55" s="389"/>
      <c r="AS55" s="389"/>
      <c r="AT55" s="389">
        <v>222</v>
      </c>
      <c r="AU55" s="389"/>
      <c r="AV55" s="389"/>
      <c r="AW55" s="389"/>
      <c r="AX55" s="389"/>
      <c r="AY55" s="389">
        <v>176</v>
      </c>
      <c r="AZ55" s="389"/>
      <c r="BA55" s="389"/>
      <c r="BB55" s="389"/>
      <c r="BC55" s="389"/>
      <c r="BD55" s="393">
        <v>397</v>
      </c>
      <c r="BE55" s="393"/>
      <c r="BF55" s="393"/>
      <c r="BG55" s="393"/>
      <c r="BH55" s="393"/>
      <c r="BI55" s="389" t="s">
        <v>350</v>
      </c>
      <c r="BJ55" s="389"/>
      <c r="BK55" s="389"/>
      <c r="BL55" s="389"/>
      <c r="BM55" s="389"/>
      <c r="BN55" s="389" t="s">
        <v>350</v>
      </c>
      <c r="BO55" s="389"/>
      <c r="BP55" s="389"/>
      <c r="BQ55" s="389"/>
      <c r="BR55" s="389"/>
      <c r="BS55" s="210"/>
    </row>
    <row r="56" spans="2:71" s="41" customFormat="1" ht="11.25" customHeight="1">
      <c r="B56" s="29"/>
      <c r="C56" s="452" t="s">
        <v>471</v>
      </c>
      <c r="D56" s="401"/>
      <c r="E56" s="401"/>
      <c r="F56" s="401"/>
      <c r="G56" s="401"/>
      <c r="H56" s="401"/>
      <c r="I56" s="401"/>
      <c r="J56" s="211"/>
      <c r="K56" s="469">
        <f t="shared" si="3"/>
        <v>519</v>
      </c>
      <c r="L56" s="469"/>
      <c r="M56" s="469"/>
      <c r="N56" s="469"/>
      <c r="O56" s="469"/>
      <c r="P56" s="393">
        <v>274</v>
      </c>
      <c r="Q56" s="393"/>
      <c r="R56" s="393"/>
      <c r="S56" s="393"/>
      <c r="T56" s="393"/>
      <c r="U56" s="393">
        <v>245</v>
      </c>
      <c r="V56" s="393"/>
      <c r="W56" s="393"/>
      <c r="X56" s="393"/>
      <c r="Y56" s="393"/>
      <c r="Z56" s="393">
        <v>501</v>
      </c>
      <c r="AA56" s="393"/>
      <c r="AB56" s="393"/>
      <c r="AC56" s="393"/>
      <c r="AD56" s="393"/>
      <c r="AE56" s="389" t="s">
        <v>350</v>
      </c>
      <c r="AF56" s="389"/>
      <c r="AG56" s="389"/>
      <c r="AH56" s="389"/>
      <c r="AI56" s="389"/>
      <c r="AJ56" s="389" t="s">
        <v>350</v>
      </c>
      <c r="AK56" s="389"/>
      <c r="AL56" s="389"/>
      <c r="AM56" s="389"/>
      <c r="AN56" s="389"/>
      <c r="AO56" s="389">
        <f t="shared" si="4"/>
        <v>396</v>
      </c>
      <c r="AP56" s="389"/>
      <c r="AQ56" s="389"/>
      <c r="AR56" s="389"/>
      <c r="AS56" s="389"/>
      <c r="AT56" s="389">
        <v>238</v>
      </c>
      <c r="AU56" s="389"/>
      <c r="AV56" s="389"/>
      <c r="AW56" s="389"/>
      <c r="AX56" s="389"/>
      <c r="AY56" s="389">
        <v>158</v>
      </c>
      <c r="AZ56" s="389"/>
      <c r="BA56" s="389"/>
      <c r="BB56" s="389"/>
      <c r="BC56" s="389"/>
      <c r="BD56" s="393">
        <v>370</v>
      </c>
      <c r="BE56" s="393"/>
      <c r="BF56" s="393"/>
      <c r="BG56" s="393"/>
      <c r="BH56" s="393"/>
      <c r="BI56" s="389" t="s">
        <v>350</v>
      </c>
      <c r="BJ56" s="389"/>
      <c r="BK56" s="389"/>
      <c r="BL56" s="389"/>
      <c r="BM56" s="389"/>
      <c r="BN56" s="389" t="s">
        <v>350</v>
      </c>
      <c r="BO56" s="389"/>
      <c r="BP56" s="389"/>
      <c r="BQ56" s="389"/>
      <c r="BR56" s="389"/>
      <c r="BS56" s="210"/>
    </row>
    <row r="57" spans="2:71" s="41" customFormat="1" ht="7.5" customHeight="1">
      <c r="B57" s="29"/>
      <c r="C57" s="205"/>
      <c r="D57" s="205"/>
      <c r="E57" s="205"/>
      <c r="F57" s="205"/>
      <c r="G57" s="205"/>
      <c r="H57" s="205"/>
      <c r="I57" s="205"/>
      <c r="J57" s="211"/>
      <c r="K57" s="469"/>
      <c r="L57" s="469"/>
      <c r="M57" s="469"/>
      <c r="N57" s="469"/>
      <c r="O57" s="469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389"/>
      <c r="AP57" s="389"/>
      <c r="AQ57" s="389"/>
      <c r="AR57" s="389"/>
      <c r="AS57" s="389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213"/>
      <c r="BJ57" s="214"/>
      <c r="BK57" s="214"/>
      <c r="BL57" s="214"/>
      <c r="BM57" s="214"/>
      <c r="BN57" s="214"/>
      <c r="BO57" s="214"/>
      <c r="BP57" s="214"/>
      <c r="BQ57" s="214"/>
      <c r="BR57" s="214"/>
      <c r="BS57" s="210"/>
    </row>
    <row r="58" spans="2:71" s="41" customFormat="1" ht="11.25" customHeight="1">
      <c r="B58" s="29"/>
      <c r="C58" s="452" t="s">
        <v>472</v>
      </c>
      <c r="D58" s="401"/>
      <c r="E58" s="401"/>
      <c r="F58" s="401"/>
      <c r="G58" s="401"/>
      <c r="H58" s="401"/>
      <c r="I58" s="401"/>
      <c r="J58" s="211"/>
      <c r="K58" s="469">
        <f t="shared" si="3"/>
        <v>546</v>
      </c>
      <c r="L58" s="469"/>
      <c r="M58" s="469"/>
      <c r="N58" s="469"/>
      <c r="O58" s="469"/>
      <c r="P58" s="393">
        <v>294</v>
      </c>
      <c r="Q58" s="393"/>
      <c r="R58" s="393"/>
      <c r="S58" s="393"/>
      <c r="T58" s="393"/>
      <c r="U58" s="393">
        <v>252</v>
      </c>
      <c r="V58" s="393"/>
      <c r="W58" s="393"/>
      <c r="X58" s="393"/>
      <c r="Y58" s="393"/>
      <c r="Z58" s="393">
        <v>521</v>
      </c>
      <c r="AA58" s="393"/>
      <c r="AB58" s="393"/>
      <c r="AC58" s="393"/>
      <c r="AD58" s="393"/>
      <c r="AE58" s="389" t="s">
        <v>350</v>
      </c>
      <c r="AF58" s="389"/>
      <c r="AG58" s="389"/>
      <c r="AH58" s="389"/>
      <c r="AI58" s="389"/>
      <c r="AJ58" s="389" t="s">
        <v>350</v>
      </c>
      <c r="AK58" s="389"/>
      <c r="AL58" s="389"/>
      <c r="AM58" s="389"/>
      <c r="AN58" s="389"/>
      <c r="AO58" s="389">
        <f t="shared" si="4"/>
        <v>417</v>
      </c>
      <c r="AP58" s="389"/>
      <c r="AQ58" s="389"/>
      <c r="AR58" s="389"/>
      <c r="AS58" s="389"/>
      <c r="AT58" s="389">
        <v>234</v>
      </c>
      <c r="AU58" s="389"/>
      <c r="AV58" s="389"/>
      <c r="AW58" s="389"/>
      <c r="AX58" s="389"/>
      <c r="AY58" s="389">
        <v>183</v>
      </c>
      <c r="AZ58" s="389"/>
      <c r="BA58" s="389"/>
      <c r="BB58" s="389"/>
      <c r="BC58" s="389"/>
      <c r="BD58" s="393">
        <v>415</v>
      </c>
      <c r="BE58" s="393"/>
      <c r="BF58" s="393"/>
      <c r="BG58" s="393"/>
      <c r="BH58" s="393"/>
      <c r="BI58" s="389" t="s">
        <v>350</v>
      </c>
      <c r="BJ58" s="389"/>
      <c r="BK58" s="389"/>
      <c r="BL58" s="389"/>
      <c r="BM58" s="389"/>
      <c r="BN58" s="389" t="s">
        <v>350</v>
      </c>
      <c r="BO58" s="389"/>
      <c r="BP58" s="389"/>
      <c r="BQ58" s="389"/>
      <c r="BR58" s="389"/>
      <c r="BS58" s="210"/>
    </row>
    <row r="59" spans="2:71" s="41" customFormat="1" ht="11.25" customHeight="1">
      <c r="B59" s="29"/>
      <c r="C59" s="452" t="s">
        <v>473</v>
      </c>
      <c r="D59" s="401"/>
      <c r="E59" s="401"/>
      <c r="F59" s="401"/>
      <c r="G59" s="401"/>
      <c r="H59" s="401"/>
      <c r="I59" s="401"/>
      <c r="J59" s="211"/>
      <c r="K59" s="469">
        <f t="shared" si="3"/>
        <v>475</v>
      </c>
      <c r="L59" s="469"/>
      <c r="M59" s="469"/>
      <c r="N59" s="469"/>
      <c r="O59" s="469"/>
      <c r="P59" s="393">
        <v>247</v>
      </c>
      <c r="Q59" s="393"/>
      <c r="R59" s="393"/>
      <c r="S59" s="393"/>
      <c r="T59" s="393"/>
      <c r="U59" s="393">
        <v>228</v>
      </c>
      <c r="V59" s="393"/>
      <c r="W59" s="393"/>
      <c r="X59" s="393"/>
      <c r="Y59" s="393"/>
      <c r="Z59" s="393">
        <v>522</v>
      </c>
      <c r="AA59" s="393"/>
      <c r="AB59" s="393"/>
      <c r="AC59" s="393"/>
      <c r="AD59" s="393"/>
      <c r="AE59" s="389" t="s">
        <v>350</v>
      </c>
      <c r="AF59" s="389"/>
      <c r="AG59" s="389"/>
      <c r="AH59" s="389"/>
      <c r="AI59" s="389"/>
      <c r="AJ59" s="389" t="s">
        <v>350</v>
      </c>
      <c r="AK59" s="389"/>
      <c r="AL59" s="389"/>
      <c r="AM59" s="389"/>
      <c r="AN59" s="389"/>
      <c r="AO59" s="389">
        <f t="shared" si="4"/>
        <v>317</v>
      </c>
      <c r="AP59" s="389"/>
      <c r="AQ59" s="389"/>
      <c r="AR59" s="389"/>
      <c r="AS59" s="389"/>
      <c r="AT59" s="389">
        <v>174</v>
      </c>
      <c r="AU59" s="389"/>
      <c r="AV59" s="389"/>
      <c r="AW59" s="389"/>
      <c r="AX59" s="389"/>
      <c r="AY59" s="389">
        <v>143</v>
      </c>
      <c r="AZ59" s="389"/>
      <c r="BA59" s="389"/>
      <c r="BB59" s="389"/>
      <c r="BC59" s="389"/>
      <c r="BD59" s="393">
        <v>320</v>
      </c>
      <c r="BE59" s="393"/>
      <c r="BF59" s="393"/>
      <c r="BG59" s="393"/>
      <c r="BH59" s="393"/>
      <c r="BI59" s="389" t="s">
        <v>350</v>
      </c>
      <c r="BJ59" s="389"/>
      <c r="BK59" s="389"/>
      <c r="BL59" s="389"/>
      <c r="BM59" s="389"/>
      <c r="BN59" s="389" t="s">
        <v>350</v>
      </c>
      <c r="BO59" s="389"/>
      <c r="BP59" s="389"/>
      <c r="BQ59" s="389"/>
      <c r="BR59" s="389"/>
      <c r="BS59" s="210"/>
    </row>
    <row r="60" spans="2:71" s="41" customFormat="1" ht="11.25" customHeight="1">
      <c r="B60" s="29"/>
      <c r="C60" s="452" t="s">
        <v>474</v>
      </c>
      <c r="D60" s="401"/>
      <c r="E60" s="401"/>
      <c r="F60" s="401"/>
      <c r="G60" s="401"/>
      <c r="H60" s="401"/>
      <c r="I60" s="401"/>
      <c r="J60" s="211"/>
      <c r="K60" s="469">
        <f t="shared" si="3"/>
        <v>541</v>
      </c>
      <c r="L60" s="469"/>
      <c r="M60" s="469"/>
      <c r="N60" s="469"/>
      <c r="O60" s="469"/>
      <c r="P60" s="393">
        <v>274</v>
      </c>
      <c r="Q60" s="393"/>
      <c r="R60" s="393"/>
      <c r="S60" s="393"/>
      <c r="T60" s="393"/>
      <c r="U60" s="393">
        <v>267</v>
      </c>
      <c r="V60" s="393"/>
      <c r="W60" s="393"/>
      <c r="X60" s="393"/>
      <c r="Y60" s="393"/>
      <c r="Z60" s="393">
        <v>513</v>
      </c>
      <c r="AA60" s="393"/>
      <c r="AB60" s="393"/>
      <c r="AC60" s="393"/>
      <c r="AD60" s="393"/>
      <c r="AE60" s="389" t="s">
        <v>350</v>
      </c>
      <c r="AF60" s="389"/>
      <c r="AG60" s="389"/>
      <c r="AH60" s="389"/>
      <c r="AI60" s="389"/>
      <c r="AJ60" s="389" t="s">
        <v>350</v>
      </c>
      <c r="AK60" s="389"/>
      <c r="AL60" s="389"/>
      <c r="AM60" s="389"/>
      <c r="AN60" s="389"/>
      <c r="AO60" s="389">
        <f t="shared" si="4"/>
        <v>375</v>
      </c>
      <c r="AP60" s="389"/>
      <c r="AQ60" s="389"/>
      <c r="AR60" s="389"/>
      <c r="AS60" s="389"/>
      <c r="AT60" s="389">
        <v>216</v>
      </c>
      <c r="AU60" s="389"/>
      <c r="AV60" s="389"/>
      <c r="AW60" s="389"/>
      <c r="AX60" s="389"/>
      <c r="AY60" s="389">
        <v>159</v>
      </c>
      <c r="AZ60" s="389"/>
      <c r="BA60" s="389"/>
      <c r="BB60" s="389"/>
      <c r="BC60" s="389"/>
      <c r="BD60" s="393">
        <v>362</v>
      </c>
      <c r="BE60" s="393"/>
      <c r="BF60" s="393"/>
      <c r="BG60" s="393"/>
      <c r="BH60" s="393"/>
      <c r="BI60" s="389" t="s">
        <v>350</v>
      </c>
      <c r="BJ60" s="389"/>
      <c r="BK60" s="389"/>
      <c r="BL60" s="389"/>
      <c r="BM60" s="389"/>
      <c r="BN60" s="389" t="s">
        <v>350</v>
      </c>
      <c r="BO60" s="389"/>
      <c r="BP60" s="389"/>
      <c r="BQ60" s="389"/>
      <c r="BR60" s="389"/>
      <c r="BS60" s="210"/>
    </row>
    <row r="61" spans="2:71" s="41" customFormat="1" ht="11.25" customHeight="1">
      <c r="B61" s="29"/>
      <c r="C61" s="452" t="s">
        <v>475</v>
      </c>
      <c r="D61" s="401"/>
      <c r="E61" s="401"/>
      <c r="F61" s="401"/>
      <c r="G61" s="401"/>
      <c r="H61" s="401"/>
      <c r="I61" s="401"/>
      <c r="J61" s="211"/>
      <c r="K61" s="469">
        <f t="shared" si="3"/>
        <v>529</v>
      </c>
      <c r="L61" s="469"/>
      <c r="M61" s="469"/>
      <c r="N61" s="469"/>
      <c r="O61" s="469"/>
      <c r="P61" s="393">
        <v>257</v>
      </c>
      <c r="Q61" s="393"/>
      <c r="R61" s="393"/>
      <c r="S61" s="393"/>
      <c r="T61" s="393"/>
      <c r="U61" s="393">
        <v>272</v>
      </c>
      <c r="V61" s="393"/>
      <c r="W61" s="393"/>
      <c r="X61" s="393"/>
      <c r="Y61" s="393"/>
      <c r="Z61" s="393">
        <v>526</v>
      </c>
      <c r="AA61" s="393"/>
      <c r="AB61" s="393"/>
      <c r="AC61" s="393"/>
      <c r="AD61" s="393"/>
      <c r="AE61" s="389" t="s">
        <v>350</v>
      </c>
      <c r="AF61" s="389"/>
      <c r="AG61" s="389"/>
      <c r="AH61" s="389"/>
      <c r="AI61" s="389"/>
      <c r="AJ61" s="389" t="s">
        <v>350</v>
      </c>
      <c r="AK61" s="389"/>
      <c r="AL61" s="389"/>
      <c r="AM61" s="389"/>
      <c r="AN61" s="389"/>
      <c r="AO61" s="389">
        <f t="shared" si="4"/>
        <v>387</v>
      </c>
      <c r="AP61" s="389"/>
      <c r="AQ61" s="389"/>
      <c r="AR61" s="389"/>
      <c r="AS61" s="389"/>
      <c r="AT61" s="389">
        <v>219</v>
      </c>
      <c r="AU61" s="389"/>
      <c r="AV61" s="389"/>
      <c r="AW61" s="389"/>
      <c r="AX61" s="389"/>
      <c r="AY61" s="389">
        <v>168</v>
      </c>
      <c r="AZ61" s="389"/>
      <c r="BA61" s="389"/>
      <c r="BB61" s="389"/>
      <c r="BC61" s="389"/>
      <c r="BD61" s="393">
        <v>408</v>
      </c>
      <c r="BE61" s="393"/>
      <c r="BF61" s="393"/>
      <c r="BG61" s="393"/>
      <c r="BH61" s="393"/>
      <c r="BI61" s="389" t="s">
        <v>350</v>
      </c>
      <c r="BJ61" s="389"/>
      <c r="BK61" s="389"/>
      <c r="BL61" s="389"/>
      <c r="BM61" s="389"/>
      <c r="BN61" s="389" t="s">
        <v>350</v>
      </c>
      <c r="BO61" s="389"/>
      <c r="BP61" s="389"/>
      <c r="BQ61" s="389"/>
      <c r="BR61" s="389"/>
      <c r="BS61" s="210"/>
    </row>
    <row r="62" spans="2:71" s="41" customFormat="1" ht="11.25" customHeight="1">
      <c r="B62" s="29"/>
      <c r="C62" s="452" t="s">
        <v>476</v>
      </c>
      <c r="D62" s="401"/>
      <c r="E62" s="401"/>
      <c r="F62" s="401"/>
      <c r="G62" s="401"/>
      <c r="H62" s="401"/>
      <c r="I62" s="401"/>
      <c r="J62" s="211"/>
      <c r="K62" s="469">
        <f t="shared" si="3"/>
        <v>482</v>
      </c>
      <c r="L62" s="469"/>
      <c r="M62" s="469"/>
      <c r="N62" s="469"/>
      <c r="O62" s="469"/>
      <c r="P62" s="393">
        <v>235</v>
      </c>
      <c r="Q62" s="393"/>
      <c r="R62" s="393"/>
      <c r="S62" s="393"/>
      <c r="T62" s="393"/>
      <c r="U62" s="393">
        <v>247</v>
      </c>
      <c r="V62" s="393"/>
      <c r="W62" s="393"/>
      <c r="X62" s="393"/>
      <c r="Y62" s="393"/>
      <c r="Z62" s="393">
        <v>468</v>
      </c>
      <c r="AA62" s="393"/>
      <c r="AB62" s="393"/>
      <c r="AC62" s="393"/>
      <c r="AD62" s="393"/>
      <c r="AE62" s="389" t="s">
        <v>350</v>
      </c>
      <c r="AF62" s="389"/>
      <c r="AG62" s="389"/>
      <c r="AH62" s="389"/>
      <c r="AI62" s="389"/>
      <c r="AJ62" s="389" t="s">
        <v>350</v>
      </c>
      <c r="AK62" s="389"/>
      <c r="AL62" s="389"/>
      <c r="AM62" s="389"/>
      <c r="AN62" s="389"/>
      <c r="AO62" s="389">
        <f t="shared" si="4"/>
        <v>387</v>
      </c>
      <c r="AP62" s="389"/>
      <c r="AQ62" s="389"/>
      <c r="AR62" s="389"/>
      <c r="AS62" s="389"/>
      <c r="AT62" s="389">
        <v>218</v>
      </c>
      <c r="AU62" s="389"/>
      <c r="AV62" s="389"/>
      <c r="AW62" s="389"/>
      <c r="AX62" s="389"/>
      <c r="AY62" s="389">
        <v>169</v>
      </c>
      <c r="AZ62" s="389"/>
      <c r="BA62" s="389"/>
      <c r="BB62" s="389"/>
      <c r="BC62" s="389"/>
      <c r="BD62" s="393">
        <v>389</v>
      </c>
      <c r="BE62" s="393"/>
      <c r="BF62" s="393"/>
      <c r="BG62" s="393"/>
      <c r="BH62" s="393"/>
      <c r="BI62" s="389" t="s">
        <v>350</v>
      </c>
      <c r="BJ62" s="389"/>
      <c r="BK62" s="389"/>
      <c r="BL62" s="389"/>
      <c r="BM62" s="389"/>
      <c r="BN62" s="389" t="s">
        <v>350</v>
      </c>
      <c r="BO62" s="389"/>
      <c r="BP62" s="389"/>
      <c r="BQ62" s="389"/>
      <c r="BR62" s="389"/>
      <c r="BS62" s="210"/>
    </row>
    <row r="63" spans="2:71" s="41" customFormat="1" ht="11.25" customHeight="1">
      <c r="B63" s="29"/>
      <c r="C63" s="452" t="s">
        <v>477</v>
      </c>
      <c r="D63" s="401"/>
      <c r="E63" s="401"/>
      <c r="F63" s="401"/>
      <c r="G63" s="401"/>
      <c r="H63" s="401"/>
      <c r="I63" s="401"/>
      <c r="J63" s="211"/>
      <c r="K63" s="469">
        <f t="shared" si="3"/>
        <v>442</v>
      </c>
      <c r="L63" s="469"/>
      <c r="M63" s="469"/>
      <c r="N63" s="469"/>
      <c r="O63" s="469"/>
      <c r="P63" s="393">
        <v>225</v>
      </c>
      <c r="Q63" s="393"/>
      <c r="R63" s="393"/>
      <c r="S63" s="393"/>
      <c r="T63" s="393"/>
      <c r="U63" s="393">
        <v>217</v>
      </c>
      <c r="V63" s="393"/>
      <c r="W63" s="393"/>
      <c r="X63" s="393"/>
      <c r="Y63" s="393"/>
      <c r="Z63" s="393">
        <v>480</v>
      </c>
      <c r="AA63" s="393"/>
      <c r="AB63" s="393"/>
      <c r="AC63" s="393"/>
      <c r="AD63" s="393"/>
      <c r="AE63" s="389" t="s">
        <v>350</v>
      </c>
      <c r="AF63" s="389"/>
      <c r="AG63" s="389"/>
      <c r="AH63" s="389"/>
      <c r="AI63" s="389"/>
      <c r="AJ63" s="389" t="s">
        <v>350</v>
      </c>
      <c r="AK63" s="389"/>
      <c r="AL63" s="389"/>
      <c r="AM63" s="389"/>
      <c r="AN63" s="389"/>
      <c r="AO63" s="389">
        <f t="shared" si="4"/>
        <v>350</v>
      </c>
      <c r="AP63" s="389"/>
      <c r="AQ63" s="389"/>
      <c r="AR63" s="389"/>
      <c r="AS63" s="389"/>
      <c r="AT63" s="389">
        <v>205</v>
      </c>
      <c r="AU63" s="389"/>
      <c r="AV63" s="389"/>
      <c r="AW63" s="389"/>
      <c r="AX63" s="389"/>
      <c r="AY63" s="389">
        <v>145</v>
      </c>
      <c r="AZ63" s="389"/>
      <c r="BA63" s="389"/>
      <c r="BB63" s="389"/>
      <c r="BC63" s="389"/>
      <c r="BD63" s="393">
        <v>429</v>
      </c>
      <c r="BE63" s="393"/>
      <c r="BF63" s="393"/>
      <c r="BG63" s="393"/>
      <c r="BH63" s="393"/>
      <c r="BI63" s="389" t="s">
        <v>350</v>
      </c>
      <c r="BJ63" s="389"/>
      <c r="BK63" s="389"/>
      <c r="BL63" s="389"/>
      <c r="BM63" s="389"/>
      <c r="BN63" s="389" t="s">
        <v>350</v>
      </c>
      <c r="BO63" s="389"/>
      <c r="BP63" s="389"/>
      <c r="BQ63" s="389"/>
      <c r="BR63" s="389"/>
      <c r="BS63" s="210"/>
    </row>
    <row r="64" spans="2:71" ht="7.5" customHeight="1">
      <c r="B64" s="113"/>
      <c r="C64" s="113"/>
      <c r="D64" s="113"/>
      <c r="E64" s="113"/>
      <c r="F64" s="113"/>
      <c r="G64" s="113"/>
      <c r="H64" s="113"/>
      <c r="I64" s="113"/>
      <c r="J64" s="150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30"/>
    </row>
    <row r="65" spans="3:71" ht="12.75" customHeight="1">
      <c r="C65" s="491" t="s">
        <v>158</v>
      </c>
      <c r="D65" s="491"/>
      <c r="E65" s="61" t="s">
        <v>159</v>
      </c>
      <c r="F65" s="403" t="s">
        <v>160</v>
      </c>
      <c r="G65" s="403"/>
      <c r="H65" s="206" t="s">
        <v>294</v>
      </c>
      <c r="BR65" s="30"/>
      <c r="BS65" s="30"/>
    </row>
    <row r="66" spans="6:71" ht="12.75" customHeight="1">
      <c r="F66" s="403" t="s">
        <v>279</v>
      </c>
      <c r="G66" s="403"/>
      <c r="H66" s="199" t="s">
        <v>295</v>
      </c>
      <c r="BR66" s="30"/>
      <c r="BS66" s="30"/>
    </row>
    <row r="67" spans="6:71" ht="12.75" customHeight="1">
      <c r="F67" s="403" t="s">
        <v>280</v>
      </c>
      <c r="G67" s="403"/>
      <c r="H67" s="492" t="s">
        <v>426</v>
      </c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217"/>
    </row>
    <row r="68" spans="6:71" ht="12.75" customHeight="1">
      <c r="F68" s="176"/>
      <c r="G68" s="176"/>
      <c r="H68" s="199" t="s">
        <v>510</v>
      </c>
      <c r="BP68" s="199"/>
      <c r="BQ68" s="199"/>
      <c r="BR68" s="217"/>
      <c r="BS68" s="217"/>
    </row>
    <row r="69" spans="6:71" ht="12.75" customHeight="1">
      <c r="F69" s="403" t="s">
        <v>281</v>
      </c>
      <c r="G69" s="403"/>
      <c r="H69" s="492" t="s">
        <v>424</v>
      </c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218"/>
    </row>
    <row r="70" spans="6:71" s="30" customFormat="1" ht="12.75" customHeight="1">
      <c r="F70" s="176"/>
      <c r="G70" s="176"/>
      <c r="H70" s="199" t="s">
        <v>511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217"/>
      <c r="BS70" s="217"/>
    </row>
    <row r="71" spans="6:70" s="30" customFormat="1" ht="12.75" customHeight="1">
      <c r="F71" s="403" t="s">
        <v>282</v>
      </c>
      <c r="G71" s="403"/>
      <c r="H71" s="388" t="s">
        <v>425</v>
      </c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/>
      <c r="BN71" s="388"/>
      <c r="BO71" s="388"/>
      <c r="BP71" s="388"/>
      <c r="BQ71" s="388"/>
      <c r="BR71" s="388"/>
    </row>
    <row r="72" spans="2:70" s="30" customFormat="1" ht="12.75" customHeight="1">
      <c r="B72" s="451" t="s">
        <v>37</v>
      </c>
      <c r="C72" s="451"/>
      <c r="D72" s="451"/>
      <c r="E72" s="61" t="s">
        <v>409</v>
      </c>
      <c r="F72" s="320" t="s">
        <v>512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</row>
    <row r="73" spans="6:70" ht="12.75" customHeight="1">
      <c r="F73" s="392" t="s">
        <v>489</v>
      </c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  <c r="BR73" s="392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609">
    <mergeCell ref="AJ48:AN48"/>
    <mergeCell ref="AO48:AS48"/>
    <mergeCell ref="BN48:BR48"/>
    <mergeCell ref="AT48:AX48"/>
    <mergeCell ref="AY48:BC48"/>
    <mergeCell ref="BD48:BH48"/>
    <mergeCell ref="BI48:BM48"/>
    <mergeCell ref="P48:T48"/>
    <mergeCell ref="U48:Y48"/>
    <mergeCell ref="Z48:AD48"/>
    <mergeCell ref="AE48:AI48"/>
    <mergeCell ref="AT19:AX19"/>
    <mergeCell ref="AY19:BC19"/>
    <mergeCell ref="BD19:BJ19"/>
    <mergeCell ref="BK19:BR19"/>
    <mergeCell ref="BN47:BR47"/>
    <mergeCell ref="P18:T18"/>
    <mergeCell ref="U18:Y18"/>
    <mergeCell ref="AY47:BC47"/>
    <mergeCell ref="BD47:BH47"/>
    <mergeCell ref="AT47:AX47"/>
    <mergeCell ref="Z45:AD45"/>
    <mergeCell ref="Z18:AD18"/>
    <mergeCell ref="AE18:AI18"/>
    <mergeCell ref="AO19:AS19"/>
    <mergeCell ref="AE41:AI41"/>
    <mergeCell ref="Z46:AD46"/>
    <mergeCell ref="Z43:AD43"/>
    <mergeCell ref="BI47:BM47"/>
    <mergeCell ref="AJ47:AN47"/>
    <mergeCell ref="AO47:AS47"/>
    <mergeCell ref="AE45:AI45"/>
    <mergeCell ref="AE43:AI43"/>
    <mergeCell ref="AO43:AS43"/>
    <mergeCell ref="AJ42:AN42"/>
    <mergeCell ref="H69:BR69"/>
    <mergeCell ref="AJ52:AN52"/>
    <mergeCell ref="AY56:BC56"/>
    <mergeCell ref="AO56:AS56"/>
    <mergeCell ref="AY55:BC55"/>
    <mergeCell ref="AJ59:AN59"/>
    <mergeCell ref="AE56:AI56"/>
    <mergeCell ref="AO53:AS53"/>
    <mergeCell ref="Z52:AD52"/>
    <mergeCell ref="Z56:AD56"/>
    <mergeCell ref="C10:I10"/>
    <mergeCell ref="AJ45:AN45"/>
    <mergeCell ref="AJ31:AN31"/>
    <mergeCell ref="AJ51:AN51"/>
    <mergeCell ref="AJ46:AN46"/>
    <mergeCell ref="AJ49:AN49"/>
    <mergeCell ref="AJ43:AN43"/>
    <mergeCell ref="Z51:AD51"/>
    <mergeCell ref="AE49:AI49"/>
    <mergeCell ref="Z47:AD47"/>
    <mergeCell ref="AO49:AS49"/>
    <mergeCell ref="AO52:AS52"/>
    <mergeCell ref="AO51:AS51"/>
    <mergeCell ref="AJ53:AN53"/>
    <mergeCell ref="AE53:AI53"/>
    <mergeCell ref="AE52:AI52"/>
    <mergeCell ref="AE55:AI55"/>
    <mergeCell ref="U46:Y46"/>
    <mergeCell ref="Z54:AD54"/>
    <mergeCell ref="U51:Y51"/>
    <mergeCell ref="AE46:AI46"/>
    <mergeCell ref="U49:Y49"/>
    <mergeCell ref="AE54:AI54"/>
    <mergeCell ref="Z53:AD53"/>
    <mergeCell ref="AE47:AI47"/>
    <mergeCell ref="AE51:AI51"/>
    <mergeCell ref="B5:J7"/>
    <mergeCell ref="Z41:AD41"/>
    <mergeCell ref="Z42:AD42"/>
    <mergeCell ref="Z28:AD28"/>
    <mergeCell ref="Z16:AD16"/>
    <mergeCell ref="Z10:AD10"/>
    <mergeCell ref="Z14:AD14"/>
    <mergeCell ref="K40:O40"/>
    <mergeCell ref="Z17:AD17"/>
    <mergeCell ref="Z40:AD40"/>
    <mergeCell ref="H67:BR67"/>
    <mergeCell ref="P62:T62"/>
    <mergeCell ref="BD59:BH59"/>
    <mergeCell ref="K62:O62"/>
    <mergeCell ref="C62:I62"/>
    <mergeCell ref="K59:O59"/>
    <mergeCell ref="C59:I59"/>
    <mergeCell ref="AE59:AI59"/>
    <mergeCell ref="U54:Y54"/>
    <mergeCell ref="AJ55:AN55"/>
    <mergeCell ref="K55:O55"/>
    <mergeCell ref="C65:D65"/>
    <mergeCell ref="P60:T60"/>
    <mergeCell ref="C54:I54"/>
    <mergeCell ref="C55:I55"/>
    <mergeCell ref="P61:T61"/>
    <mergeCell ref="K60:O60"/>
    <mergeCell ref="K57:O57"/>
    <mergeCell ref="C58:I58"/>
    <mergeCell ref="P54:T54"/>
    <mergeCell ref="P55:T55"/>
    <mergeCell ref="K56:O56"/>
    <mergeCell ref="K54:O54"/>
    <mergeCell ref="C56:I56"/>
    <mergeCell ref="P56:T56"/>
    <mergeCell ref="U58:Y58"/>
    <mergeCell ref="K58:O58"/>
    <mergeCell ref="P58:T58"/>
    <mergeCell ref="AO58:AS58"/>
    <mergeCell ref="AO5:BC6"/>
    <mergeCell ref="AT22:AX22"/>
    <mergeCell ref="AO20:AS20"/>
    <mergeCell ref="AT14:AX14"/>
    <mergeCell ref="AT16:AX16"/>
    <mergeCell ref="AO22:AS22"/>
    <mergeCell ref="AT18:AX18"/>
    <mergeCell ref="AY16:BC16"/>
    <mergeCell ref="AO10:AS10"/>
    <mergeCell ref="AO11:AS11"/>
    <mergeCell ref="BK5:BR7"/>
    <mergeCell ref="BD17:BJ17"/>
    <mergeCell ref="BD5:BJ7"/>
    <mergeCell ref="AY7:BC7"/>
    <mergeCell ref="BI8:BJ8"/>
    <mergeCell ref="BQ8:BR8"/>
    <mergeCell ref="AY11:BC11"/>
    <mergeCell ref="AY17:BC17"/>
    <mergeCell ref="AY14:BC14"/>
    <mergeCell ref="BK10:BR10"/>
    <mergeCell ref="AO42:AS42"/>
    <mergeCell ref="AO32:AS32"/>
    <mergeCell ref="AO34:AS34"/>
    <mergeCell ref="AO29:AS29"/>
    <mergeCell ref="AJ41:AN41"/>
    <mergeCell ref="AO30:AS30"/>
    <mergeCell ref="AJ32:AN32"/>
    <mergeCell ref="AJ34:AN34"/>
    <mergeCell ref="AO37:AS37"/>
    <mergeCell ref="AO31:AS31"/>
    <mergeCell ref="AJ25:AN25"/>
    <mergeCell ref="AO18:AS18"/>
    <mergeCell ref="AJ19:AN19"/>
    <mergeCell ref="AJ40:AN40"/>
    <mergeCell ref="AJ39:AN39"/>
    <mergeCell ref="AO28:AS28"/>
    <mergeCell ref="AJ23:AN23"/>
    <mergeCell ref="AO23:AS23"/>
    <mergeCell ref="B3:BR3"/>
    <mergeCell ref="P10:T10"/>
    <mergeCell ref="AE10:AI10"/>
    <mergeCell ref="Z13:AD13"/>
    <mergeCell ref="AE13:AI13"/>
    <mergeCell ref="AE12:AI12"/>
    <mergeCell ref="Z7:AD7"/>
    <mergeCell ref="AJ12:AN12"/>
    <mergeCell ref="AJ10:AN10"/>
    <mergeCell ref="AT13:AX13"/>
    <mergeCell ref="AJ13:AN13"/>
    <mergeCell ref="AJ16:AN16"/>
    <mergeCell ref="AO13:AS13"/>
    <mergeCell ref="AJ14:AN14"/>
    <mergeCell ref="AO14:AS14"/>
    <mergeCell ref="AO16:AS16"/>
    <mergeCell ref="Z22:AD22"/>
    <mergeCell ref="Z25:AD25"/>
    <mergeCell ref="AJ17:AN17"/>
    <mergeCell ref="Z23:AD23"/>
    <mergeCell ref="AE17:AI17"/>
    <mergeCell ref="AJ18:AN18"/>
    <mergeCell ref="Z24:AD24"/>
    <mergeCell ref="Z19:AD19"/>
    <mergeCell ref="AE19:AI19"/>
    <mergeCell ref="AJ20:AN20"/>
    <mergeCell ref="AE22:AI22"/>
    <mergeCell ref="AE24:AI24"/>
    <mergeCell ref="AY24:BC24"/>
    <mergeCell ref="AT24:AX24"/>
    <mergeCell ref="AY23:BC23"/>
    <mergeCell ref="AY22:BC22"/>
    <mergeCell ref="AJ22:AN22"/>
    <mergeCell ref="AO24:AS24"/>
    <mergeCell ref="AY18:BC18"/>
    <mergeCell ref="AO17:AS17"/>
    <mergeCell ref="Z27:AD27"/>
    <mergeCell ref="AE27:AI27"/>
    <mergeCell ref="AT26:AX26"/>
    <mergeCell ref="AT23:AX23"/>
    <mergeCell ref="AT20:AX20"/>
    <mergeCell ref="AO25:AS25"/>
    <mergeCell ref="AE20:AI20"/>
    <mergeCell ref="Z20:AD20"/>
    <mergeCell ref="BD51:BH51"/>
    <mergeCell ref="BI51:BM51"/>
    <mergeCell ref="AT34:AX34"/>
    <mergeCell ref="BD36:BR36"/>
    <mergeCell ref="BN42:BR42"/>
    <mergeCell ref="BN45:BR45"/>
    <mergeCell ref="BN46:BR46"/>
    <mergeCell ref="AT43:AX43"/>
    <mergeCell ref="BI42:BM42"/>
    <mergeCell ref="BD43:BH43"/>
    <mergeCell ref="AO46:AS46"/>
    <mergeCell ref="AO45:AS45"/>
    <mergeCell ref="AT45:AX45"/>
    <mergeCell ref="BD46:BH46"/>
    <mergeCell ref="AT30:AX30"/>
    <mergeCell ref="AT32:AX32"/>
    <mergeCell ref="BK34:BR34"/>
    <mergeCell ref="BK33:BR33"/>
    <mergeCell ref="BK32:BR32"/>
    <mergeCell ref="AT33:AX33"/>
    <mergeCell ref="BD33:BJ33"/>
    <mergeCell ref="BD34:BJ34"/>
    <mergeCell ref="BD32:BJ32"/>
    <mergeCell ref="AY31:BC31"/>
    <mergeCell ref="AT25:AX25"/>
    <mergeCell ref="AY26:BC26"/>
    <mergeCell ref="AY25:BC25"/>
    <mergeCell ref="AO27:AS27"/>
    <mergeCell ref="AY27:BC27"/>
    <mergeCell ref="AO26:AS26"/>
    <mergeCell ref="BK26:BR26"/>
    <mergeCell ref="C26:I26"/>
    <mergeCell ref="C27:I27"/>
    <mergeCell ref="U27:Y27"/>
    <mergeCell ref="U26:Y26"/>
    <mergeCell ref="K27:O27"/>
    <mergeCell ref="P27:T27"/>
    <mergeCell ref="Z26:AD26"/>
    <mergeCell ref="AE26:AI26"/>
    <mergeCell ref="K26:O26"/>
    <mergeCell ref="AE39:AI39"/>
    <mergeCell ref="P39:T39"/>
    <mergeCell ref="U39:Y39"/>
    <mergeCell ref="P40:T40"/>
    <mergeCell ref="U40:Y40"/>
    <mergeCell ref="Z39:AD39"/>
    <mergeCell ref="C32:I32"/>
    <mergeCell ref="C39:I39"/>
    <mergeCell ref="C29:I29"/>
    <mergeCell ref="C31:I31"/>
    <mergeCell ref="C33:I33"/>
    <mergeCell ref="B36:J37"/>
    <mergeCell ref="C34:I34"/>
    <mergeCell ref="C30:I30"/>
    <mergeCell ref="P26:T26"/>
    <mergeCell ref="P28:T28"/>
    <mergeCell ref="K29:O29"/>
    <mergeCell ref="P29:T29"/>
    <mergeCell ref="K28:O28"/>
    <mergeCell ref="K30:O30"/>
    <mergeCell ref="K34:O34"/>
    <mergeCell ref="P34:T34"/>
    <mergeCell ref="C49:I49"/>
    <mergeCell ref="C46:I46"/>
    <mergeCell ref="C47:I47"/>
    <mergeCell ref="C40:I40"/>
    <mergeCell ref="C42:I42"/>
    <mergeCell ref="C45:I45"/>
    <mergeCell ref="C41:I41"/>
    <mergeCell ref="P45:T45"/>
    <mergeCell ref="U45:Y45"/>
    <mergeCell ref="U43:Y43"/>
    <mergeCell ref="P43:T43"/>
    <mergeCell ref="K41:O41"/>
    <mergeCell ref="C63:I63"/>
    <mergeCell ref="K61:O61"/>
    <mergeCell ref="C60:I60"/>
    <mergeCell ref="C61:I61"/>
    <mergeCell ref="K63:O63"/>
    <mergeCell ref="K53:O53"/>
    <mergeCell ref="K42:O42"/>
    <mergeCell ref="C51:I51"/>
    <mergeCell ref="K45:O45"/>
    <mergeCell ref="P53:T53"/>
    <mergeCell ref="Z49:AD49"/>
    <mergeCell ref="P46:T46"/>
    <mergeCell ref="P49:T49"/>
    <mergeCell ref="P52:T52"/>
    <mergeCell ref="P51:T51"/>
    <mergeCell ref="U53:Y53"/>
    <mergeCell ref="P47:T47"/>
    <mergeCell ref="U47:Y47"/>
    <mergeCell ref="U52:Y52"/>
    <mergeCell ref="K52:O52"/>
    <mergeCell ref="C43:I43"/>
    <mergeCell ref="K46:O46"/>
    <mergeCell ref="K49:O49"/>
    <mergeCell ref="K43:O43"/>
    <mergeCell ref="C52:I52"/>
    <mergeCell ref="K51:O51"/>
    <mergeCell ref="K47:O47"/>
    <mergeCell ref="C48:I48"/>
    <mergeCell ref="K48:O48"/>
    <mergeCell ref="BN53:BR53"/>
    <mergeCell ref="BN54:BR54"/>
    <mergeCell ref="AY54:BC54"/>
    <mergeCell ref="BN52:BR52"/>
    <mergeCell ref="BI53:BM53"/>
    <mergeCell ref="BD53:BH53"/>
    <mergeCell ref="BD54:BH54"/>
    <mergeCell ref="BI52:BM52"/>
    <mergeCell ref="BD52:BH52"/>
    <mergeCell ref="BN43:BR43"/>
    <mergeCell ref="BI43:BM43"/>
    <mergeCell ref="BD45:BH45"/>
    <mergeCell ref="AY42:BC42"/>
    <mergeCell ref="AT42:AX42"/>
    <mergeCell ref="BN37:BR37"/>
    <mergeCell ref="BI37:BM37"/>
    <mergeCell ref="BD41:BH41"/>
    <mergeCell ref="BD37:BH37"/>
    <mergeCell ref="BN40:BR40"/>
    <mergeCell ref="BN39:BR39"/>
    <mergeCell ref="BN41:BR41"/>
    <mergeCell ref="BD39:BH39"/>
    <mergeCell ref="BI41:BM41"/>
    <mergeCell ref="BI40:BM40"/>
    <mergeCell ref="BI39:BM39"/>
    <mergeCell ref="AE33:AI33"/>
    <mergeCell ref="AY41:BC41"/>
    <mergeCell ref="AT39:AX39"/>
    <mergeCell ref="AY37:BC37"/>
    <mergeCell ref="AE40:AI40"/>
    <mergeCell ref="AO33:AS33"/>
    <mergeCell ref="AO41:AS41"/>
    <mergeCell ref="AJ33:AN33"/>
    <mergeCell ref="K33:O33"/>
    <mergeCell ref="AE37:AI37"/>
    <mergeCell ref="Z36:AN36"/>
    <mergeCell ref="Z37:AD37"/>
    <mergeCell ref="AJ37:AN37"/>
    <mergeCell ref="Z33:AD33"/>
    <mergeCell ref="Z34:AD34"/>
    <mergeCell ref="K39:O39"/>
    <mergeCell ref="K36:Y36"/>
    <mergeCell ref="K37:O37"/>
    <mergeCell ref="P31:T31"/>
    <mergeCell ref="P33:T33"/>
    <mergeCell ref="K32:O32"/>
    <mergeCell ref="P32:T32"/>
    <mergeCell ref="K31:O31"/>
    <mergeCell ref="U34:Y34"/>
    <mergeCell ref="U33:Y33"/>
    <mergeCell ref="P30:T30"/>
    <mergeCell ref="P42:T42"/>
    <mergeCell ref="U41:Y41"/>
    <mergeCell ref="P41:T41"/>
    <mergeCell ref="P37:T37"/>
    <mergeCell ref="U37:Y37"/>
    <mergeCell ref="U42:Y42"/>
    <mergeCell ref="U32:Y32"/>
    <mergeCell ref="U31:Y31"/>
    <mergeCell ref="U30:Y30"/>
    <mergeCell ref="U63:Y63"/>
    <mergeCell ref="Z63:AD63"/>
    <mergeCell ref="U55:Y55"/>
    <mergeCell ref="U59:Y59"/>
    <mergeCell ref="U62:Y62"/>
    <mergeCell ref="U61:Y61"/>
    <mergeCell ref="U60:Y60"/>
    <mergeCell ref="U56:Y56"/>
    <mergeCell ref="Z58:AD58"/>
    <mergeCell ref="Z59:AD59"/>
    <mergeCell ref="AJ63:AN63"/>
    <mergeCell ref="AO60:AS60"/>
    <mergeCell ref="AE63:AI63"/>
    <mergeCell ref="P63:T63"/>
    <mergeCell ref="AJ62:AN62"/>
    <mergeCell ref="AE62:AI62"/>
    <mergeCell ref="Z62:AD62"/>
    <mergeCell ref="AJ61:AN61"/>
    <mergeCell ref="Z61:AD61"/>
    <mergeCell ref="AO63:AS63"/>
    <mergeCell ref="AO62:AS62"/>
    <mergeCell ref="AO61:AS61"/>
    <mergeCell ref="AO59:AS59"/>
    <mergeCell ref="BN62:BR62"/>
    <mergeCell ref="BN60:BR60"/>
    <mergeCell ref="AT62:AX62"/>
    <mergeCell ref="AY60:BC60"/>
    <mergeCell ref="BN61:BR61"/>
    <mergeCell ref="AY61:BC61"/>
    <mergeCell ref="BD60:BH60"/>
    <mergeCell ref="BN63:BR63"/>
    <mergeCell ref="AY63:BC63"/>
    <mergeCell ref="BD63:BH63"/>
    <mergeCell ref="AY62:BC62"/>
    <mergeCell ref="AT49:AX49"/>
    <mergeCell ref="BI63:BM63"/>
    <mergeCell ref="BI62:BM62"/>
    <mergeCell ref="BI61:BM61"/>
    <mergeCell ref="AY59:BC59"/>
    <mergeCell ref="BI60:BM60"/>
    <mergeCell ref="BI59:BM59"/>
    <mergeCell ref="BD62:BH62"/>
    <mergeCell ref="AY51:BC51"/>
    <mergeCell ref="BD55:BH55"/>
    <mergeCell ref="BD61:BH61"/>
    <mergeCell ref="BD58:BH58"/>
    <mergeCell ref="AY58:BC58"/>
    <mergeCell ref="AT51:AX51"/>
    <mergeCell ref="AY52:BC52"/>
    <mergeCell ref="AT53:AX53"/>
    <mergeCell ref="AT58:AX58"/>
    <mergeCell ref="BD56:BH56"/>
    <mergeCell ref="AY53:BC53"/>
    <mergeCell ref="AT52:AX52"/>
    <mergeCell ref="AT63:AX63"/>
    <mergeCell ref="AT59:AX59"/>
    <mergeCell ref="AT61:AX61"/>
    <mergeCell ref="AT60:AX60"/>
    <mergeCell ref="AT56:AX56"/>
    <mergeCell ref="AT54:AX54"/>
    <mergeCell ref="AT55:AX55"/>
    <mergeCell ref="AJ54:AN54"/>
    <mergeCell ref="AO55:AS55"/>
    <mergeCell ref="AJ60:AN60"/>
    <mergeCell ref="Z55:AD55"/>
    <mergeCell ref="Z60:AD60"/>
    <mergeCell ref="AJ56:AN56"/>
    <mergeCell ref="AJ58:AN58"/>
    <mergeCell ref="AE58:AI58"/>
    <mergeCell ref="AE60:AI60"/>
    <mergeCell ref="BD49:BH49"/>
    <mergeCell ref="AY49:BC49"/>
    <mergeCell ref="BD42:BH42"/>
    <mergeCell ref="AY43:BC43"/>
    <mergeCell ref="AY46:BC46"/>
    <mergeCell ref="BN59:BR59"/>
    <mergeCell ref="BN58:BR58"/>
    <mergeCell ref="BN56:BR56"/>
    <mergeCell ref="BI58:BM58"/>
    <mergeCell ref="BI56:BM56"/>
    <mergeCell ref="BN51:BR51"/>
    <mergeCell ref="BI45:BM45"/>
    <mergeCell ref="AY34:BC34"/>
    <mergeCell ref="AO36:BC36"/>
    <mergeCell ref="AT40:AX40"/>
    <mergeCell ref="BD40:BH40"/>
    <mergeCell ref="AY39:BC39"/>
    <mergeCell ref="AY40:BC40"/>
    <mergeCell ref="AO40:AS40"/>
    <mergeCell ref="BI46:BM46"/>
    <mergeCell ref="AT7:AX7"/>
    <mergeCell ref="AY33:BC33"/>
    <mergeCell ref="BN55:BR55"/>
    <mergeCell ref="AE25:AI25"/>
    <mergeCell ref="BI54:BM54"/>
    <mergeCell ref="AY45:BC45"/>
    <mergeCell ref="AT37:AX37"/>
    <mergeCell ref="BI55:BM55"/>
    <mergeCell ref="AE42:AI42"/>
    <mergeCell ref="AO7:AS7"/>
    <mergeCell ref="U10:Y10"/>
    <mergeCell ref="AE11:AI11"/>
    <mergeCell ref="Z11:AD11"/>
    <mergeCell ref="K5:Y6"/>
    <mergeCell ref="Z5:AN6"/>
    <mergeCell ref="K7:O7"/>
    <mergeCell ref="P7:T7"/>
    <mergeCell ref="AJ7:AN7"/>
    <mergeCell ref="AE7:AI7"/>
    <mergeCell ref="U7:Y7"/>
    <mergeCell ref="K10:O10"/>
    <mergeCell ref="P22:T22"/>
    <mergeCell ref="P23:T23"/>
    <mergeCell ref="K22:O22"/>
    <mergeCell ref="K13:O13"/>
    <mergeCell ref="P13:T13"/>
    <mergeCell ref="K11:O11"/>
    <mergeCell ref="P11:T11"/>
    <mergeCell ref="K19:O19"/>
    <mergeCell ref="P19:T19"/>
    <mergeCell ref="U22:Y22"/>
    <mergeCell ref="C16:I16"/>
    <mergeCell ref="K16:O16"/>
    <mergeCell ref="U16:Y16"/>
    <mergeCell ref="P16:T16"/>
    <mergeCell ref="P17:T17"/>
    <mergeCell ref="U20:Y20"/>
    <mergeCell ref="C22:I22"/>
    <mergeCell ref="C20:I20"/>
    <mergeCell ref="K20:O20"/>
    <mergeCell ref="C25:I25"/>
    <mergeCell ref="C23:I23"/>
    <mergeCell ref="K24:O24"/>
    <mergeCell ref="P24:T24"/>
    <mergeCell ref="K25:O25"/>
    <mergeCell ref="P25:T25"/>
    <mergeCell ref="K23:O23"/>
    <mergeCell ref="C24:I24"/>
    <mergeCell ref="U24:Y24"/>
    <mergeCell ref="AE23:AI23"/>
    <mergeCell ref="AJ30:AN30"/>
    <mergeCell ref="AJ29:AN29"/>
    <mergeCell ref="AJ28:AN28"/>
    <mergeCell ref="AJ24:AN24"/>
    <mergeCell ref="AJ27:AN27"/>
    <mergeCell ref="AJ26:AN26"/>
    <mergeCell ref="U23:Y23"/>
    <mergeCell ref="U28:Y28"/>
    <mergeCell ref="AE30:AI30"/>
    <mergeCell ref="Z30:AD30"/>
    <mergeCell ref="Z29:AD29"/>
    <mergeCell ref="U25:Y25"/>
    <mergeCell ref="U29:Y29"/>
    <mergeCell ref="AE28:AI28"/>
    <mergeCell ref="Z31:AD31"/>
    <mergeCell ref="AE32:AI32"/>
    <mergeCell ref="Z32:AD32"/>
    <mergeCell ref="AE31:AI31"/>
    <mergeCell ref="BD26:BJ26"/>
    <mergeCell ref="B72:D72"/>
    <mergeCell ref="F67:G67"/>
    <mergeCell ref="F65:G65"/>
    <mergeCell ref="AE34:AI34"/>
    <mergeCell ref="F69:G69"/>
    <mergeCell ref="C53:I53"/>
    <mergeCell ref="F71:G71"/>
    <mergeCell ref="BD29:BJ29"/>
    <mergeCell ref="AE29:AI29"/>
    <mergeCell ref="AT28:AX28"/>
    <mergeCell ref="AT27:AX27"/>
    <mergeCell ref="C11:I11"/>
    <mergeCell ref="U12:Y12"/>
    <mergeCell ref="Z12:AD12"/>
    <mergeCell ref="P20:T20"/>
    <mergeCell ref="C14:I14"/>
    <mergeCell ref="K14:O14"/>
    <mergeCell ref="P14:T14"/>
    <mergeCell ref="U11:Y11"/>
    <mergeCell ref="C19:I19"/>
    <mergeCell ref="U19:Y19"/>
    <mergeCell ref="U14:Y14"/>
    <mergeCell ref="C13:I13"/>
    <mergeCell ref="U13:Y13"/>
    <mergeCell ref="C18:I18"/>
    <mergeCell ref="K18:O18"/>
    <mergeCell ref="C12:I12"/>
    <mergeCell ref="K12:O12"/>
    <mergeCell ref="P12:T12"/>
    <mergeCell ref="C17:I17"/>
    <mergeCell ref="K17:O17"/>
    <mergeCell ref="AE16:AI16"/>
    <mergeCell ref="BD10:BJ10"/>
    <mergeCell ref="AT12:AX12"/>
    <mergeCell ref="AY12:BC12"/>
    <mergeCell ref="BD12:BJ12"/>
    <mergeCell ref="BD11:BJ11"/>
    <mergeCell ref="AJ11:AN11"/>
    <mergeCell ref="AY10:BC10"/>
    <mergeCell ref="AE14:AI14"/>
    <mergeCell ref="AO12:AS12"/>
    <mergeCell ref="AT10:AX10"/>
    <mergeCell ref="AT11:AX11"/>
    <mergeCell ref="AY13:BC13"/>
    <mergeCell ref="BK11:BR11"/>
    <mergeCell ref="BK16:BR16"/>
    <mergeCell ref="BD24:BJ24"/>
    <mergeCell ref="BD16:BJ16"/>
    <mergeCell ref="BK12:BR12"/>
    <mergeCell ref="BK13:BR13"/>
    <mergeCell ref="BD14:BJ14"/>
    <mergeCell ref="BK14:BR14"/>
    <mergeCell ref="BD13:BJ13"/>
    <mergeCell ref="BD23:BJ23"/>
    <mergeCell ref="BD22:BJ22"/>
    <mergeCell ref="BD25:BJ25"/>
    <mergeCell ref="BD20:BJ20"/>
    <mergeCell ref="BK17:BR17"/>
    <mergeCell ref="BK20:BR20"/>
    <mergeCell ref="BK18:BR18"/>
    <mergeCell ref="BD18:BJ18"/>
    <mergeCell ref="BK25:BR25"/>
    <mergeCell ref="BK24:BR24"/>
    <mergeCell ref="BK23:BR23"/>
    <mergeCell ref="BK22:BR22"/>
    <mergeCell ref="F73:BR73"/>
    <mergeCell ref="BN49:BR49"/>
    <mergeCell ref="BK30:BR30"/>
    <mergeCell ref="BD30:BJ30"/>
    <mergeCell ref="AY32:BC32"/>
    <mergeCell ref="AT31:AX31"/>
    <mergeCell ref="AY30:BC30"/>
    <mergeCell ref="F66:G66"/>
    <mergeCell ref="P59:T59"/>
    <mergeCell ref="AE61:AI61"/>
    <mergeCell ref="AT17:AX17"/>
    <mergeCell ref="H71:BR71"/>
    <mergeCell ref="AO54:AS54"/>
    <mergeCell ref="AO57:AS57"/>
    <mergeCell ref="AO39:AS39"/>
    <mergeCell ref="AT46:AX46"/>
    <mergeCell ref="AT41:AX41"/>
    <mergeCell ref="BI49:BM49"/>
    <mergeCell ref="U17:Y17"/>
    <mergeCell ref="BK29:BR29"/>
    <mergeCell ref="AY20:BC20"/>
    <mergeCell ref="BD31:BJ31"/>
    <mergeCell ref="AT29:AX29"/>
    <mergeCell ref="BK31:BR31"/>
    <mergeCell ref="BK27:BR27"/>
    <mergeCell ref="AY29:BC29"/>
    <mergeCell ref="BK28:BR28"/>
    <mergeCell ref="BD28:BJ28"/>
    <mergeCell ref="BD27:BJ27"/>
    <mergeCell ref="AY28:BC2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練馬区役所</cp:lastModifiedBy>
  <cp:lastPrinted>2011-02-21T09:33:09Z</cp:lastPrinted>
  <dcterms:created xsi:type="dcterms:W3CDTF">2006-01-16T06:45:06Z</dcterms:created>
  <dcterms:modified xsi:type="dcterms:W3CDTF">2011-02-21T09:33:14Z</dcterms:modified>
  <cp:category/>
  <cp:version/>
  <cp:contentType/>
  <cp:contentStatus/>
</cp:coreProperties>
</file>