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610" windowHeight="9240"/>
  </bookViews>
  <sheets>
    <sheet name="1ページ" sheetId="1" r:id="rId1"/>
    <sheet name="2ページ " sheetId="10" r:id="rId2"/>
    <sheet name="3ページ" sheetId="8" r:id="rId3"/>
    <sheet name="4ページ" sheetId="11" r:id="rId4"/>
    <sheet name="5ページ" sheetId="15" r:id="rId5"/>
    <sheet name="Sheet1" sheetId="16" r:id="rId6"/>
  </sheets>
  <definedNames>
    <definedName name="_xlnm.Print_Area" localSheetId="0">'1ページ'!$A$1:$I$46</definedName>
    <definedName name="_xlnm.Print_Area" localSheetId="3">'4ページ'!$A$1:$M$49</definedName>
    <definedName name="_xlnm.Print_Area" localSheetId="4">'5ページ'!$A$1:$M$24</definedName>
  </definedNames>
  <calcPr calcId="145621"/>
</workbook>
</file>

<file path=xl/calcChain.xml><?xml version="1.0" encoding="utf-8"?>
<calcChain xmlns="http://schemas.openxmlformats.org/spreadsheetml/2006/main">
  <c r="H38" i="8" l="1"/>
  <c r="G38" i="8"/>
  <c r="E38" i="8"/>
  <c r="D38" i="8"/>
  <c r="J38" i="8" s="1"/>
  <c r="I37" i="8"/>
  <c r="F37" i="8"/>
  <c r="L37" i="8" l="1"/>
  <c r="K38" i="8"/>
  <c r="G23" i="11" l="1"/>
  <c r="I22" i="11"/>
  <c r="I23" i="11" s="1"/>
  <c r="H20" i="11"/>
  <c r="H21" i="11" s="1"/>
  <c r="G20" i="11"/>
  <c r="G21" i="11" s="1"/>
  <c r="E20" i="11"/>
  <c r="D20" i="11"/>
  <c r="H19" i="11"/>
  <c r="G19" i="11"/>
  <c r="K18" i="11"/>
  <c r="J18" i="11"/>
  <c r="I18" i="11"/>
  <c r="F18" i="11"/>
  <c r="H17" i="11"/>
  <c r="G17" i="11"/>
  <c r="K16" i="11"/>
  <c r="J16" i="11"/>
  <c r="I16" i="11"/>
  <c r="F16" i="11"/>
  <c r="H15" i="11"/>
  <c r="G15" i="11"/>
  <c r="K14" i="11"/>
  <c r="J14" i="11"/>
  <c r="I14" i="11"/>
  <c r="F14" i="11"/>
  <c r="H13" i="11"/>
  <c r="G13" i="11"/>
  <c r="K12" i="11"/>
  <c r="J12" i="11"/>
  <c r="I12" i="11"/>
  <c r="F12" i="11"/>
  <c r="H11" i="11"/>
  <c r="G11" i="11"/>
  <c r="K10" i="11"/>
  <c r="J10" i="11"/>
  <c r="I10" i="11"/>
  <c r="F10" i="11"/>
  <c r="H9" i="11"/>
  <c r="G9" i="11"/>
  <c r="K8" i="11"/>
  <c r="J8" i="11"/>
  <c r="I8" i="11"/>
  <c r="F8" i="11"/>
  <c r="H7" i="11"/>
  <c r="G7" i="11"/>
  <c r="K6" i="11"/>
  <c r="J6" i="11"/>
  <c r="I6" i="11"/>
  <c r="F6" i="11"/>
  <c r="I7" i="11" l="1"/>
  <c r="I9" i="11"/>
  <c r="I11" i="11"/>
  <c r="I13" i="11"/>
  <c r="I15" i="11"/>
  <c r="I17" i="11"/>
  <c r="I19" i="11"/>
  <c r="L18" i="11"/>
  <c r="L14" i="11"/>
  <c r="L12" i="11"/>
  <c r="L10" i="11"/>
  <c r="L8" i="11"/>
  <c r="L6" i="11"/>
  <c r="J20" i="11"/>
  <c r="L16" i="11"/>
  <c r="I20" i="11"/>
  <c r="I21" i="11" s="1"/>
  <c r="K20" i="11"/>
  <c r="F20" i="11"/>
  <c r="L20" i="11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8" i="8" l="1"/>
  <c r="I6" i="10"/>
  <c r="L6" i="10" l="1"/>
  <c r="I32" i="10"/>
  <c r="L32" i="10" s="1"/>
  <c r="I33" i="10"/>
  <c r="L33" i="10" s="1"/>
  <c r="I34" i="10"/>
  <c r="L34" i="10" s="1"/>
  <c r="I35" i="10"/>
  <c r="L35" i="10" s="1"/>
  <c r="I36" i="10"/>
  <c r="L36" i="10" s="1"/>
  <c r="I37" i="10"/>
  <c r="L37" i="10" s="1"/>
  <c r="I38" i="10"/>
  <c r="L38" i="10" s="1"/>
  <c r="I39" i="10"/>
  <c r="L39" i="10" s="1"/>
  <c r="I40" i="10"/>
  <c r="L40" i="10" s="1"/>
  <c r="I41" i="10"/>
  <c r="L41" i="10" s="1"/>
  <c r="I42" i="10"/>
  <c r="L42" i="10" s="1"/>
  <c r="I43" i="10"/>
  <c r="L43" i="10" s="1"/>
  <c r="I44" i="10"/>
  <c r="L44" i="10" s="1"/>
  <c r="I45" i="10"/>
  <c r="L45" i="10" s="1"/>
  <c r="I19" i="10"/>
  <c r="L19" i="10" s="1"/>
  <c r="I20" i="10"/>
  <c r="L20" i="10" s="1"/>
  <c r="I21" i="10"/>
  <c r="L21" i="10" s="1"/>
  <c r="I22" i="10"/>
  <c r="L22" i="10" s="1"/>
  <c r="I23" i="10"/>
  <c r="L23" i="10" s="1"/>
  <c r="I24" i="10"/>
  <c r="L24" i="10" s="1"/>
  <c r="I25" i="10"/>
  <c r="L25" i="10" s="1"/>
  <c r="I26" i="10"/>
  <c r="L26" i="10" s="1"/>
  <c r="I27" i="10"/>
  <c r="L27" i="10" s="1"/>
  <c r="I28" i="10"/>
  <c r="L28" i="10" s="1"/>
  <c r="I29" i="10"/>
  <c r="L29" i="10" s="1"/>
  <c r="I30" i="10"/>
  <c r="L30" i="10" s="1"/>
  <c r="I31" i="10"/>
  <c r="L31" i="10" s="1"/>
  <c r="I7" i="10"/>
  <c r="I8" i="10"/>
  <c r="L8" i="10" s="1"/>
  <c r="I9" i="10"/>
  <c r="L9" i="10" s="1"/>
  <c r="I10" i="10"/>
  <c r="L10" i="10" s="1"/>
  <c r="I11" i="10"/>
  <c r="L11" i="10" s="1"/>
  <c r="I12" i="10"/>
  <c r="L12" i="10" s="1"/>
  <c r="I13" i="10"/>
  <c r="L13" i="10" s="1"/>
  <c r="I14" i="10"/>
  <c r="L14" i="10" s="1"/>
  <c r="I15" i="10"/>
  <c r="L15" i="10" s="1"/>
  <c r="I16" i="10"/>
  <c r="L16" i="10" s="1"/>
  <c r="I17" i="10"/>
  <c r="L17" i="10" s="1"/>
  <c r="I18" i="10"/>
  <c r="L18" i="10" s="1"/>
  <c r="I21" i="8"/>
  <c r="L21" i="8" s="1"/>
  <c r="I22" i="8"/>
  <c r="L22" i="8" s="1"/>
  <c r="I23" i="8"/>
  <c r="L23" i="8" s="1"/>
  <c r="I24" i="8"/>
  <c r="L24" i="8" s="1"/>
  <c r="I25" i="8"/>
  <c r="L25" i="8" s="1"/>
  <c r="I26" i="8"/>
  <c r="L26" i="8" s="1"/>
  <c r="I27" i="8"/>
  <c r="L27" i="8" s="1"/>
  <c r="I28" i="8"/>
  <c r="L28" i="8" s="1"/>
  <c r="I29" i="8"/>
  <c r="L29" i="8" s="1"/>
  <c r="I30" i="8"/>
  <c r="L30" i="8" s="1"/>
  <c r="I31" i="8"/>
  <c r="L31" i="8" s="1"/>
  <c r="I32" i="8"/>
  <c r="L32" i="8" s="1"/>
  <c r="I33" i="8"/>
  <c r="L33" i="8" s="1"/>
  <c r="I34" i="8"/>
  <c r="L34" i="8" s="1"/>
  <c r="I35" i="8"/>
  <c r="L35" i="8" s="1"/>
  <c r="I36" i="8"/>
  <c r="L36" i="8" s="1"/>
  <c r="I12" i="8"/>
  <c r="L12" i="8" s="1"/>
  <c r="I13" i="8"/>
  <c r="L13" i="8" s="1"/>
  <c r="I14" i="8"/>
  <c r="L14" i="8" s="1"/>
  <c r="I15" i="8"/>
  <c r="L15" i="8" s="1"/>
  <c r="I16" i="8"/>
  <c r="L16" i="8" s="1"/>
  <c r="I17" i="8"/>
  <c r="L17" i="8" s="1"/>
  <c r="I18" i="8"/>
  <c r="L18" i="8" s="1"/>
  <c r="I19" i="8"/>
  <c r="L19" i="8" s="1"/>
  <c r="I20" i="8"/>
  <c r="L20" i="8" s="1"/>
  <c r="I7" i="8"/>
  <c r="L7" i="8" s="1"/>
  <c r="I8" i="8"/>
  <c r="L8" i="8" s="1"/>
  <c r="I9" i="8"/>
  <c r="L9" i="8" s="1"/>
  <c r="I10" i="8"/>
  <c r="L10" i="8" s="1"/>
  <c r="I11" i="8"/>
  <c r="L11" i="8" s="1"/>
  <c r="I6" i="8"/>
  <c r="L6" i="8" s="1"/>
  <c r="L7" i="10" l="1"/>
  <c r="I38" i="8"/>
  <c r="L38" i="8" s="1"/>
  <c r="D22" i="11"/>
  <c r="E22" i="11"/>
  <c r="F22" i="11" l="1"/>
  <c r="F23" i="11" s="1"/>
  <c r="J22" i="11"/>
  <c r="D19" i="11"/>
  <c r="J19" i="11" s="1"/>
  <c r="D17" i="11"/>
  <c r="D15" i="11"/>
  <c r="D13" i="11"/>
  <c r="J13" i="11" s="1"/>
  <c r="D11" i="11"/>
  <c r="D9" i="11"/>
  <c r="D7" i="11"/>
  <c r="J7" i="11" s="1"/>
  <c r="D23" i="11"/>
  <c r="D21" i="11"/>
  <c r="J21" i="11" s="1"/>
  <c r="K22" i="11"/>
  <c r="E19" i="11"/>
  <c r="E17" i="11"/>
  <c r="K17" i="11" s="1"/>
  <c r="E15" i="11"/>
  <c r="K15" i="11" s="1"/>
  <c r="E13" i="11"/>
  <c r="K13" i="11" s="1"/>
  <c r="E11" i="11"/>
  <c r="E9" i="11"/>
  <c r="K9" i="11" s="1"/>
  <c r="E7" i="11"/>
  <c r="K7" i="11" s="1"/>
  <c r="E21" i="11"/>
  <c r="K21" i="11" s="1"/>
  <c r="F13" i="11" l="1"/>
  <c r="L13" i="11" s="1"/>
  <c r="F15" i="11"/>
  <c r="L15" i="11" s="1"/>
  <c r="F21" i="11"/>
  <c r="L22" i="11"/>
  <c r="F7" i="11"/>
  <c r="L7" i="11" s="1"/>
  <c r="F17" i="11"/>
  <c r="F9" i="11"/>
  <c r="F19" i="11"/>
  <c r="L19" i="11" s="1"/>
  <c r="F11" i="11"/>
</calcChain>
</file>

<file path=xl/sharedStrings.xml><?xml version="1.0" encoding="utf-8"?>
<sst xmlns="http://schemas.openxmlformats.org/spreadsheetml/2006/main" count="212" uniqueCount="162">
  <si>
    <t>男</t>
    <rPh sb="0" eb="1">
      <t>オトコ</t>
    </rPh>
    <phoneticPr fontId="1"/>
  </si>
  <si>
    <t>女</t>
    <rPh sb="0" eb="1">
      <t>オンナ</t>
    </rPh>
    <phoneticPr fontId="1"/>
  </si>
  <si>
    <t>光が丘区民センター</t>
    <rPh sb="0" eb="1">
      <t>ヒカリ</t>
    </rPh>
    <rPh sb="2" eb="3">
      <t>オカ</t>
    </rPh>
    <rPh sb="3" eb="5">
      <t>クミン</t>
    </rPh>
    <phoneticPr fontId="1"/>
  </si>
  <si>
    <t>勤労福祉会館</t>
    <rPh sb="0" eb="2">
      <t>キンロウ</t>
    </rPh>
    <rPh sb="2" eb="4">
      <t>フクシ</t>
    </rPh>
    <rPh sb="4" eb="6">
      <t>カイカン</t>
    </rPh>
    <phoneticPr fontId="1"/>
  </si>
  <si>
    <t>大泉学園町体育館</t>
    <rPh sb="0" eb="2">
      <t>オオイズミ</t>
    </rPh>
    <rPh sb="2" eb="5">
      <t>ガクエンチョウ</t>
    </rPh>
    <rPh sb="5" eb="8">
      <t>タイイクカン</t>
    </rPh>
    <phoneticPr fontId="1"/>
  </si>
  <si>
    <t>得票順</t>
    <rPh sb="0" eb="2">
      <t>トクヒョウ</t>
    </rPh>
    <rPh sb="2" eb="3">
      <t>ジュン</t>
    </rPh>
    <phoneticPr fontId="1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</si>
  <si>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"/>
  </si>
  <si>
    <t>-</t>
    <phoneticPr fontId="1"/>
  </si>
  <si>
    <t>計</t>
    <rPh sb="0" eb="1">
      <t>ケイ</t>
    </rPh>
    <phoneticPr fontId="1"/>
  </si>
  <si>
    <t>投票者数</t>
    <rPh sb="0" eb="3">
      <t>トウヒョウシャ</t>
    </rPh>
    <rPh sb="3" eb="4">
      <t>スウ</t>
    </rPh>
    <phoneticPr fontId="1"/>
  </si>
  <si>
    <t>投票区</t>
    <rPh sb="0" eb="2">
      <t>トウヒョウ</t>
    </rPh>
    <rPh sb="2" eb="3">
      <t>ク</t>
    </rPh>
    <phoneticPr fontId="1"/>
  </si>
  <si>
    <t>投票所名</t>
    <rPh sb="0" eb="2">
      <t>トウヒョウ</t>
    </rPh>
    <rPh sb="2" eb="3">
      <t>ショ</t>
    </rPh>
    <rPh sb="3" eb="4">
      <t>メイ</t>
    </rPh>
    <phoneticPr fontId="1"/>
  </si>
  <si>
    <t>開進第三小学校</t>
    <rPh sb="0" eb="1">
      <t>ヒラ</t>
    </rPh>
    <rPh sb="1" eb="2">
      <t>ススム</t>
    </rPh>
    <rPh sb="2" eb="3">
      <t>ダイ</t>
    </rPh>
    <rPh sb="3" eb="4">
      <t>サン</t>
    </rPh>
    <rPh sb="4" eb="5">
      <t>ショウ</t>
    </rPh>
    <rPh sb="5" eb="7">
      <t>ガッコウ</t>
    </rPh>
    <phoneticPr fontId="1"/>
  </si>
  <si>
    <t>開進第二小学校</t>
    <rPh sb="0" eb="1">
      <t>ヒラ</t>
    </rPh>
    <rPh sb="1" eb="2">
      <t>ススム</t>
    </rPh>
    <rPh sb="2" eb="3">
      <t>ダイ</t>
    </rPh>
    <rPh sb="3" eb="4">
      <t>ニ</t>
    </rPh>
    <rPh sb="4" eb="5">
      <t>ショウ</t>
    </rPh>
    <rPh sb="5" eb="7">
      <t>ガッコウ</t>
    </rPh>
    <phoneticPr fontId="1"/>
  </si>
  <si>
    <t>旭丘小学校</t>
    <rPh sb="0" eb="2">
      <t>アサヒガオカ</t>
    </rPh>
    <rPh sb="2" eb="5">
      <t>ショウガッコウ</t>
    </rPh>
    <phoneticPr fontId="1"/>
  </si>
  <si>
    <t>豊玉東小学校</t>
    <rPh sb="0" eb="2">
      <t>トヨタマ</t>
    </rPh>
    <rPh sb="2" eb="3">
      <t>ヒガシ</t>
    </rPh>
    <rPh sb="3" eb="6">
      <t>ショウガッコウ</t>
    </rPh>
    <phoneticPr fontId="1"/>
  </si>
  <si>
    <t>開進第一中学校</t>
    <rPh sb="0" eb="1">
      <t>ヒラ</t>
    </rPh>
    <rPh sb="1" eb="2">
      <t>ススム</t>
    </rPh>
    <rPh sb="2" eb="3">
      <t>ダイ</t>
    </rPh>
    <rPh sb="3" eb="4">
      <t>イチ</t>
    </rPh>
    <rPh sb="4" eb="5">
      <t>チュウ</t>
    </rPh>
    <rPh sb="5" eb="7">
      <t>ガッコウ</t>
    </rPh>
    <phoneticPr fontId="1"/>
  </si>
  <si>
    <t>開進第一小学校</t>
    <rPh sb="0" eb="1">
      <t>ヒラ</t>
    </rPh>
    <rPh sb="1" eb="2">
      <t>ススム</t>
    </rPh>
    <rPh sb="2" eb="3">
      <t>ダイ</t>
    </rPh>
    <rPh sb="3" eb="4">
      <t>イチ</t>
    </rPh>
    <rPh sb="4" eb="5">
      <t>ショウ</t>
    </rPh>
    <rPh sb="5" eb="7">
      <t>ガッコウ</t>
    </rPh>
    <phoneticPr fontId="1"/>
  </si>
  <si>
    <t>仲町小学校</t>
    <rPh sb="0" eb="2">
      <t>ナカマチ</t>
    </rPh>
    <rPh sb="2" eb="5">
      <t>ショウガッコウ</t>
    </rPh>
    <phoneticPr fontId="1"/>
  </si>
  <si>
    <t>北町中学校</t>
    <rPh sb="0" eb="1">
      <t>キタ</t>
    </rPh>
    <rPh sb="1" eb="2">
      <t>マチ</t>
    </rPh>
    <rPh sb="2" eb="5">
      <t>チュウガッコウ</t>
    </rPh>
    <phoneticPr fontId="1"/>
  </si>
  <si>
    <t>早宮小学校</t>
    <rPh sb="0" eb="2">
      <t>ハヤミヤ</t>
    </rPh>
    <rPh sb="2" eb="5">
      <t>ショウガッコウ</t>
    </rPh>
    <phoneticPr fontId="1"/>
  </si>
  <si>
    <t>北町小学校</t>
    <rPh sb="0" eb="1">
      <t>キタ</t>
    </rPh>
    <rPh sb="1" eb="2">
      <t>マチ</t>
    </rPh>
    <rPh sb="2" eb="5">
      <t>ショウガッコウ</t>
    </rPh>
    <phoneticPr fontId="1"/>
  </si>
  <si>
    <t>北町西小学校</t>
    <rPh sb="0" eb="1">
      <t>キタ</t>
    </rPh>
    <rPh sb="1" eb="2">
      <t>マチ</t>
    </rPh>
    <rPh sb="2" eb="3">
      <t>ニシ</t>
    </rPh>
    <rPh sb="3" eb="6">
      <t>ショウガッコウ</t>
    </rPh>
    <phoneticPr fontId="1"/>
  </si>
  <si>
    <t>田柄小学校</t>
    <rPh sb="0" eb="2">
      <t>タガラ</t>
    </rPh>
    <rPh sb="2" eb="5">
      <t>ショウガッコウ</t>
    </rPh>
    <phoneticPr fontId="1"/>
  </si>
  <si>
    <t>光が丘第八小学校</t>
    <rPh sb="0" eb="1">
      <t>ヒカリ</t>
    </rPh>
    <rPh sb="2" eb="3">
      <t>オカ</t>
    </rPh>
    <rPh sb="3" eb="4">
      <t>ダイ</t>
    </rPh>
    <rPh sb="4" eb="5">
      <t>ハチ</t>
    </rPh>
    <rPh sb="5" eb="8">
      <t>ショウガッコウ</t>
    </rPh>
    <phoneticPr fontId="1"/>
  </si>
  <si>
    <t>開進第三中学校</t>
    <rPh sb="0" eb="1">
      <t>ヒラ</t>
    </rPh>
    <rPh sb="1" eb="2">
      <t>ススム</t>
    </rPh>
    <rPh sb="2" eb="3">
      <t>ダイ</t>
    </rPh>
    <rPh sb="3" eb="4">
      <t>サン</t>
    </rPh>
    <rPh sb="4" eb="5">
      <t>チュウ</t>
    </rPh>
    <rPh sb="5" eb="7">
      <t>ガッコウ</t>
    </rPh>
    <phoneticPr fontId="1"/>
  </si>
  <si>
    <t>開進第四小学校</t>
    <rPh sb="0" eb="1">
      <t>ヒラ</t>
    </rPh>
    <rPh sb="1" eb="2">
      <t>ススム</t>
    </rPh>
    <rPh sb="2" eb="3">
      <t>ダイ</t>
    </rPh>
    <rPh sb="3" eb="4">
      <t>ヨン</t>
    </rPh>
    <rPh sb="4" eb="5">
      <t>ショウ</t>
    </rPh>
    <rPh sb="5" eb="7">
      <t>ガッコウ</t>
    </rPh>
    <phoneticPr fontId="1"/>
  </si>
  <si>
    <t>田柄第二小学校</t>
    <rPh sb="0" eb="2">
      <t>タガラ</t>
    </rPh>
    <rPh sb="2" eb="4">
      <t>ダイニ</t>
    </rPh>
    <rPh sb="4" eb="7">
      <t>ショウガッコウ</t>
    </rPh>
    <phoneticPr fontId="1"/>
  </si>
  <si>
    <t>当日有権者数</t>
    <rPh sb="0" eb="2">
      <t>トウジツ</t>
    </rPh>
    <rPh sb="2" eb="5">
      <t>ユウケンシャ</t>
    </rPh>
    <rPh sb="5" eb="6">
      <t>スウ</t>
    </rPh>
    <phoneticPr fontId="1"/>
  </si>
  <si>
    <t>投票率（％）</t>
    <rPh sb="0" eb="2">
      <t>トウヒョウ</t>
    </rPh>
    <rPh sb="2" eb="3">
      <t>リツ</t>
    </rPh>
    <phoneticPr fontId="1"/>
  </si>
  <si>
    <t>豊玉第二小学校</t>
  </si>
  <si>
    <t>豊玉中学校</t>
  </si>
  <si>
    <t>豊玉小学校</t>
  </si>
  <si>
    <t>南町小学校</t>
  </si>
  <si>
    <t>開進第二中学校</t>
  </si>
  <si>
    <t>中村小学校</t>
  </si>
  <si>
    <t>中村西小学校</t>
  </si>
  <si>
    <t>中村中学校</t>
  </si>
  <si>
    <t>向山小学校</t>
  </si>
  <si>
    <t>練馬第二小学校</t>
  </si>
  <si>
    <t>第四商業高等学校</t>
  </si>
  <si>
    <t>富士見台小学校</t>
  </si>
  <si>
    <t>練馬東小学校</t>
  </si>
  <si>
    <t>春日町青少年館</t>
  </si>
  <si>
    <t>高松小学校</t>
  </si>
  <si>
    <t>田柄中学校</t>
  </si>
  <si>
    <t>旭町小学校</t>
  </si>
  <si>
    <t>豊渓小学校</t>
  </si>
  <si>
    <t>八坂中学校</t>
  </si>
  <si>
    <t>谷原小学校</t>
  </si>
  <si>
    <t>石神井東中学校</t>
  </si>
  <si>
    <t>石神井東小学校</t>
  </si>
  <si>
    <t>南田中小学校</t>
  </si>
  <si>
    <t>光和小学校</t>
  </si>
  <si>
    <t>石神井庁舎</t>
  </si>
  <si>
    <t>下石神井小学校</t>
  </si>
  <si>
    <t>石神井中学校</t>
  </si>
  <si>
    <t>上石神井北小学校</t>
  </si>
  <si>
    <t>井草高等学校</t>
  </si>
  <si>
    <t>上石神井小学校</t>
  </si>
  <si>
    <t>立野小学校</t>
  </si>
  <si>
    <t>石神井西小学校</t>
  </si>
  <si>
    <t>関町小学校</t>
  </si>
  <si>
    <t>関町北小学校</t>
  </si>
  <si>
    <t>泉新小学校</t>
  </si>
  <si>
    <t>大泉東小学校</t>
  </si>
  <si>
    <t>大泉第二中学校</t>
  </si>
  <si>
    <t>大泉第一小学校</t>
  </si>
  <si>
    <t>大泉北小学校</t>
  </si>
  <si>
    <t>大泉学園中学校</t>
  </si>
  <si>
    <t>大泉第三小学校</t>
  </si>
  <si>
    <t>大泉西中学校</t>
  </si>
  <si>
    <t>大泉第四小学校</t>
  </si>
  <si>
    <t>大泉第二小学校</t>
  </si>
  <si>
    <t>大泉学園桜小学校</t>
  </si>
  <si>
    <t>大泉第六小学校</t>
  </si>
  <si>
    <t>光が丘第三中学校</t>
  </si>
  <si>
    <t>大泉小学校</t>
  </si>
  <si>
    <t>練馬小学校</t>
  </si>
  <si>
    <t>石神井台小学校</t>
  </si>
  <si>
    <t>投票率(%)</t>
    <rPh sb="0" eb="2">
      <t>トウヒョウ</t>
    </rPh>
    <rPh sb="2" eb="3">
      <t>リツ</t>
    </rPh>
    <phoneticPr fontId="1"/>
  </si>
  <si>
    <t>光が丘第四中学校</t>
  </si>
  <si>
    <t>栄町会館</t>
    <rPh sb="0" eb="2">
      <t>サカエチョウ</t>
    </rPh>
    <rPh sb="2" eb="4">
      <t>カイカン</t>
    </rPh>
    <phoneticPr fontId="1"/>
  </si>
  <si>
    <t>候補者氏名</t>
    <rPh sb="0" eb="3">
      <t>コウホシャ</t>
    </rPh>
    <rPh sb="3" eb="5">
      <t>シメイ</t>
    </rPh>
    <phoneticPr fontId="1"/>
  </si>
  <si>
    <t>党派</t>
    <rPh sb="0" eb="2">
      <t>トウハ</t>
    </rPh>
    <phoneticPr fontId="1"/>
  </si>
  <si>
    <t>20歳代</t>
    <rPh sb="2" eb="4">
      <t>サイダイ</t>
    </rPh>
    <phoneticPr fontId="1"/>
  </si>
  <si>
    <t>30歳代</t>
    <rPh sb="2" eb="4">
      <t>サイダイ</t>
    </rPh>
    <phoneticPr fontId="1"/>
  </si>
  <si>
    <t>50歳代</t>
    <rPh sb="2" eb="4">
      <t>サイダイ</t>
    </rPh>
    <phoneticPr fontId="1"/>
  </si>
  <si>
    <t>40歳代</t>
    <rPh sb="2" eb="4">
      <t>サイダイ</t>
    </rPh>
    <phoneticPr fontId="1"/>
  </si>
  <si>
    <t>60歳代</t>
    <rPh sb="2" eb="4">
      <t>サイダイ</t>
    </rPh>
    <phoneticPr fontId="1"/>
  </si>
  <si>
    <t>名簿登録者数(人)</t>
    <rPh sb="0" eb="2">
      <t>メイボ</t>
    </rPh>
    <rPh sb="2" eb="5">
      <t>トウロクシャ</t>
    </rPh>
    <rPh sb="5" eb="6">
      <t>スウ</t>
    </rPh>
    <rPh sb="7" eb="8">
      <t>ニン</t>
    </rPh>
    <phoneticPr fontId="1"/>
  </si>
  <si>
    <t>当日有権者数(人)</t>
    <rPh sb="0" eb="2">
      <t>トウジツ</t>
    </rPh>
    <rPh sb="2" eb="5">
      <t>ユウケンシャ</t>
    </rPh>
    <rPh sb="5" eb="6">
      <t>スウ</t>
    </rPh>
    <rPh sb="7" eb="8">
      <t>ニン</t>
    </rPh>
    <phoneticPr fontId="1"/>
  </si>
  <si>
    <t>光が丘四季の香小学校</t>
    <phoneticPr fontId="1"/>
  </si>
  <si>
    <t>光が丘春の風小学校</t>
    <phoneticPr fontId="1"/>
  </si>
  <si>
    <t>練馬区役所</t>
    <rPh sb="0" eb="2">
      <t>ネリマ</t>
    </rPh>
    <rPh sb="2" eb="5">
      <t>クヤクショ</t>
    </rPh>
    <phoneticPr fontId="1"/>
  </si>
  <si>
    <t>得票数</t>
    <rPh sb="0" eb="2">
      <t>トクヒョウ</t>
    </rPh>
    <rPh sb="2" eb="3">
      <t>スウ</t>
    </rPh>
    <phoneticPr fontId="1"/>
  </si>
  <si>
    <t>石神井庁舎</t>
    <rPh sb="0" eb="3">
      <t>シャクジイ</t>
    </rPh>
    <rPh sb="3" eb="5">
      <t>チョウシャ</t>
    </rPh>
    <phoneticPr fontId="1"/>
  </si>
  <si>
    <t>関区民センター</t>
    <rPh sb="0" eb="1">
      <t>セキ</t>
    </rPh>
    <rPh sb="1" eb="3">
      <t>クミン</t>
    </rPh>
    <phoneticPr fontId="1"/>
  </si>
  <si>
    <t>上段：期日前投票者数：（人）
下段：期日前投票比率：（％）【投票者総数に占める期日前投票者数の割合】</t>
    <rPh sb="0" eb="2">
      <t>ジョウダン</t>
    </rPh>
    <rPh sb="3" eb="5">
      <t>キジツ</t>
    </rPh>
    <rPh sb="5" eb="6">
      <t>ゼン</t>
    </rPh>
    <rPh sb="6" eb="8">
      <t>トウヒョウ</t>
    </rPh>
    <rPh sb="8" eb="9">
      <t>シャ</t>
    </rPh>
    <rPh sb="9" eb="10">
      <t>スウ</t>
    </rPh>
    <rPh sb="12" eb="13">
      <t>ヒト</t>
    </rPh>
    <rPh sb="15" eb="17">
      <t>ゲダン</t>
    </rPh>
    <rPh sb="18" eb="20">
      <t>キジツ</t>
    </rPh>
    <rPh sb="20" eb="21">
      <t>ゼン</t>
    </rPh>
    <rPh sb="21" eb="23">
      <t>トウヒョウ</t>
    </rPh>
    <rPh sb="23" eb="25">
      <t>ヒリツ</t>
    </rPh>
    <rPh sb="30" eb="33">
      <t>トウヒョウシャ</t>
    </rPh>
    <rPh sb="33" eb="35">
      <t>ソウスウ</t>
    </rPh>
    <rPh sb="36" eb="37">
      <t>シ</t>
    </rPh>
    <rPh sb="39" eb="41">
      <t>キジツ</t>
    </rPh>
    <rPh sb="41" eb="42">
      <t>マエ</t>
    </rPh>
    <rPh sb="42" eb="45">
      <t>トウヒョウシャ</t>
    </rPh>
    <rPh sb="45" eb="46">
      <t>スウ</t>
    </rPh>
    <rPh sb="47" eb="49">
      <t>ワリアイ</t>
    </rPh>
    <phoneticPr fontId="1"/>
  </si>
  <si>
    <t>平和台体育館</t>
    <rPh sb="0" eb="3">
      <t>ヘイワダイ</t>
    </rPh>
    <rPh sb="3" eb="6">
      <t>タイイクカン</t>
    </rPh>
    <phoneticPr fontId="1"/>
  </si>
  <si>
    <t xml:space="preserve">  ①名簿登録者数・当日有権者数</t>
    <rPh sb="3" eb="5">
      <t>メイボ</t>
    </rPh>
    <rPh sb="5" eb="8">
      <t>トウロクシャ</t>
    </rPh>
    <rPh sb="8" eb="9">
      <t>スウ</t>
    </rPh>
    <rPh sb="10" eb="12">
      <t>トウジツ</t>
    </rPh>
    <rPh sb="12" eb="15">
      <t>ユウケンシャ</t>
    </rPh>
    <rPh sb="15" eb="16">
      <t>スウ</t>
    </rPh>
    <phoneticPr fontId="1"/>
  </si>
  <si>
    <t xml:space="preserve">  ②年代別投票者数・投票率</t>
    <rPh sb="3" eb="6">
      <t>ネンダイベツ</t>
    </rPh>
    <rPh sb="6" eb="9">
      <t>トウヒョウシャ</t>
    </rPh>
    <rPh sb="9" eb="10">
      <t>スウ</t>
    </rPh>
    <rPh sb="11" eb="13">
      <t>トウヒョウ</t>
    </rPh>
    <rPh sb="13" eb="14">
      <t>リツ</t>
    </rPh>
    <phoneticPr fontId="1"/>
  </si>
  <si>
    <t>　④　期日前投票所別投票者数・投票比率</t>
    <rPh sb="3" eb="6">
      <t>キ</t>
    </rPh>
    <rPh sb="6" eb="8">
      <t>トウヒョウ</t>
    </rPh>
    <rPh sb="8" eb="9">
      <t>ジョ</t>
    </rPh>
    <rPh sb="9" eb="10">
      <t>ベツ</t>
    </rPh>
    <rPh sb="10" eb="12">
      <t>トウヒョウ</t>
    </rPh>
    <rPh sb="12" eb="13">
      <t>シャ</t>
    </rPh>
    <rPh sb="13" eb="14">
      <t>スウ</t>
    </rPh>
    <rPh sb="15" eb="17">
      <t>トウヒョウ</t>
    </rPh>
    <rPh sb="17" eb="18">
      <t>ヒ</t>
    </rPh>
    <rPh sb="18" eb="19">
      <t>リツ</t>
    </rPh>
    <phoneticPr fontId="1"/>
  </si>
  <si>
    <t>りっこう幼稚園</t>
    <rPh sb="4" eb="7">
      <t>ヨウチエン</t>
    </rPh>
    <phoneticPr fontId="1"/>
  </si>
  <si>
    <t>平均</t>
    <rPh sb="0" eb="2">
      <t>ヘイキン</t>
    </rPh>
    <phoneticPr fontId="1"/>
  </si>
  <si>
    <t>10歳代</t>
    <rPh sb="2" eb="3">
      <t>サイ</t>
    </rPh>
    <rPh sb="3" eb="4">
      <t>ダイ</t>
    </rPh>
    <phoneticPr fontId="1"/>
  </si>
  <si>
    <t>在外</t>
    <rPh sb="0" eb="2">
      <t>ザイガイ</t>
    </rPh>
    <phoneticPr fontId="1"/>
  </si>
  <si>
    <t>在外</t>
  </si>
  <si>
    <t>期日前投票者数(計)</t>
    <rPh sb="0" eb="2">
      <t>キジツ</t>
    </rPh>
    <rPh sb="2" eb="3">
      <t>マエ</t>
    </rPh>
    <rPh sb="3" eb="5">
      <t>トウヒョウ</t>
    </rPh>
    <rPh sb="5" eb="6">
      <t>シャ</t>
    </rPh>
    <rPh sb="6" eb="7">
      <t>スウ</t>
    </rPh>
    <rPh sb="8" eb="9">
      <t>ケイ</t>
    </rPh>
    <phoneticPr fontId="1"/>
  </si>
  <si>
    <t>総投票者数</t>
    <rPh sb="0" eb="1">
      <t>ソウ</t>
    </rPh>
    <rPh sb="1" eb="3">
      <t>トウヒョウ</t>
    </rPh>
    <rPh sb="3" eb="4">
      <t>シャ</t>
    </rPh>
    <rPh sb="4" eb="5">
      <t>スウ</t>
    </rPh>
    <phoneticPr fontId="1"/>
  </si>
  <si>
    <t>有効投票総数</t>
    <rPh sb="0" eb="2">
      <t>ユウコウ</t>
    </rPh>
    <rPh sb="2" eb="4">
      <t>トウヒョウ</t>
    </rPh>
    <rPh sb="4" eb="6">
      <t>ソウスウ</t>
    </rPh>
    <phoneticPr fontId="1"/>
  </si>
  <si>
    <t>無効投票総数</t>
    <rPh sb="0" eb="2">
      <t>ムコウ</t>
    </rPh>
    <rPh sb="2" eb="4">
      <t>トウヒョウ</t>
    </rPh>
    <rPh sb="4" eb="6">
      <t>ソウスウ</t>
    </rPh>
    <phoneticPr fontId="1"/>
  </si>
  <si>
    <t>不足票数</t>
    <rPh sb="0" eb="2">
      <t>フソク</t>
    </rPh>
    <rPh sb="2" eb="4">
      <t>ヒョウスウ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</si>
  <si>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</si>
  <si>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</si>
  <si>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10代計</t>
    <rPh sb="2" eb="3">
      <t>ダイ</t>
    </rPh>
    <rPh sb="3" eb="4">
      <t>ケイ</t>
    </rPh>
    <phoneticPr fontId="1"/>
  </si>
  <si>
    <t>全世代計</t>
    <rPh sb="0" eb="1">
      <t>ゼン</t>
    </rPh>
    <rPh sb="1" eb="3">
      <t>セダイ</t>
    </rPh>
    <rPh sb="3" eb="4">
      <t>ケイ</t>
    </rPh>
    <phoneticPr fontId="1"/>
  </si>
  <si>
    <t>国内</t>
    <rPh sb="0" eb="2">
      <t>コクナイ</t>
    </rPh>
    <phoneticPr fontId="1"/>
  </si>
  <si>
    <t>在外</t>
    <rPh sb="0" eb="2">
      <t>ザイガイ</t>
    </rPh>
    <phoneticPr fontId="1"/>
  </si>
  <si>
    <t>計</t>
    <rPh sb="0" eb="1">
      <t>ケイ</t>
    </rPh>
    <phoneticPr fontId="1"/>
  </si>
  <si>
    <t>練馬区投票率（％）</t>
    <rPh sb="0" eb="3">
      <t>ネリマク</t>
    </rPh>
    <rPh sb="3" eb="5">
      <t>トウヒョウ</t>
    </rPh>
    <rPh sb="5" eb="6">
      <t>リツ</t>
    </rPh>
    <phoneticPr fontId="1"/>
  </si>
  <si>
    <t>投票者総数</t>
    <rPh sb="0" eb="3">
      <t>トウヒョウシャ</t>
    </rPh>
    <rPh sb="3" eb="5">
      <t>ソウスウ</t>
    </rPh>
    <phoneticPr fontId="1"/>
  </si>
  <si>
    <t>当選</t>
    <rPh sb="0" eb="2">
      <t>トウセン</t>
    </rPh>
    <phoneticPr fontId="1"/>
  </si>
  <si>
    <t>小林　けんじ</t>
  </si>
  <si>
    <t>公明党</t>
  </si>
  <si>
    <t>しばざき　幹男</t>
  </si>
  <si>
    <t>自由民主党</t>
  </si>
  <si>
    <t>日本共産党</t>
  </si>
  <si>
    <t>不受理票数</t>
    <rPh sb="0" eb="3">
      <t>フジュリ</t>
    </rPh>
    <rPh sb="3" eb="5">
      <t>ヒョウスウ</t>
    </rPh>
    <phoneticPr fontId="1"/>
  </si>
  <si>
    <t>村松　一希</t>
  </si>
  <si>
    <t>都民ファーストの会</t>
  </si>
  <si>
    <t>おじま　紘平</t>
  </si>
  <si>
    <t>とや　英津子</t>
  </si>
  <si>
    <t>藤井　とものり</t>
  </si>
  <si>
    <t>民進党</t>
  </si>
  <si>
    <t>やまか　あけみ</t>
    <phoneticPr fontId="1"/>
  </si>
  <si>
    <t>きくち　やすえ</t>
    <phoneticPr fontId="1"/>
  </si>
  <si>
    <t>あさの　克彦</t>
    <phoneticPr fontId="1"/>
  </si>
  <si>
    <t>渋谷　誠</t>
    <phoneticPr fontId="1"/>
  </si>
  <si>
    <t>自由民主党</t>
    <phoneticPr fontId="1"/>
  </si>
  <si>
    <t>東京・生活者ネットワーク</t>
    <phoneticPr fontId="1"/>
  </si>
  <si>
    <t>民進党</t>
    <phoneticPr fontId="1"/>
  </si>
  <si>
    <t>環境党</t>
    <phoneticPr fontId="1"/>
  </si>
  <si>
    <t>平成29年都議選</t>
    <rPh sb="0" eb="2">
      <t>ヘイセイ</t>
    </rPh>
    <rPh sb="4" eb="5">
      <t>ネン</t>
    </rPh>
    <rPh sb="5" eb="6">
      <t>ト</t>
    </rPh>
    <rPh sb="6" eb="7">
      <t>ギ</t>
    </rPh>
    <rPh sb="7" eb="8">
      <t>セン</t>
    </rPh>
    <phoneticPr fontId="1"/>
  </si>
  <si>
    <t>平成25年都議選</t>
    <rPh sb="0" eb="2">
      <t>ヘイセイ</t>
    </rPh>
    <rPh sb="4" eb="5">
      <t>ネン</t>
    </rPh>
    <rPh sb="5" eb="6">
      <t>ト</t>
    </rPh>
    <rPh sb="6" eb="7">
      <t>ギ</t>
    </rPh>
    <rPh sb="7" eb="8">
      <t>セン</t>
    </rPh>
    <phoneticPr fontId="1"/>
  </si>
  <si>
    <t>25年都議選</t>
    <rPh sb="2" eb="3">
      <t>ネン</t>
    </rPh>
    <rPh sb="3" eb="4">
      <t>ト</t>
    </rPh>
    <rPh sb="4" eb="5">
      <t>ギ</t>
    </rPh>
    <rPh sb="5" eb="6">
      <t>セン</t>
    </rPh>
    <phoneticPr fontId="1"/>
  </si>
  <si>
    <t>29年都議選</t>
    <rPh sb="2" eb="3">
      <t>ネン</t>
    </rPh>
    <rPh sb="3" eb="4">
      <t>ト</t>
    </rPh>
    <rPh sb="4" eb="5">
      <t>ギ</t>
    </rPh>
    <rPh sb="5" eb="6">
      <t>セン</t>
    </rPh>
    <phoneticPr fontId="1"/>
  </si>
  <si>
    <t>前回との差</t>
    <rPh sb="0" eb="2">
      <t>ゼンカイ</t>
    </rPh>
    <phoneticPr fontId="1"/>
  </si>
  <si>
    <t>70歳代</t>
    <rPh sb="2" eb="3">
      <t>サイ</t>
    </rPh>
    <rPh sb="3" eb="4">
      <t>ダイ</t>
    </rPh>
    <phoneticPr fontId="1"/>
  </si>
  <si>
    <t>80歳以上</t>
    <rPh sb="2" eb="3">
      <t>サイ</t>
    </rPh>
    <rPh sb="3" eb="5">
      <t>イジョウ</t>
    </rPh>
    <phoneticPr fontId="1"/>
  </si>
  <si>
    <t>70歳以上</t>
    <rPh sb="2" eb="3">
      <t>サイ</t>
    </rPh>
    <rPh sb="3" eb="5">
      <t>イジョウ</t>
    </rPh>
    <phoneticPr fontId="1"/>
  </si>
  <si>
    <t>期日前投票比率</t>
    <rPh sb="0" eb="2">
      <t>キジツ</t>
    </rPh>
    <rPh sb="2" eb="3">
      <t>マエ</t>
    </rPh>
    <rPh sb="3" eb="5">
      <t>トウヒョウ</t>
    </rPh>
    <rPh sb="5" eb="6">
      <t>ヒ</t>
    </rPh>
    <rPh sb="6" eb="7">
      <t>リツ</t>
    </rPh>
    <phoneticPr fontId="1"/>
  </si>
  <si>
    <t>１ 投票結果（練馬区選挙区）</t>
    <rPh sb="2" eb="4">
      <t>トウヒョウ</t>
    </rPh>
    <rPh sb="4" eb="6">
      <t>ケッカ</t>
    </rPh>
    <rPh sb="7" eb="10">
      <t>ネリマク</t>
    </rPh>
    <rPh sb="10" eb="13">
      <t>センキョク</t>
    </rPh>
    <phoneticPr fontId="1"/>
  </si>
  <si>
    <t>③　投票区別投票者数・投票率</t>
    <rPh sb="2" eb="4">
      <t>トウヒョウ</t>
    </rPh>
    <rPh sb="4" eb="5">
      <t>ク</t>
    </rPh>
    <rPh sb="5" eb="6">
      <t>ベツ</t>
    </rPh>
    <rPh sb="6" eb="8">
      <t>トウヒョウ</t>
    </rPh>
    <rPh sb="8" eb="9">
      <t>シャ</t>
    </rPh>
    <rPh sb="9" eb="10">
      <t>スウ</t>
    </rPh>
    <rPh sb="11" eb="13">
      <t>トウヒョウ</t>
    </rPh>
    <rPh sb="13" eb="14">
      <t>リツ</t>
    </rPh>
    <phoneticPr fontId="1"/>
  </si>
  <si>
    <t>２　開票結果（練馬区選挙区）</t>
    <rPh sb="7" eb="10">
      <t>ネリマク</t>
    </rPh>
    <rPh sb="10" eb="13">
      <t>センキョク</t>
    </rPh>
    <phoneticPr fontId="1"/>
  </si>
  <si>
    <t>投票者数</t>
    <rPh sb="0" eb="2">
      <t>トウヒョウ</t>
    </rPh>
    <rPh sb="2" eb="3">
      <t>シャ</t>
    </rPh>
    <rPh sb="3" eb="4">
      <t>スウ</t>
    </rPh>
    <phoneticPr fontId="1"/>
  </si>
  <si>
    <t>前回との差</t>
    <rPh sb="0" eb="2">
      <t>ゼンカイ</t>
    </rPh>
    <rPh sb="4" eb="5">
      <t>サ</t>
    </rPh>
    <phoneticPr fontId="1"/>
  </si>
  <si>
    <t>投票率(Pt)</t>
    <rPh sb="0" eb="2">
      <t>トウヒョウ</t>
    </rPh>
    <rPh sb="2" eb="3">
      <t>リツ</t>
    </rPh>
    <phoneticPr fontId="1"/>
  </si>
  <si>
    <t>平成29年７月２日執行　東京都議会議員選挙の結果について</t>
    <rPh sb="0" eb="2">
      <t>ヘイセイ</t>
    </rPh>
    <rPh sb="4" eb="5">
      <t>ネン</t>
    </rPh>
    <rPh sb="6" eb="7">
      <t>ガツ</t>
    </rPh>
    <rPh sb="8" eb="9">
      <t>ニチ</t>
    </rPh>
    <rPh sb="9" eb="11">
      <t>シッコウ</t>
    </rPh>
    <rPh sb="12" eb="14">
      <t>トウキョウ</t>
    </rPh>
    <rPh sb="14" eb="17">
      <t>トギカイ</t>
    </rPh>
    <rPh sb="17" eb="19">
      <t>ギイン</t>
    </rPh>
    <rPh sb="19" eb="21">
      <t>センキョ</t>
    </rPh>
    <rPh sb="22" eb="24">
      <t>ケッカ</t>
    </rPh>
    <phoneticPr fontId="1"/>
  </si>
  <si>
    <t>（参考１）70歳以上内訳</t>
    <rPh sb="1" eb="3">
      <t>サンコウ</t>
    </rPh>
    <phoneticPr fontId="1"/>
  </si>
  <si>
    <t>（参考２）18歳・19歳の投票率</t>
    <rPh sb="1" eb="3">
      <t>サンコウ</t>
    </rPh>
    <rPh sb="7" eb="8">
      <t>サイ</t>
    </rPh>
    <rPh sb="11" eb="12">
      <t>サイ</t>
    </rPh>
    <rPh sb="13" eb="15">
      <t>トウヒョウ</t>
    </rPh>
    <rPh sb="15" eb="16">
      <t>リツ</t>
    </rPh>
    <phoneticPr fontId="1"/>
  </si>
  <si>
    <t>平成 29 年 7月 19日</t>
    <rPh sb="0" eb="2">
      <t>ヘイセイ</t>
    </rPh>
    <rPh sb="6" eb="7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</si>
</sst>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"/>
    <numFmt numFmtId="177" formatCode="#,##0.00;&quot;△ &quot;#,##0.00"/>
    <numFmt numFmtId="178" formatCode="0.00_);[Red]\(0.00\)"/>
    <numFmt numFmtId="179" formatCode="0.00_ "/>
    <numFmt numFmtId="180" formatCode="#,##0.00_ "/>
    <numFmt numFmtId="181" formatCode="0.00;&quot;△ &quot;0.00"/>
    <numFmt numFmtId="182" formatCode="#,##0;&quot;△ &quot;#,##0"/>
    <numFmt numFmtId="183" formatCode="0.0_);[Red]\(0.0\)"/>
    <numFmt numFmtId="184" formatCode="0_);[Red]\(0\)"/>
    <numFmt numFmtId="185" formatCode="#,##0_);[Red]\(#,##0\)"/>
    <numFmt numFmtId="186" formatCode="#,##0_ ;[Red]\-#,##0\ "/>
    <numFmt numFmtId="187" formatCode="0;&quot;△ &quot;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182" fontId="3" fillId="0" borderId="9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wrapText="1"/>
    </xf>
    <xf numFmtId="183" fontId="3" fillId="0" borderId="3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shrinkToFit="1"/>
    </xf>
    <xf numFmtId="176" fontId="3" fillId="0" borderId="3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1" xfId="0" applyNumberFormat="1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>
      <alignment vertical="center"/>
    </xf>
    <xf numFmtId="182" fontId="3" fillId="0" borderId="0" xfId="0" applyNumberFormat="1" applyFont="1" applyFill="1" applyBorder="1" applyAlignment="1">
      <alignment vertical="center" shrinkToFit="1"/>
    </xf>
    <xf numFmtId="181" fontId="3" fillId="0" borderId="0" xfId="0" applyNumberFormat="1" applyFont="1" applyFill="1" applyBorder="1" applyAlignment="1">
      <alignment vertical="center" shrinkToFit="1"/>
    </xf>
    <xf numFmtId="182" fontId="3" fillId="0" borderId="10" xfId="0" applyNumberFormat="1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182" fontId="3" fillId="0" borderId="23" xfId="0" applyNumberFormat="1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182" fontId="3" fillId="0" borderId="16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84" fontId="0" fillId="0" borderId="0" xfId="0" applyNumberFormat="1" applyFont="1" applyFill="1" applyBorder="1">
      <alignment vertical="center"/>
    </xf>
    <xf numFmtId="38" fontId="0" fillId="0" borderId="0" xfId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8" fontId="0" fillId="0" borderId="0" xfId="1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3" fillId="3" borderId="2" xfId="0" applyNumberFormat="1" applyFont="1" applyFill="1" applyBorder="1" applyAlignment="1">
      <alignment vertical="center" shrinkToFit="1"/>
    </xf>
    <xf numFmtId="0" fontId="0" fillId="0" borderId="25" xfId="0" applyFont="1" applyBorder="1">
      <alignment vertical="center"/>
    </xf>
    <xf numFmtId="176" fontId="3" fillId="0" borderId="10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82" fontId="3" fillId="0" borderId="18" xfId="0" applyNumberFormat="1" applyFont="1" applyFill="1" applyBorder="1" applyAlignment="1">
      <alignment horizontal="right" vertical="center" shrinkToFit="1"/>
    </xf>
    <xf numFmtId="38" fontId="3" fillId="0" borderId="27" xfId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9" fontId="3" fillId="0" borderId="7" xfId="0" applyNumberFormat="1" applyFont="1" applyFill="1" applyBorder="1" applyAlignment="1">
      <alignment horizontal="right" vertical="center" shrinkToFit="1"/>
    </xf>
    <xf numFmtId="179" fontId="3" fillId="0" borderId="2" xfId="0" applyNumberFormat="1" applyFont="1" applyFill="1" applyBorder="1" applyAlignment="1">
      <alignment horizontal="right" vertical="center" shrinkToFit="1"/>
    </xf>
    <xf numFmtId="182" fontId="3" fillId="0" borderId="31" xfId="0" applyNumberFormat="1" applyFont="1" applyFill="1" applyBorder="1" applyAlignment="1">
      <alignment vertical="center" shrinkToFit="1"/>
    </xf>
    <xf numFmtId="182" fontId="3" fillId="0" borderId="32" xfId="0" applyNumberFormat="1" applyFont="1" applyFill="1" applyBorder="1" applyAlignment="1">
      <alignment vertical="center" shrinkToFit="1"/>
    </xf>
    <xf numFmtId="38" fontId="3" fillId="0" borderId="44" xfId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2" fontId="3" fillId="0" borderId="4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5" fontId="3" fillId="0" borderId="14" xfId="0" applyNumberFormat="1" applyFont="1" applyBorder="1" applyAlignment="1" applyProtection="1">
      <alignment horizontal="right" vertical="center"/>
      <protection locked="0"/>
    </xf>
    <xf numFmtId="185" fontId="3" fillId="0" borderId="0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2" fontId="3" fillId="0" borderId="20" xfId="0" applyNumberFormat="1" applyFont="1" applyBorder="1" applyAlignment="1">
      <alignment vertical="center"/>
    </xf>
    <xf numFmtId="182" fontId="3" fillId="0" borderId="21" xfId="0" applyNumberFormat="1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186" fontId="3" fillId="0" borderId="8" xfId="0" applyNumberFormat="1" applyFont="1" applyBorder="1" applyAlignment="1">
      <alignment vertical="center"/>
    </xf>
    <xf numFmtId="186" fontId="3" fillId="0" borderId="12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86" fontId="3" fillId="0" borderId="4" xfId="0" applyNumberFormat="1" applyFont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187" fontId="3" fillId="0" borderId="4" xfId="0" applyNumberFormat="1" applyFont="1" applyBorder="1" applyAlignment="1">
      <alignment vertical="center"/>
    </xf>
    <xf numFmtId="187" fontId="3" fillId="0" borderId="10" xfId="0" applyNumberFormat="1" applyFont="1" applyBorder="1" applyAlignment="1">
      <alignment vertical="center"/>
    </xf>
    <xf numFmtId="182" fontId="3" fillId="0" borderId="52" xfId="0" applyNumberFormat="1" applyFont="1" applyBorder="1" applyAlignment="1">
      <alignment vertical="center"/>
    </xf>
    <xf numFmtId="3" fontId="3" fillId="0" borderId="5" xfId="0" applyNumberFormat="1" applyFont="1" applyBorder="1">
      <alignment vertical="center"/>
    </xf>
    <xf numFmtId="3" fontId="3" fillId="0" borderId="26" xfId="0" applyNumberFormat="1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182" fontId="3" fillId="0" borderId="7" xfId="0" applyNumberFormat="1" applyFont="1" applyFill="1" applyBorder="1">
      <alignment vertical="center"/>
    </xf>
    <xf numFmtId="182" fontId="3" fillId="0" borderId="1" xfId="0" applyNumberFormat="1" applyFont="1" applyFill="1" applyBorder="1">
      <alignment vertical="center"/>
    </xf>
    <xf numFmtId="177" fontId="0" fillId="0" borderId="0" xfId="0" applyNumberFormat="1" applyFont="1" applyFill="1">
      <alignment vertical="center"/>
    </xf>
    <xf numFmtId="38" fontId="3" fillId="0" borderId="54" xfId="1" applyFont="1" applyFill="1" applyBorder="1" applyAlignment="1">
      <alignment vertical="center"/>
    </xf>
    <xf numFmtId="38" fontId="3" fillId="0" borderId="45" xfId="1" applyFont="1" applyFill="1" applyBorder="1" applyAlignment="1">
      <alignment horizontal="right" vertical="center"/>
    </xf>
    <xf numFmtId="38" fontId="3" fillId="0" borderId="55" xfId="1" applyFont="1" applyFill="1" applyBorder="1" applyAlignment="1">
      <alignment horizontal="right" vertical="center"/>
    </xf>
    <xf numFmtId="176" fontId="3" fillId="0" borderId="45" xfId="0" applyNumberFormat="1" applyFont="1" applyFill="1" applyBorder="1">
      <alignment vertical="center"/>
    </xf>
    <xf numFmtId="176" fontId="3" fillId="0" borderId="57" xfId="0" applyNumberFormat="1" applyFont="1" applyFill="1" applyBorder="1">
      <alignment vertical="center"/>
    </xf>
    <xf numFmtId="38" fontId="3" fillId="0" borderId="14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59" xfId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4" xfId="0" applyNumberFormat="1" applyFont="1" applyFill="1" applyBorder="1" applyAlignment="1">
      <alignment horizontal="center" vertical="center"/>
    </xf>
    <xf numFmtId="40" fontId="3" fillId="0" borderId="0" xfId="0" applyNumberFormat="1" applyFont="1" applyFill="1" applyBorder="1" applyAlignment="1">
      <alignment horizontal="center" vertical="center"/>
    </xf>
    <xf numFmtId="40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5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38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0" fontId="0" fillId="0" borderId="0" xfId="0" applyFont="1" applyBorder="1">
      <alignment vertical="center"/>
    </xf>
    <xf numFmtId="177" fontId="0" fillId="0" borderId="0" xfId="0" applyNumberFormat="1" applyFont="1" applyBorder="1">
      <alignment vertical="center"/>
    </xf>
    <xf numFmtId="181" fontId="0" fillId="0" borderId="0" xfId="0" applyNumberFormat="1" applyFont="1" applyBorder="1">
      <alignment vertical="center"/>
    </xf>
    <xf numFmtId="176" fontId="3" fillId="0" borderId="4" xfId="0" applyNumberFormat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7" fontId="3" fillId="0" borderId="4" xfId="0" applyNumberFormat="1" applyFont="1" applyFill="1" applyBorder="1">
      <alignment vertical="center"/>
    </xf>
    <xf numFmtId="181" fontId="3" fillId="0" borderId="39" xfId="0" applyNumberFormat="1" applyFont="1" applyFill="1" applyBorder="1">
      <alignment vertical="center"/>
    </xf>
    <xf numFmtId="182" fontId="3" fillId="0" borderId="53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3" fillId="0" borderId="14" xfId="0" applyNumberFormat="1" applyFont="1" applyFill="1" applyBorder="1">
      <alignment vertical="center"/>
    </xf>
    <xf numFmtId="181" fontId="3" fillId="0" borderId="51" xfId="0" applyNumberFormat="1" applyFont="1" applyFill="1" applyBorder="1">
      <alignment vertical="center"/>
    </xf>
    <xf numFmtId="177" fontId="3" fillId="0" borderId="13" xfId="0" applyNumberFormat="1" applyFont="1" applyFill="1" applyBorder="1" applyAlignment="1">
      <alignment horizontal="center" vertical="center"/>
    </xf>
    <xf numFmtId="182" fontId="3" fillId="0" borderId="16" xfId="0" applyNumberFormat="1" applyFont="1" applyFill="1" applyBorder="1">
      <alignment vertical="center"/>
    </xf>
    <xf numFmtId="177" fontId="3" fillId="0" borderId="17" xfId="0" applyNumberFormat="1" applyFont="1" applyFill="1" applyBorder="1">
      <alignment vertical="center"/>
    </xf>
    <xf numFmtId="182" fontId="3" fillId="0" borderId="56" xfId="0" applyNumberFormat="1" applyFont="1" applyFill="1" applyBorder="1">
      <alignment vertical="center"/>
    </xf>
    <xf numFmtId="181" fontId="3" fillId="0" borderId="43" xfId="0" applyNumberFormat="1" applyFont="1" applyFill="1" applyBorder="1">
      <alignment vertical="center"/>
    </xf>
    <xf numFmtId="182" fontId="3" fillId="0" borderId="58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vertical="center"/>
    </xf>
    <xf numFmtId="182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182" fontId="0" fillId="2" borderId="0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76" fontId="3" fillId="0" borderId="39" xfId="0" applyNumberFormat="1" applyFont="1" applyFill="1" applyBorder="1" applyAlignment="1">
      <alignment horizontal="right" vertical="center" shrinkToFit="1"/>
    </xf>
    <xf numFmtId="176" fontId="3" fillId="0" borderId="42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43" xfId="0" applyNumberFormat="1" applyFont="1" applyFill="1" applyBorder="1" applyAlignment="1">
      <alignment horizontal="right" vertical="center" shrinkToFit="1"/>
    </xf>
    <xf numFmtId="176" fontId="3" fillId="0" borderId="18" xfId="0" applyNumberFormat="1" applyFont="1" applyFill="1" applyBorder="1" applyAlignment="1">
      <alignment horizontal="right" vertical="center" shrinkToFit="1"/>
    </xf>
    <xf numFmtId="178" fontId="3" fillId="0" borderId="18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82" fontId="3" fillId="0" borderId="49" xfId="0" applyNumberFormat="1" applyFont="1" applyFill="1" applyBorder="1" applyAlignment="1">
      <alignment vertical="center" shrinkToFit="1"/>
    </xf>
    <xf numFmtId="181" fontId="3" fillId="0" borderId="30" xfId="0" applyNumberFormat="1" applyFont="1" applyFill="1" applyBorder="1" applyAlignment="1">
      <alignment vertical="center" shrinkToFit="1"/>
    </xf>
    <xf numFmtId="181" fontId="3" fillId="0" borderId="3" xfId="0" applyNumberFormat="1" applyFont="1" applyFill="1" applyBorder="1" applyAlignment="1">
      <alignment vertical="center" shrinkToFit="1"/>
    </xf>
    <xf numFmtId="181" fontId="3" fillId="0" borderId="40" xfId="0" applyNumberFormat="1" applyFont="1" applyFill="1" applyBorder="1" applyAlignment="1">
      <alignment vertical="center" shrinkToFit="1"/>
    </xf>
    <xf numFmtId="181" fontId="3" fillId="0" borderId="12" xfId="0" applyNumberFormat="1" applyFont="1" applyFill="1" applyBorder="1" applyAlignment="1">
      <alignment vertical="center" shrinkToFit="1"/>
    </xf>
    <xf numFmtId="181" fontId="3" fillId="0" borderId="12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1" fontId="3" fillId="0" borderId="40" xfId="0" applyNumberFormat="1" applyFont="1" applyFill="1" applyBorder="1" applyAlignment="1">
      <alignment vertical="center"/>
    </xf>
    <xf numFmtId="181" fontId="3" fillId="0" borderId="48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 shrinkToFit="1"/>
    </xf>
    <xf numFmtId="181" fontId="3" fillId="0" borderId="24" xfId="0" applyNumberFormat="1" applyFont="1" applyFill="1" applyBorder="1" applyAlignment="1">
      <alignment vertical="center"/>
    </xf>
    <xf numFmtId="181" fontId="3" fillId="0" borderId="50" xfId="0" applyNumberFormat="1" applyFont="1" applyFill="1" applyBorder="1" applyAlignment="1">
      <alignment vertical="center"/>
    </xf>
    <xf numFmtId="181" fontId="3" fillId="0" borderId="23" xfId="0" applyNumberFormat="1" applyFont="1" applyFill="1" applyBorder="1" applyAlignment="1">
      <alignment vertical="center"/>
    </xf>
    <xf numFmtId="181" fontId="3" fillId="0" borderId="50" xfId="0" applyNumberFormat="1" applyFont="1" applyFill="1" applyBorder="1" applyAlignment="1">
      <alignment vertical="center" shrinkToFit="1"/>
    </xf>
    <xf numFmtId="181" fontId="3" fillId="0" borderId="24" xfId="0" applyNumberFormat="1" applyFont="1" applyFill="1" applyBorder="1" applyAlignment="1">
      <alignment vertical="center" shrinkToFit="1"/>
    </xf>
    <xf numFmtId="182" fontId="3" fillId="0" borderId="16" xfId="0" applyNumberFormat="1" applyFont="1" applyFill="1" applyBorder="1" applyAlignment="1">
      <alignment vertical="center" shrinkToFit="1"/>
    </xf>
    <xf numFmtId="182" fontId="3" fillId="0" borderId="43" xfId="0" applyNumberFormat="1" applyFont="1" applyFill="1" applyBorder="1" applyAlignment="1">
      <alignment vertical="center" shrinkToFit="1"/>
    </xf>
    <xf numFmtId="182" fontId="3" fillId="0" borderId="18" xfId="0" applyNumberFormat="1" applyFont="1" applyFill="1" applyBorder="1" applyAlignment="1">
      <alignment vertical="center" shrinkToFit="1"/>
    </xf>
    <xf numFmtId="181" fontId="3" fillId="0" borderId="9" xfId="0" applyNumberFormat="1" applyFont="1" applyFill="1" applyBorder="1" applyAlignment="1">
      <alignment vertical="center"/>
    </xf>
    <xf numFmtId="181" fontId="3" fillId="0" borderId="51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1" fontId="3" fillId="0" borderId="51" xfId="0" applyNumberFormat="1" applyFont="1" applyFill="1" applyBorder="1" applyAlignment="1">
      <alignment vertical="center" shrinkToFit="1"/>
    </xf>
    <xf numFmtId="181" fontId="3" fillId="0" borderId="23" xfId="0" applyNumberFormat="1" applyFont="1" applyFill="1" applyBorder="1" applyAlignment="1">
      <alignment vertical="center" shrinkToFit="1"/>
    </xf>
    <xf numFmtId="181" fontId="3" fillId="0" borderId="9" xfId="0" applyNumberFormat="1" applyFont="1" applyFill="1" applyBorder="1" applyAlignment="1">
      <alignment vertical="center" shrinkToFit="1"/>
    </xf>
    <xf numFmtId="182" fontId="3" fillId="0" borderId="43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561975</xdr:colOff>
      <xdr:row>43</xdr:row>
      <xdr:rowOff>28575</xdr:rowOff>
    </xdr:from>
    <xdr:to>
      <xdr:col>14</xdr:col>
      <xdr:colOff>142875</xdr:colOff>
      <xdr:row>44</xdr:row>
      <xdr:rowOff>85725</xdr:rowOff>
    </xdr:to>
    <xdr:sp macro="" textlink="">
      <xdr:nvSpPr>
        <xdr:cNvPr id="3" name="角丸四角形 2"/>
        <xdr:cNvSpPr/>
      </xdr:nvSpPr>
      <xdr:spPr>
        <a:xfrm>
          <a:off x="9067800" y="8239125"/>
          <a:ext cx="266700" cy="2476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BreakPreview" topLeftCell="A9" zoomScaleNormal="100" zoomScaleSheetLayoutView="100" workbookViewId="0">
      <selection activeCell="F30" sqref="F30"/>
    </sheetView>
  </sheetViews>
  <sheetFormatPr defaultRowHeight="13.5"/>
  <cols>
    <col min="1" max="1" width="4.625" style="27" customWidth="1"/>
    <col min="2" max="8" width="10.625" style="27" customWidth="1"/>
    <col min="9" max="9" width="4.625" style="27" customWidth="1"/>
    <col min="10" max="16384" width="9" style="27"/>
  </cols>
  <sheetData>
    <row r="1" spans="1:10" ht="17.25" customHeight="1">
      <c r="A1" s="4"/>
      <c r="B1" s="4"/>
      <c r="C1" s="4"/>
      <c r="D1" s="4"/>
      <c r="E1" s="4"/>
      <c r="F1" s="4"/>
      <c r="G1" s="4"/>
      <c r="H1" s="4"/>
      <c r="I1" s="21"/>
      <c r="J1" s="26"/>
    </row>
    <row r="2" spans="1:10" ht="17.25" customHeight="1">
      <c r="A2" s="4"/>
      <c r="B2" s="4"/>
      <c r="C2" s="4"/>
      <c r="D2" s="4"/>
      <c r="E2" s="4"/>
      <c r="F2" s="4"/>
      <c r="G2" s="127" t="s">
        <v>161</v>
      </c>
      <c r="H2" s="127"/>
      <c r="I2" s="127"/>
      <c r="J2" s="26"/>
    </row>
    <row r="3" spans="1:10" ht="17.25" customHeight="1">
      <c r="A3" s="4"/>
      <c r="B3" s="4"/>
      <c r="C3" s="4"/>
      <c r="D3" s="4"/>
      <c r="E3" s="4"/>
      <c r="F3" s="4"/>
      <c r="G3" s="128" t="s">
        <v>6</v>
      </c>
      <c r="H3" s="128"/>
      <c r="I3" s="128"/>
      <c r="J3" s="26"/>
    </row>
    <row r="4" spans="1:10" ht="17.25" customHeight="1">
      <c r="A4" s="4"/>
      <c r="B4" s="4"/>
      <c r="C4" s="4"/>
      <c r="D4" s="4"/>
      <c r="E4" s="4"/>
      <c r="F4" s="4"/>
      <c r="G4" s="4"/>
      <c r="H4" s="25"/>
      <c r="I4" s="25"/>
      <c r="J4" s="26"/>
    </row>
    <row r="5" spans="1:10" ht="17.25" customHeight="1">
      <c r="A5" s="21"/>
      <c r="B5" s="135" t="s">
        <v>158</v>
      </c>
      <c r="C5" s="136"/>
      <c r="D5" s="136"/>
      <c r="E5" s="136"/>
      <c r="F5" s="136"/>
      <c r="G5" s="136"/>
      <c r="H5" s="136"/>
      <c r="I5" s="28"/>
      <c r="J5" s="26"/>
    </row>
    <row r="6" spans="1:10" ht="17.25" customHeight="1">
      <c r="A6" s="4"/>
      <c r="B6" s="4"/>
      <c r="C6" s="4"/>
      <c r="D6" s="4"/>
      <c r="E6" s="4"/>
      <c r="F6" s="134"/>
      <c r="G6" s="134"/>
      <c r="H6" s="4"/>
      <c r="I6" s="4"/>
      <c r="J6" s="26"/>
    </row>
    <row r="7" spans="1:10" ht="17.25" customHeight="1">
      <c r="A7" s="22"/>
      <c r="B7" s="22" t="s">
        <v>152</v>
      </c>
      <c r="C7" s="4"/>
      <c r="D7" s="4"/>
      <c r="E7" s="4"/>
      <c r="F7" s="4"/>
      <c r="G7" s="4"/>
      <c r="H7" s="4"/>
      <c r="I7" s="4"/>
      <c r="J7" s="26"/>
    </row>
    <row r="8" spans="1:10" ht="17.25" customHeight="1">
      <c r="A8" s="22"/>
      <c r="B8" s="4"/>
      <c r="C8" s="4"/>
      <c r="D8" s="4"/>
      <c r="E8" s="4"/>
      <c r="F8" s="4"/>
      <c r="G8" s="4"/>
      <c r="H8" s="4"/>
      <c r="I8" s="4"/>
      <c r="J8" s="26"/>
    </row>
    <row r="9" spans="1:10" ht="17.25" customHeight="1">
      <c r="A9" s="4"/>
      <c r="B9" s="4" t="s">
        <v>100</v>
      </c>
      <c r="C9" s="4"/>
      <c r="D9" s="4"/>
      <c r="E9" s="4"/>
      <c r="F9" s="4"/>
      <c r="G9" s="4"/>
      <c r="H9" s="4"/>
      <c r="I9" s="4"/>
      <c r="J9" s="26"/>
    </row>
    <row r="10" spans="1:10" ht="11.25" customHeight="1">
      <c r="A10" s="4"/>
      <c r="B10" s="4"/>
      <c r="C10" s="4"/>
      <c r="D10" s="4"/>
      <c r="E10" s="4"/>
      <c r="F10" s="4"/>
      <c r="G10" s="4"/>
      <c r="H10" s="4"/>
      <c r="I10" s="4"/>
      <c r="J10" s="26"/>
    </row>
    <row r="11" spans="1:10" ht="18.75" customHeight="1">
      <c r="A11" s="4"/>
      <c r="B11" s="139"/>
      <c r="C11" s="141" t="s">
        <v>90</v>
      </c>
      <c r="D11" s="142"/>
      <c r="E11" s="142"/>
      <c r="F11" s="143" t="s">
        <v>91</v>
      </c>
      <c r="G11" s="142"/>
      <c r="H11" s="144"/>
      <c r="I11" s="4"/>
      <c r="J11" s="26"/>
    </row>
    <row r="12" spans="1:10" ht="18.75" customHeight="1">
      <c r="A12" s="4"/>
      <c r="B12" s="140"/>
      <c r="C12" s="115" t="s">
        <v>0</v>
      </c>
      <c r="D12" s="115" t="s">
        <v>1</v>
      </c>
      <c r="E12" s="111" t="s">
        <v>8</v>
      </c>
      <c r="F12" s="67" t="s">
        <v>0</v>
      </c>
      <c r="G12" s="115" t="s">
        <v>1</v>
      </c>
      <c r="H12" s="115" t="s">
        <v>8</v>
      </c>
      <c r="I12" s="4"/>
      <c r="J12" s="26"/>
    </row>
    <row r="13" spans="1:10" ht="18.75" hidden="1" customHeight="1">
      <c r="A13" s="4"/>
      <c r="B13" s="119" t="s">
        <v>117</v>
      </c>
      <c r="C13" s="23">
        <v>294718</v>
      </c>
      <c r="D13" s="23">
        <v>311878</v>
      </c>
      <c r="E13" s="204">
        <v>606596</v>
      </c>
      <c r="F13" s="106">
        <v>289083</v>
      </c>
      <c r="G13" s="23">
        <v>307164</v>
      </c>
      <c r="H13" s="23">
        <v>596247</v>
      </c>
      <c r="I13" s="4"/>
      <c r="J13" s="26"/>
    </row>
    <row r="14" spans="1:10" ht="19.5" hidden="1" customHeight="1" thickBot="1">
      <c r="A14" s="4"/>
      <c r="B14" s="57" t="s">
        <v>118</v>
      </c>
      <c r="C14" s="58"/>
      <c r="D14" s="58"/>
      <c r="E14" s="205">
        <v>0</v>
      </c>
      <c r="F14" s="107"/>
      <c r="G14" s="58"/>
      <c r="H14" s="206">
        <v>0</v>
      </c>
      <c r="I14" s="4"/>
      <c r="J14" s="26"/>
    </row>
    <row r="15" spans="1:10" ht="17.25" customHeight="1">
      <c r="A15" s="4"/>
      <c r="B15" s="33" t="s">
        <v>119</v>
      </c>
      <c r="C15" s="207">
        <v>293779</v>
      </c>
      <c r="D15" s="207">
        <v>312261</v>
      </c>
      <c r="E15" s="208">
        <v>606040</v>
      </c>
      <c r="F15" s="209">
        <v>288298</v>
      </c>
      <c r="G15" s="207">
        <v>307637</v>
      </c>
      <c r="H15" s="210">
        <v>595935</v>
      </c>
      <c r="I15" s="4"/>
      <c r="J15" s="26"/>
    </row>
    <row r="16" spans="1:10" ht="17.25" customHeight="1">
      <c r="A16" s="4"/>
      <c r="B16" s="4"/>
      <c r="C16" s="4"/>
      <c r="D16" s="4"/>
      <c r="E16" s="4"/>
      <c r="F16" s="4"/>
      <c r="G16" s="4"/>
      <c r="H16" s="2"/>
      <c r="I16" s="4"/>
      <c r="J16" s="26"/>
    </row>
    <row r="17" spans="1:12" ht="17.25" customHeight="1">
      <c r="A17" s="4"/>
      <c r="B17" s="4" t="s">
        <v>101</v>
      </c>
      <c r="C17" s="4"/>
      <c r="D17" s="4"/>
      <c r="E17" s="4"/>
      <c r="F17" s="4"/>
      <c r="G17" s="4"/>
      <c r="H17" s="4"/>
      <c r="I17" s="4"/>
      <c r="J17" s="26"/>
    </row>
    <row r="18" spans="1:12" ht="10.5" customHeight="1">
      <c r="A18" s="4"/>
      <c r="B18" s="4"/>
      <c r="C18" s="4"/>
      <c r="D18" s="4"/>
      <c r="E18" s="4"/>
      <c r="F18" s="4"/>
      <c r="G18" s="4"/>
      <c r="H18" s="4"/>
      <c r="I18" s="4"/>
      <c r="J18" s="26"/>
    </row>
    <row r="19" spans="1:12" ht="18.75" customHeight="1">
      <c r="A19" s="4"/>
      <c r="B19" s="137"/>
      <c r="C19" s="129" t="s">
        <v>146</v>
      </c>
      <c r="D19" s="130"/>
      <c r="E19" s="131" t="s">
        <v>145</v>
      </c>
      <c r="F19" s="132"/>
      <c r="G19" s="133" t="s">
        <v>147</v>
      </c>
      <c r="H19" s="123"/>
      <c r="I19" s="10"/>
      <c r="J19" s="26"/>
    </row>
    <row r="20" spans="1:12" ht="18.75" customHeight="1">
      <c r="A20" s="4"/>
      <c r="B20" s="138"/>
      <c r="C20" s="115" t="s">
        <v>9</v>
      </c>
      <c r="D20" s="111" t="s">
        <v>80</v>
      </c>
      <c r="E20" s="67" t="s">
        <v>9</v>
      </c>
      <c r="F20" s="116" t="s">
        <v>80</v>
      </c>
      <c r="G20" s="112" t="s">
        <v>155</v>
      </c>
      <c r="H20" s="114" t="s">
        <v>157</v>
      </c>
      <c r="I20" s="118"/>
      <c r="J20" s="26"/>
    </row>
    <row r="21" spans="1:12" ht="18.75" customHeight="1">
      <c r="A21" s="4"/>
      <c r="B21" s="33" t="s">
        <v>105</v>
      </c>
      <c r="C21" s="34">
        <v>5380</v>
      </c>
      <c r="D21" s="211">
        <v>42.39558707643814</v>
      </c>
      <c r="E21" s="103"/>
      <c r="F21" s="66"/>
      <c r="G21" s="110"/>
      <c r="H21" s="56"/>
      <c r="I21" s="118"/>
      <c r="J21" s="26"/>
    </row>
    <row r="22" spans="1:12" ht="18.75" customHeight="1">
      <c r="A22" s="4"/>
      <c r="B22" s="33" t="s">
        <v>85</v>
      </c>
      <c r="C22" s="32">
        <v>23452</v>
      </c>
      <c r="D22" s="211">
        <v>28.311020437727102</v>
      </c>
      <c r="E22" s="104">
        <v>21426</v>
      </c>
      <c r="F22" s="212">
        <v>25.761073438176307</v>
      </c>
      <c r="G22" s="213">
        <v>2026</v>
      </c>
      <c r="H22" s="214">
        <v>2.5499999999999998</v>
      </c>
      <c r="I22" s="24"/>
      <c r="J22" s="26"/>
    </row>
    <row r="23" spans="1:12" ht="18.75" customHeight="1">
      <c r="A23" s="4"/>
      <c r="B23" s="115" t="s">
        <v>86</v>
      </c>
      <c r="C23" s="32">
        <v>39493</v>
      </c>
      <c r="D23" s="211">
        <v>39.807077844190665</v>
      </c>
      <c r="E23" s="104">
        <v>37152</v>
      </c>
      <c r="F23" s="212">
        <v>34.603777802615404</v>
      </c>
      <c r="G23" s="213">
        <v>2341</v>
      </c>
      <c r="H23" s="214">
        <v>5.21</v>
      </c>
      <c r="I23" s="24"/>
      <c r="J23" s="26"/>
    </row>
    <row r="24" spans="1:12" ht="18.75" customHeight="1">
      <c r="A24" s="4"/>
      <c r="B24" s="115" t="s">
        <v>88</v>
      </c>
      <c r="C24" s="32">
        <v>58639</v>
      </c>
      <c r="D24" s="211">
        <v>50.396197875485583</v>
      </c>
      <c r="E24" s="104">
        <v>48908</v>
      </c>
      <c r="F24" s="212">
        <v>42.969978650313216</v>
      </c>
      <c r="G24" s="213">
        <v>9731</v>
      </c>
      <c r="H24" s="214">
        <v>7.43</v>
      </c>
      <c r="I24" s="24"/>
      <c r="J24" s="26"/>
    </row>
    <row r="25" spans="1:12" ht="18.75" customHeight="1">
      <c r="A25" s="4"/>
      <c r="B25" s="115" t="s">
        <v>87</v>
      </c>
      <c r="C25" s="32">
        <v>55476</v>
      </c>
      <c r="D25" s="211">
        <v>59.672787118009616</v>
      </c>
      <c r="E25" s="104">
        <v>41062</v>
      </c>
      <c r="F25" s="212">
        <v>50.777202072538863</v>
      </c>
      <c r="G25" s="213">
        <v>14414</v>
      </c>
      <c r="H25" s="214">
        <v>8.89</v>
      </c>
      <c r="I25" s="24"/>
      <c r="J25" s="26"/>
    </row>
    <row r="26" spans="1:12" ht="18.75" customHeight="1">
      <c r="A26" s="4"/>
      <c r="B26" s="115" t="s">
        <v>89</v>
      </c>
      <c r="C26" s="32">
        <v>53596</v>
      </c>
      <c r="D26" s="211">
        <v>70.068374057078614</v>
      </c>
      <c r="E26" s="104">
        <v>46872</v>
      </c>
      <c r="F26" s="212">
        <v>59.661672797627382</v>
      </c>
      <c r="G26" s="213">
        <v>6724</v>
      </c>
      <c r="H26" s="214">
        <v>10.41</v>
      </c>
      <c r="I26" s="24"/>
      <c r="J26" s="26"/>
      <c r="L26" s="50"/>
    </row>
    <row r="27" spans="1:12" ht="18.75" customHeight="1" thickBot="1">
      <c r="A27" s="4"/>
      <c r="B27" s="99" t="s">
        <v>150</v>
      </c>
      <c r="C27" s="100">
        <v>73772</v>
      </c>
      <c r="D27" s="211">
        <v>63.936628446131586</v>
      </c>
      <c r="E27" s="104">
        <v>62983</v>
      </c>
      <c r="F27" s="212">
        <v>58.924294588728387</v>
      </c>
      <c r="G27" s="213">
        <v>10789</v>
      </c>
      <c r="H27" s="214">
        <v>5.0199999999999996</v>
      </c>
      <c r="I27" s="24"/>
      <c r="J27" s="26"/>
    </row>
    <row r="28" spans="1:12" ht="18.75" hidden="1" customHeight="1" thickBot="1">
      <c r="A28" s="4"/>
      <c r="B28" s="35" t="s">
        <v>106</v>
      </c>
      <c r="C28" s="36"/>
      <c r="D28" s="215" t="e">
        <v>#DIV/0!</v>
      </c>
      <c r="E28" s="105"/>
      <c r="F28" s="216" t="e">
        <v>#DIV/0!</v>
      </c>
      <c r="G28" s="217" t="e">
        <v>#DIV/0!</v>
      </c>
      <c r="H28" s="99"/>
      <c r="I28" s="24"/>
      <c r="J28" s="26"/>
    </row>
    <row r="29" spans="1:12" ht="20.25" customHeight="1" thickTop="1">
      <c r="A29" s="4"/>
      <c r="B29" s="117" t="s">
        <v>8</v>
      </c>
      <c r="C29" s="218">
        <v>309808</v>
      </c>
      <c r="D29" s="219">
        <v>51.986877763514471</v>
      </c>
      <c r="E29" s="220">
        <v>258403</v>
      </c>
      <c r="F29" s="221">
        <v>45.280397004939779</v>
      </c>
      <c r="G29" s="222">
        <v>51405</v>
      </c>
      <c r="H29" s="223">
        <v>6.71</v>
      </c>
      <c r="I29" s="24"/>
      <c r="J29" s="26"/>
    </row>
    <row r="30" spans="1:12" ht="24" customHeight="1">
      <c r="A30" s="4"/>
      <c r="B30" s="118"/>
      <c r="C30" s="224"/>
      <c r="D30" s="225"/>
      <c r="E30" s="224"/>
      <c r="F30" s="226"/>
      <c r="G30" s="227"/>
      <c r="H30" s="228"/>
      <c r="I30" s="24"/>
      <c r="J30" s="26"/>
    </row>
    <row r="31" spans="1:12" ht="17.25" customHeight="1">
      <c r="A31" s="26"/>
      <c r="B31" s="2" t="s">
        <v>159</v>
      </c>
      <c r="C31" s="26"/>
      <c r="D31" s="26"/>
      <c r="E31" s="26"/>
      <c r="F31" s="26"/>
      <c r="G31" s="26"/>
      <c r="H31" s="26"/>
      <c r="I31" s="26"/>
      <c r="J31" s="26"/>
    </row>
    <row r="32" spans="1:12" ht="17.25" customHeight="1">
      <c r="A32" s="26"/>
      <c r="B32" s="137"/>
      <c r="C32" s="129" t="s">
        <v>146</v>
      </c>
      <c r="D32" s="133"/>
      <c r="E32" s="26"/>
      <c r="F32" s="26"/>
      <c r="G32" s="26"/>
      <c r="H32" s="26"/>
      <c r="I32" s="26"/>
      <c r="J32" s="26"/>
    </row>
    <row r="33" spans="1:12" ht="17.25" customHeight="1">
      <c r="A33" s="26"/>
      <c r="B33" s="138"/>
      <c r="C33" s="115" t="s">
        <v>9</v>
      </c>
      <c r="D33" s="115" t="s">
        <v>80</v>
      </c>
      <c r="E33" s="26"/>
      <c r="F33" s="26"/>
      <c r="G33" s="26"/>
      <c r="H33" s="26"/>
      <c r="I33" s="26"/>
      <c r="J33" s="26"/>
    </row>
    <row r="34" spans="1:12" ht="17.25" customHeight="1">
      <c r="A34" s="26"/>
      <c r="B34" s="115" t="s">
        <v>148</v>
      </c>
      <c r="C34" s="101">
        <v>47111</v>
      </c>
      <c r="D34" s="211">
        <v>73.221945912340686</v>
      </c>
      <c r="E34" s="108"/>
      <c r="F34" s="109"/>
      <c r="G34" s="109"/>
      <c r="H34" s="109"/>
      <c r="I34" s="26"/>
      <c r="J34" s="26"/>
    </row>
    <row r="35" spans="1:12" ht="18.75" customHeight="1">
      <c r="A35" s="4"/>
      <c r="B35" s="115" t="s">
        <v>149</v>
      </c>
      <c r="C35" s="101">
        <v>26661</v>
      </c>
      <c r="D35" s="211">
        <v>52.232431479340946</v>
      </c>
      <c r="E35" s="108"/>
      <c r="F35" s="109"/>
      <c r="G35" s="109"/>
      <c r="H35" s="109"/>
      <c r="I35" s="24"/>
      <c r="J35" s="26"/>
    </row>
    <row r="36" spans="1:12" ht="24" customHeight="1">
      <c r="A36" s="26"/>
      <c r="B36" s="4"/>
      <c r="C36" s="26"/>
      <c r="D36" s="26"/>
      <c r="E36" s="26"/>
      <c r="F36" s="26"/>
      <c r="G36" s="26"/>
      <c r="H36" s="26"/>
      <c r="I36" s="26"/>
      <c r="J36" s="26"/>
    </row>
    <row r="37" spans="1:12" ht="18.75" customHeight="1">
      <c r="A37" s="26"/>
      <c r="B37" s="2" t="s">
        <v>160</v>
      </c>
      <c r="C37" s="26"/>
      <c r="D37" s="26"/>
      <c r="E37" s="26"/>
      <c r="F37" s="26"/>
      <c r="G37" s="26"/>
      <c r="H37" s="26"/>
      <c r="I37" s="26"/>
      <c r="J37" s="26"/>
    </row>
    <row r="38" spans="1:12" ht="19.5" customHeight="1">
      <c r="A38" s="26"/>
      <c r="B38" s="124"/>
      <c r="C38" s="123" t="s">
        <v>120</v>
      </c>
      <c r="D38" s="123"/>
      <c r="E38" s="125"/>
      <c r="F38" s="126"/>
      <c r="G38" s="126"/>
      <c r="H38" s="126"/>
      <c r="I38" s="26"/>
      <c r="J38" s="26"/>
    </row>
    <row r="39" spans="1:12" ht="18" customHeight="1">
      <c r="A39" s="26"/>
      <c r="B39" s="124"/>
      <c r="C39" s="123"/>
      <c r="D39" s="123"/>
      <c r="E39" s="125"/>
      <c r="F39" s="126"/>
      <c r="G39" s="126"/>
      <c r="H39" s="126"/>
      <c r="I39" s="26"/>
      <c r="J39" s="26"/>
    </row>
    <row r="40" spans="1:12" ht="18" customHeight="1">
      <c r="A40" s="26"/>
      <c r="B40" s="115" t="s">
        <v>113</v>
      </c>
      <c r="C40" s="122">
        <v>50.53</v>
      </c>
      <c r="D40" s="122"/>
      <c r="E40" s="120"/>
      <c r="F40" s="121"/>
      <c r="G40" s="121"/>
      <c r="H40" s="121"/>
      <c r="I40" s="26"/>
      <c r="J40" s="26"/>
    </row>
    <row r="41" spans="1:12" ht="18" customHeight="1">
      <c r="A41" s="26"/>
      <c r="B41" s="115" t="s">
        <v>114</v>
      </c>
      <c r="C41" s="122">
        <v>34.58</v>
      </c>
      <c r="D41" s="122"/>
      <c r="E41" s="120"/>
      <c r="F41" s="121"/>
      <c r="G41" s="121"/>
      <c r="H41" s="121"/>
      <c r="I41" s="26"/>
      <c r="J41" s="26"/>
    </row>
    <row r="42" spans="1:12" ht="18" customHeight="1">
      <c r="A42" s="26"/>
      <c r="B42" s="115" t="s">
        <v>115</v>
      </c>
      <c r="C42" s="122">
        <v>42.4</v>
      </c>
      <c r="D42" s="122"/>
      <c r="E42" s="120"/>
      <c r="F42" s="121"/>
      <c r="G42" s="121"/>
      <c r="H42" s="121"/>
      <c r="I42" s="26"/>
      <c r="J42" s="26"/>
    </row>
    <row r="43" spans="1:12" ht="23.25" customHeight="1">
      <c r="A43" s="26"/>
      <c r="B43" s="115" t="s">
        <v>116</v>
      </c>
      <c r="C43" s="122">
        <v>51.99</v>
      </c>
      <c r="D43" s="122"/>
      <c r="E43" s="120"/>
      <c r="F43" s="121"/>
      <c r="G43" s="121"/>
      <c r="H43" s="121"/>
      <c r="I43" s="26"/>
      <c r="J43" s="26"/>
    </row>
    <row r="44" spans="1:12" ht="16.5" customHeight="1">
      <c r="A44" s="29"/>
      <c r="B44" s="68"/>
      <c r="C44" s="69"/>
      <c r="D44" s="26"/>
      <c r="E44" s="26"/>
      <c r="F44" s="26"/>
      <c r="G44" s="26"/>
      <c r="H44" s="26"/>
      <c r="I44" s="26"/>
      <c r="J44" s="26"/>
      <c r="L44" s="2"/>
    </row>
    <row r="45" spans="1:12" ht="8.25" customHeight="1">
      <c r="A45" s="26"/>
      <c r="C45" s="26"/>
      <c r="D45" s="26"/>
      <c r="E45" s="26"/>
      <c r="F45" s="26"/>
      <c r="G45" s="26"/>
      <c r="H45" s="26"/>
      <c r="I45" s="26"/>
      <c r="J45" s="26"/>
    </row>
    <row r="46" spans="1:12" ht="9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2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2">
      <c r="A48" s="29"/>
      <c r="B48" s="29"/>
      <c r="C48" s="29"/>
      <c r="D48" s="29"/>
      <c r="E48" s="29"/>
      <c r="F48" s="29"/>
      <c r="G48" s="29"/>
      <c r="H48" s="29"/>
      <c r="I48" s="29"/>
      <c r="J48" s="26"/>
    </row>
    <row r="49" spans="1:10">
      <c r="A49" s="29"/>
      <c r="B49" s="29"/>
      <c r="C49" s="29"/>
      <c r="D49" s="29"/>
      <c r="E49" s="29"/>
      <c r="F49" s="29"/>
      <c r="G49" s="29"/>
      <c r="H49" s="29"/>
      <c r="I49" s="29"/>
      <c r="J49" s="26"/>
    </row>
    <row r="50" spans="1:10">
      <c r="A50" s="29"/>
      <c r="B50" s="229"/>
      <c r="C50" s="229"/>
      <c r="D50" s="229"/>
      <c r="E50" s="229"/>
      <c r="F50" s="29"/>
      <c r="G50" s="29"/>
      <c r="H50" s="29"/>
      <c r="I50" s="29"/>
      <c r="J50" s="26"/>
    </row>
    <row r="51" spans="1:10">
      <c r="A51" s="29"/>
      <c r="B51" s="229"/>
      <c r="C51" s="230"/>
      <c r="D51" s="230"/>
      <c r="E51" s="230"/>
      <c r="F51" s="29"/>
      <c r="G51" s="29"/>
      <c r="H51" s="29"/>
      <c r="I51" s="29"/>
      <c r="J51" s="26"/>
    </row>
    <row r="52" spans="1:10">
      <c r="A52" s="29"/>
      <c r="B52" s="229"/>
      <c r="C52" s="230"/>
      <c r="D52" s="230"/>
      <c r="E52" s="230"/>
      <c r="F52" s="29"/>
      <c r="G52" s="198"/>
      <c r="H52" s="199"/>
      <c r="I52" s="29"/>
      <c r="J52" s="26"/>
    </row>
    <row r="53" spans="1:10">
      <c r="A53" s="29"/>
      <c r="B53" s="229"/>
      <c r="C53" s="230"/>
      <c r="D53" s="230"/>
      <c r="E53" s="230"/>
      <c r="F53" s="29"/>
      <c r="G53" s="198"/>
      <c r="H53" s="200"/>
      <c r="I53" s="29"/>
      <c r="J53" s="102"/>
    </row>
    <row r="54" spans="1:10">
      <c r="A54" s="29"/>
      <c r="B54" s="229"/>
      <c r="C54" s="230"/>
      <c r="D54" s="230"/>
      <c r="E54" s="230"/>
      <c r="F54" s="29"/>
      <c r="G54" s="198"/>
      <c r="H54" s="200"/>
      <c r="I54" s="29"/>
      <c r="J54" s="102"/>
    </row>
    <row r="55" spans="1:10">
      <c r="A55" s="29"/>
      <c r="B55" s="229"/>
      <c r="C55" s="230"/>
      <c r="D55" s="230"/>
      <c r="E55" s="230"/>
      <c r="F55" s="29"/>
      <c r="G55" s="198"/>
      <c r="H55" s="200"/>
      <c r="I55" s="29"/>
      <c r="J55" s="102"/>
    </row>
    <row r="56" spans="1:10">
      <c r="A56" s="29"/>
      <c r="B56" s="229"/>
      <c r="C56" s="230"/>
      <c r="D56" s="230"/>
      <c r="E56" s="230"/>
      <c r="F56" s="29"/>
      <c r="G56" s="198"/>
      <c r="H56" s="200"/>
      <c r="I56" s="29"/>
      <c r="J56" s="102"/>
    </row>
    <row r="57" spans="1:10">
      <c r="A57" s="29"/>
      <c r="B57" s="229"/>
      <c r="C57" s="230"/>
      <c r="D57" s="230"/>
      <c r="E57" s="230"/>
      <c r="F57" s="29"/>
      <c r="G57" s="198"/>
      <c r="H57" s="200"/>
      <c r="I57" s="29"/>
      <c r="J57" s="102"/>
    </row>
    <row r="58" spans="1:10">
      <c r="A58" s="29"/>
      <c r="B58" s="229"/>
      <c r="C58" s="230"/>
      <c r="D58" s="230"/>
      <c r="E58" s="230"/>
      <c r="F58" s="29"/>
      <c r="G58" s="198"/>
      <c r="H58" s="200"/>
      <c r="I58" s="29"/>
      <c r="J58" s="102"/>
    </row>
    <row r="59" spans="1:10">
      <c r="A59" s="29"/>
      <c r="B59" s="229"/>
      <c r="C59" s="230"/>
      <c r="D59" s="230"/>
      <c r="E59" s="230"/>
      <c r="F59" s="29"/>
      <c r="G59" s="198"/>
      <c r="H59" s="200"/>
      <c r="I59" s="29"/>
      <c r="J59" s="102"/>
    </row>
    <row r="60" spans="1:10">
      <c r="A60" s="29"/>
      <c r="B60" s="29"/>
      <c r="C60" s="231"/>
      <c r="D60" s="231"/>
      <c r="E60" s="231"/>
      <c r="F60" s="29"/>
      <c r="G60" s="198"/>
      <c r="H60" s="200"/>
      <c r="I60" s="29"/>
      <c r="J60" s="102"/>
    </row>
    <row r="61" spans="1:10">
      <c r="A61" s="29"/>
      <c r="B61" s="29"/>
      <c r="C61" s="29"/>
      <c r="D61" s="29"/>
      <c r="E61" s="29"/>
      <c r="F61" s="29"/>
      <c r="G61" s="198"/>
      <c r="H61" s="200"/>
      <c r="I61" s="29"/>
      <c r="J61" s="102"/>
    </row>
    <row r="62" spans="1:10">
      <c r="A62" s="201"/>
      <c r="B62" s="201"/>
      <c r="C62" s="201"/>
      <c r="D62" s="201"/>
      <c r="E62" s="201"/>
      <c r="F62" s="201"/>
      <c r="G62" s="202"/>
      <c r="H62" s="203"/>
      <c r="I62" s="201"/>
      <c r="J62" s="102"/>
    </row>
    <row r="63" spans="1:10">
      <c r="A63" s="201"/>
      <c r="B63" s="29"/>
      <c r="C63" s="29"/>
      <c r="D63" s="29"/>
      <c r="E63" s="29"/>
      <c r="F63" s="201"/>
      <c r="G63" s="201"/>
      <c r="H63" s="201"/>
      <c r="I63" s="201"/>
    </row>
    <row r="64" spans="1:10">
      <c r="A64" s="201"/>
      <c r="B64" s="29"/>
      <c r="C64" s="29"/>
      <c r="D64" s="29"/>
      <c r="E64" s="29"/>
      <c r="F64" s="201"/>
      <c r="G64" s="201"/>
      <c r="H64" s="201"/>
      <c r="I64" s="201"/>
    </row>
    <row r="65" spans="1:9">
      <c r="A65" s="201"/>
      <c r="B65" s="29"/>
      <c r="C65" s="29"/>
      <c r="D65" s="29"/>
      <c r="E65" s="29"/>
      <c r="F65" s="201"/>
      <c r="G65" s="201"/>
      <c r="H65" s="201"/>
      <c r="I65" s="201"/>
    </row>
  </sheetData>
  <mergeCells count="29">
    <mergeCell ref="B38:B39"/>
    <mergeCell ref="E38:F39"/>
    <mergeCell ref="G38:H39"/>
    <mergeCell ref="G2:I2"/>
    <mergeCell ref="G3:I3"/>
    <mergeCell ref="C19:D19"/>
    <mergeCell ref="E19:F19"/>
    <mergeCell ref="G19:H19"/>
    <mergeCell ref="F6:G6"/>
    <mergeCell ref="B5:H5"/>
    <mergeCell ref="B19:B20"/>
    <mergeCell ref="B11:B12"/>
    <mergeCell ref="C11:E11"/>
    <mergeCell ref="F11:H11"/>
    <mergeCell ref="B32:B33"/>
    <mergeCell ref="C32:D32"/>
    <mergeCell ref="C40:D40"/>
    <mergeCell ref="C41:D41"/>
    <mergeCell ref="C42:D42"/>
    <mergeCell ref="C43:D43"/>
    <mergeCell ref="C38:D39"/>
    <mergeCell ref="E40:F40"/>
    <mergeCell ref="G40:H40"/>
    <mergeCell ref="G41:H41"/>
    <mergeCell ref="G42:H42"/>
    <mergeCell ref="G43:H43"/>
    <mergeCell ref="E41:F41"/>
    <mergeCell ref="E42:F42"/>
    <mergeCell ref="E43:F43"/>
  </mergeCells>
  <phoneticPr fontId="1"/>
  <pageMargins left="0.98425196850393704" right="0.78740157480314965" top="0.98425196850393704" bottom="0.78740157480314965" header="0.31496062992125984" footer="0.31496062992125984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16" zoomScaleNormal="100" workbookViewId="0">
      <selection activeCell="F9" sqref="F9"/>
    </sheetView>
  </sheetViews>
  <sheetFormatPr defaultRowHeight="13.5"/>
  <cols>
    <col min="1" max="1" width="3.125" style="27" customWidth="1"/>
    <col min="2" max="2" width="3.375" style="27" customWidth="1"/>
    <col min="3" max="3" width="14.125" style="27" customWidth="1"/>
    <col min="4" max="12" width="8.125" style="27" customWidth="1"/>
    <col min="13" max="13" width="1.125" style="27" customWidth="1"/>
    <col min="14" max="16384" width="9" style="27"/>
  </cols>
  <sheetData>
    <row r="1" spans="1:14" ht="17.25" customHeight="1">
      <c r="A1" s="4"/>
      <c r="B1" s="4" t="s">
        <v>153</v>
      </c>
      <c r="C1" s="4"/>
      <c r="D1" s="4"/>
      <c r="E1" s="4"/>
      <c r="F1" s="4"/>
      <c r="G1" s="4"/>
      <c r="H1" s="4"/>
      <c r="I1" s="4"/>
      <c r="J1" s="4"/>
      <c r="K1" s="4"/>
      <c r="L1" s="4"/>
      <c r="M1" s="26"/>
      <c r="N1" s="26"/>
    </row>
    <row r="2" spans="1:14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6"/>
      <c r="N2" s="26"/>
    </row>
    <row r="3" spans="1:14" ht="17.25" customHeight="1">
      <c r="A3" s="4"/>
      <c r="B3" s="145" t="s">
        <v>10</v>
      </c>
      <c r="C3" s="148" t="s">
        <v>11</v>
      </c>
      <c r="D3" s="149" t="s">
        <v>28</v>
      </c>
      <c r="E3" s="149"/>
      <c r="F3" s="150"/>
      <c r="G3" s="151" t="s">
        <v>9</v>
      </c>
      <c r="H3" s="151"/>
      <c r="I3" s="152"/>
      <c r="J3" s="144" t="s">
        <v>29</v>
      </c>
      <c r="K3" s="149"/>
      <c r="L3" s="149"/>
      <c r="M3" s="26"/>
      <c r="N3" s="26"/>
    </row>
    <row r="4" spans="1:14" ht="17.25" customHeight="1">
      <c r="A4" s="4"/>
      <c r="B4" s="146"/>
      <c r="C4" s="148"/>
      <c r="D4" s="149"/>
      <c r="E4" s="149"/>
      <c r="F4" s="150"/>
      <c r="G4" s="153"/>
      <c r="H4" s="153"/>
      <c r="I4" s="154"/>
      <c r="J4" s="144"/>
      <c r="K4" s="149"/>
      <c r="L4" s="149"/>
      <c r="M4" s="26"/>
      <c r="N4" s="26"/>
    </row>
    <row r="5" spans="1:14" ht="17.25" customHeight="1">
      <c r="A5" s="4"/>
      <c r="B5" s="147"/>
      <c r="C5" s="148"/>
      <c r="D5" s="115" t="s">
        <v>0</v>
      </c>
      <c r="E5" s="115" t="s">
        <v>1</v>
      </c>
      <c r="F5" s="116" t="s">
        <v>8</v>
      </c>
      <c r="G5" s="113" t="s">
        <v>0</v>
      </c>
      <c r="H5" s="115" t="s">
        <v>1</v>
      </c>
      <c r="I5" s="116" t="s">
        <v>8</v>
      </c>
      <c r="J5" s="113" t="s">
        <v>0</v>
      </c>
      <c r="K5" s="115" t="s">
        <v>1</v>
      </c>
      <c r="L5" s="115" t="s">
        <v>104</v>
      </c>
      <c r="M5" s="26"/>
      <c r="N5" s="26"/>
    </row>
    <row r="6" spans="1:14" ht="17.25" customHeight="1">
      <c r="A6" s="4"/>
      <c r="B6" s="13">
        <v>1</v>
      </c>
      <c r="C6" s="14" t="s">
        <v>103</v>
      </c>
      <c r="D6" s="15">
        <v>3714</v>
      </c>
      <c r="E6" s="15">
        <v>4111</v>
      </c>
      <c r="F6" s="232">
        <f>D6+E6</f>
        <v>7825</v>
      </c>
      <c r="G6" s="51">
        <v>1819</v>
      </c>
      <c r="H6" s="15">
        <v>2044</v>
      </c>
      <c r="I6" s="232">
        <f>G6+H6</f>
        <v>3863</v>
      </c>
      <c r="J6" s="52">
        <v>48.98</v>
      </c>
      <c r="K6" s="20">
        <v>49.72</v>
      </c>
      <c r="L6" s="20">
        <f>I6/F6*100</f>
        <v>49.367412140575077</v>
      </c>
      <c r="M6" s="26"/>
      <c r="N6" s="26"/>
    </row>
    <row r="7" spans="1:14" ht="17.25" customHeight="1">
      <c r="A7" s="4"/>
      <c r="B7" s="13">
        <v>2</v>
      </c>
      <c r="C7" s="14" t="s">
        <v>82</v>
      </c>
      <c r="D7" s="15">
        <v>2129</v>
      </c>
      <c r="E7" s="15">
        <v>2299</v>
      </c>
      <c r="F7" s="232">
        <f t="shared" ref="F7:F45" si="0">D7+E7</f>
        <v>4428</v>
      </c>
      <c r="G7" s="51">
        <v>1062</v>
      </c>
      <c r="H7" s="15">
        <v>1131</v>
      </c>
      <c r="I7" s="232">
        <f t="shared" ref="I7:I44" si="1">G7+H7</f>
        <v>2193</v>
      </c>
      <c r="J7" s="52">
        <v>49.88</v>
      </c>
      <c r="K7" s="20">
        <v>49.2</v>
      </c>
      <c r="L7" s="20">
        <f t="shared" ref="L7:L45" si="2">I7/F7*100</f>
        <v>49.525745257452577</v>
      </c>
      <c r="M7" s="26"/>
      <c r="N7" s="26"/>
    </row>
    <row r="8" spans="1:14" ht="17.25" customHeight="1">
      <c r="A8" s="4"/>
      <c r="B8" s="13">
        <v>3</v>
      </c>
      <c r="C8" s="14" t="s">
        <v>12</v>
      </c>
      <c r="D8" s="15">
        <v>3942</v>
      </c>
      <c r="E8" s="15">
        <v>4110</v>
      </c>
      <c r="F8" s="232">
        <f t="shared" si="0"/>
        <v>8052</v>
      </c>
      <c r="G8" s="51">
        <v>1995</v>
      </c>
      <c r="H8" s="15">
        <v>2073</v>
      </c>
      <c r="I8" s="232">
        <f t="shared" si="1"/>
        <v>4068</v>
      </c>
      <c r="J8" s="52">
        <v>50.61</v>
      </c>
      <c r="K8" s="20">
        <v>50.44</v>
      </c>
      <c r="L8" s="20">
        <f t="shared" si="2"/>
        <v>50.521609538002977</v>
      </c>
      <c r="M8" s="26"/>
      <c r="N8" s="26"/>
    </row>
    <row r="9" spans="1:14" ht="17.25" customHeight="1">
      <c r="A9" s="4"/>
      <c r="B9" s="13">
        <v>4</v>
      </c>
      <c r="C9" s="14" t="s">
        <v>13</v>
      </c>
      <c r="D9" s="15">
        <v>4317</v>
      </c>
      <c r="E9" s="15">
        <v>4528</v>
      </c>
      <c r="F9" s="232">
        <f t="shared" si="0"/>
        <v>8845</v>
      </c>
      <c r="G9" s="51">
        <v>2292</v>
      </c>
      <c r="H9" s="15">
        <v>2397</v>
      </c>
      <c r="I9" s="232">
        <f t="shared" si="1"/>
        <v>4689</v>
      </c>
      <c r="J9" s="52">
        <v>53.09</v>
      </c>
      <c r="K9" s="20">
        <v>52.94</v>
      </c>
      <c r="L9" s="20">
        <f t="shared" si="2"/>
        <v>53.013001695873371</v>
      </c>
      <c r="M9" s="26"/>
      <c r="N9" s="26"/>
    </row>
    <row r="10" spans="1:14" ht="17.25" customHeight="1">
      <c r="A10" s="4"/>
      <c r="B10" s="13">
        <v>5</v>
      </c>
      <c r="C10" s="14" t="s">
        <v>14</v>
      </c>
      <c r="D10" s="15">
        <v>3168</v>
      </c>
      <c r="E10" s="15">
        <v>3154</v>
      </c>
      <c r="F10" s="232">
        <f t="shared" si="0"/>
        <v>6322</v>
      </c>
      <c r="G10" s="51">
        <v>1465</v>
      </c>
      <c r="H10" s="15">
        <v>1481</v>
      </c>
      <c r="I10" s="232">
        <f t="shared" si="1"/>
        <v>2946</v>
      </c>
      <c r="J10" s="52">
        <v>46.24</v>
      </c>
      <c r="K10" s="20">
        <v>46.96</v>
      </c>
      <c r="L10" s="20">
        <f t="shared" si="2"/>
        <v>46.599177475482442</v>
      </c>
      <c r="M10" s="26"/>
      <c r="N10" s="26"/>
    </row>
    <row r="11" spans="1:14" ht="17.25" customHeight="1">
      <c r="A11" s="4"/>
      <c r="B11" s="13">
        <v>6</v>
      </c>
      <c r="C11" s="14" t="s">
        <v>15</v>
      </c>
      <c r="D11" s="15">
        <v>2889</v>
      </c>
      <c r="E11" s="15">
        <v>3232</v>
      </c>
      <c r="F11" s="232">
        <f t="shared" si="0"/>
        <v>6121</v>
      </c>
      <c r="G11" s="51">
        <v>1343</v>
      </c>
      <c r="H11" s="15">
        <v>1497</v>
      </c>
      <c r="I11" s="232">
        <f t="shared" si="1"/>
        <v>2840</v>
      </c>
      <c r="J11" s="52">
        <v>46.49</v>
      </c>
      <c r="K11" s="20">
        <v>46.32</v>
      </c>
      <c r="L11" s="20">
        <f t="shared" si="2"/>
        <v>46.39764744322823</v>
      </c>
      <c r="M11" s="26"/>
      <c r="N11" s="26"/>
    </row>
    <row r="12" spans="1:14" ht="17.25" customHeight="1">
      <c r="A12" s="4"/>
      <c r="B12" s="13">
        <v>7</v>
      </c>
      <c r="C12" s="14" t="s">
        <v>30</v>
      </c>
      <c r="D12" s="15">
        <v>4628</v>
      </c>
      <c r="E12" s="15">
        <v>4882</v>
      </c>
      <c r="F12" s="232">
        <f t="shared" si="0"/>
        <v>9510</v>
      </c>
      <c r="G12" s="51">
        <v>2201</v>
      </c>
      <c r="H12" s="15">
        <v>2381</v>
      </c>
      <c r="I12" s="232">
        <f t="shared" si="1"/>
        <v>4582</v>
      </c>
      <c r="J12" s="52">
        <v>47.56</v>
      </c>
      <c r="K12" s="20">
        <v>48.77</v>
      </c>
      <c r="L12" s="20">
        <f t="shared" si="2"/>
        <v>48.180862250262877</v>
      </c>
      <c r="M12" s="26"/>
      <c r="N12" s="26"/>
    </row>
    <row r="13" spans="1:14" ht="17.25" customHeight="1">
      <c r="A13" s="4"/>
      <c r="B13" s="13">
        <v>8</v>
      </c>
      <c r="C13" s="14" t="s">
        <v>31</v>
      </c>
      <c r="D13" s="15">
        <v>5769</v>
      </c>
      <c r="E13" s="15">
        <v>5658</v>
      </c>
      <c r="F13" s="232">
        <f t="shared" si="0"/>
        <v>11427</v>
      </c>
      <c r="G13" s="51">
        <v>2774</v>
      </c>
      <c r="H13" s="15">
        <v>2785</v>
      </c>
      <c r="I13" s="232">
        <f t="shared" si="1"/>
        <v>5559</v>
      </c>
      <c r="J13" s="52">
        <v>48.08</v>
      </c>
      <c r="K13" s="20">
        <v>49.22</v>
      </c>
      <c r="L13" s="20">
        <f t="shared" si="2"/>
        <v>48.647939091625098</v>
      </c>
      <c r="M13" s="26"/>
      <c r="N13" s="26"/>
    </row>
    <row r="14" spans="1:14" ht="17.25" customHeight="1">
      <c r="A14" s="4"/>
      <c r="B14" s="13">
        <v>9</v>
      </c>
      <c r="C14" s="14" t="s">
        <v>32</v>
      </c>
      <c r="D14" s="15">
        <v>4691</v>
      </c>
      <c r="E14" s="15">
        <v>4956</v>
      </c>
      <c r="F14" s="232">
        <f t="shared" si="0"/>
        <v>9647</v>
      </c>
      <c r="G14" s="51">
        <v>2367</v>
      </c>
      <c r="H14" s="15">
        <v>2590</v>
      </c>
      <c r="I14" s="232">
        <f t="shared" si="1"/>
        <v>4957</v>
      </c>
      <c r="J14" s="52">
        <v>50.46</v>
      </c>
      <c r="K14" s="20">
        <v>52.26</v>
      </c>
      <c r="L14" s="20">
        <f t="shared" si="2"/>
        <v>51.383849901523796</v>
      </c>
      <c r="M14" s="26"/>
      <c r="N14" s="26"/>
    </row>
    <row r="15" spans="1:14" ht="17.25" customHeight="1">
      <c r="A15" s="4"/>
      <c r="B15" s="13">
        <v>10</v>
      </c>
      <c r="C15" s="14" t="s">
        <v>33</v>
      </c>
      <c r="D15" s="15">
        <v>3498</v>
      </c>
      <c r="E15" s="15">
        <v>3621</v>
      </c>
      <c r="F15" s="232">
        <f t="shared" si="0"/>
        <v>7119</v>
      </c>
      <c r="G15" s="51">
        <v>1624</v>
      </c>
      <c r="H15" s="15">
        <v>1699</v>
      </c>
      <c r="I15" s="232">
        <f t="shared" si="1"/>
        <v>3323</v>
      </c>
      <c r="J15" s="52">
        <v>46.43</v>
      </c>
      <c r="K15" s="20">
        <v>46.92</v>
      </c>
      <c r="L15" s="20">
        <f t="shared" si="2"/>
        <v>46.677904200028095</v>
      </c>
      <c r="M15" s="26"/>
      <c r="N15" s="26"/>
    </row>
    <row r="16" spans="1:14" ht="17.25" customHeight="1">
      <c r="A16" s="4"/>
      <c r="B16" s="13">
        <v>11</v>
      </c>
      <c r="C16" s="14" t="s">
        <v>34</v>
      </c>
      <c r="D16" s="15">
        <v>2406</v>
      </c>
      <c r="E16" s="15">
        <v>2553</v>
      </c>
      <c r="F16" s="232">
        <f t="shared" si="0"/>
        <v>4959</v>
      </c>
      <c r="G16" s="51">
        <v>1167</v>
      </c>
      <c r="H16" s="15">
        <v>1295</v>
      </c>
      <c r="I16" s="232">
        <f t="shared" si="1"/>
        <v>2462</v>
      </c>
      <c r="J16" s="52">
        <v>48.5</v>
      </c>
      <c r="K16" s="20">
        <v>50.72</v>
      </c>
      <c r="L16" s="20">
        <f t="shared" si="2"/>
        <v>49.647106271425692</v>
      </c>
      <c r="M16" s="26"/>
      <c r="N16" s="26"/>
    </row>
    <row r="17" spans="1:14" ht="17.25" customHeight="1">
      <c r="A17" s="4"/>
      <c r="B17" s="13">
        <v>12</v>
      </c>
      <c r="C17" s="14" t="s">
        <v>35</v>
      </c>
      <c r="D17" s="15">
        <v>4919</v>
      </c>
      <c r="E17" s="15">
        <v>5205</v>
      </c>
      <c r="F17" s="232">
        <f t="shared" si="0"/>
        <v>10124</v>
      </c>
      <c r="G17" s="51">
        <v>2475</v>
      </c>
      <c r="H17" s="15">
        <v>2667</v>
      </c>
      <c r="I17" s="232">
        <f t="shared" si="1"/>
        <v>5142</v>
      </c>
      <c r="J17" s="52">
        <v>50.32</v>
      </c>
      <c r="K17" s="20">
        <v>51.24</v>
      </c>
      <c r="L17" s="20">
        <f t="shared" si="2"/>
        <v>50.790201501382846</v>
      </c>
      <c r="M17" s="26"/>
      <c r="N17" s="26"/>
    </row>
    <row r="18" spans="1:14" ht="17.25" customHeight="1">
      <c r="A18" s="4"/>
      <c r="B18" s="13">
        <v>13</v>
      </c>
      <c r="C18" s="14" t="s">
        <v>36</v>
      </c>
      <c r="D18" s="15">
        <v>3443</v>
      </c>
      <c r="E18" s="15">
        <v>3970</v>
      </c>
      <c r="F18" s="232">
        <f t="shared" si="0"/>
        <v>7413</v>
      </c>
      <c r="G18" s="51">
        <v>1722</v>
      </c>
      <c r="H18" s="15">
        <v>1947</v>
      </c>
      <c r="I18" s="232">
        <f t="shared" si="1"/>
        <v>3669</v>
      </c>
      <c r="J18" s="52">
        <v>50.01</v>
      </c>
      <c r="K18" s="20">
        <v>49.04</v>
      </c>
      <c r="L18" s="20">
        <f t="shared" si="2"/>
        <v>49.494131930392555</v>
      </c>
      <c r="M18" s="26"/>
      <c r="N18" s="26"/>
    </row>
    <row r="19" spans="1:14" ht="17.25" customHeight="1">
      <c r="A19" s="4"/>
      <c r="B19" s="13">
        <v>14</v>
      </c>
      <c r="C19" s="14" t="s">
        <v>37</v>
      </c>
      <c r="D19" s="15">
        <v>3970</v>
      </c>
      <c r="E19" s="15">
        <v>4290</v>
      </c>
      <c r="F19" s="232">
        <f t="shared" si="0"/>
        <v>8260</v>
      </c>
      <c r="G19" s="51">
        <v>2042</v>
      </c>
      <c r="H19" s="15">
        <v>2131</v>
      </c>
      <c r="I19" s="232">
        <f>G19+H19</f>
        <v>4173</v>
      </c>
      <c r="J19" s="52">
        <v>51.44</v>
      </c>
      <c r="K19" s="20">
        <v>49.67</v>
      </c>
      <c r="L19" s="20">
        <f t="shared" si="2"/>
        <v>50.520581113801455</v>
      </c>
      <c r="M19" s="26"/>
      <c r="N19" s="26"/>
    </row>
    <row r="20" spans="1:14" ht="17.25" customHeight="1">
      <c r="A20" s="4"/>
      <c r="B20" s="13">
        <v>15</v>
      </c>
      <c r="C20" s="14" t="s">
        <v>38</v>
      </c>
      <c r="D20" s="15">
        <v>4290</v>
      </c>
      <c r="E20" s="15">
        <v>4495</v>
      </c>
      <c r="F20" s="232">
        <f t="shared" si="0"/>
        <v>8785</v>
      </c>
      <c r="G20" s="51">
        <v>2216</v>
      </c>
      <c r="H20" s="15">
        <v>2360</v>
      </c>
      <c r="I20" s="232">
        <f t="shared" si="1"/>
        <v>4576</v>
      </c>
      <c r="J20" s="52">
        <v>51.66</v>
      </c>
      <c r="K20" s="20">
        <v>52.5</v>
      </c>
      <c r="L20" s="20">
        <f t="shared" si="2"/>
        <v>52.088787706317582</v>
      </c>
      <c r="M20" s="26"/>
      <c r="N20" s="26"/>
    </row>
    <row r="21" spans="1:14" ht="17.25" customHeight="1">
      <c r="A21" s="4"/>
      <c r="B21" s="13">
        <v>16</v>
      </c>
      <c r="C21" s="14" t="s">
        <v>39</v>
      </c>
      <c r="D21" s="15">
        <v>5215</v>
      </c>
      <c r="E21" s="15">
        <v>5445</v>
      </c>
      <c r="F21" s="232">
        <f t="shared" si="0"/>
        <v>10660</v>
      </c>
      <c r="G21" s="51">
        <v>2515</v>
      </c>
      <c r="H21" s="15">
        <v>2673</v>
      </c>
      <c r="I21" s="232">
        <f t="shared" si="1"/>
        <v>5188</v>
      </c>
      <c r="J21" s="52">
        <v>48.23</v>
      </c>
      <c r="K21" s="20">
        <v>49.09</v>
      </c>
      <c r="L21" s="20">
        <f t="shared" si="2"/>
        <v>48.667917448405248</v>
      </c>
      <c r="M21" s="26"/>
      <c r="N21" s="26"/>
    </row>
    <row r="22" spans="1:14" ht="17.25" customHeight="1">
      <c r="A22" s="4"/>
      <c r="B22" s="13">
        <v>17</v>
      </c>
      <c r="C22" s="14" t="s">
        <v>40</v>
      </c>
      <c r="D22" s="15">
        <v>3679</v>
      </c>
      <c r="E22" s="15">
        <v>3949</v>
      </c>
      <c r="F22" s="232">
        <f t="shared" si="0"/>
        <v>7628</v>
      </c>
      <c r="G22" s="51">
        <v>1894</v>
      </c>
      <c r="H22" s="15">
        <v>2092</v>
      </c>
      <c r="I22" s="232">
        <f t="shared" si="1"/>
        <v>3986</v>
      </c>
      <c r="J22" s="52">
        <v>51.48</v>
      </c>
      <c r="K22" s="20">
        <v>52.98</v>
      </c>
      <c r="L22" s="20">
        <f t="shared" si="2"/>
        <v>52.254850550603038</v>
      </c>
      <c r="M22" s="26"/>
      <c r="N22" s="26"/>
    </row>
    <row r="23" spans="1:14" ht="17.25" customHeight="1">
      <c r="A23" s="4"/>
      <c r="B23" s="13">
        <v>18</v>
      </c>
      <c r="C23" s="14" t="s">
        <v>41</v>
      </c>
      <c r="D23" s="15">
        <v>3432</v>
      </c>
      <c r="E23" s="15">
        <v>3651</v>
      </c>
      <c r="F23" s="232">
        <f t="shared" si="0"/>
        <v>7083</v>
      </c>
      <c r="G23" s="51">
        <v>1764</v>
      </c>
      <c r="H23" s="15">
        <v>1782</v>
      </c>
      <c r="I23" s="232">
        <f t="shared" si="1"/>
        <v>3546</v>
      </c>
      <c r="J23" s="52">
        <v>51.4</v>
      </c>
      <c r="K23" s="20">
        <v>48.81</v>
      </c>
      <c r="L23" s="20">
        <f t="shared" si="2"/>
        <v>50.063532401524782</v>
      </c>
      <c r="M23" s="26"/>
      <c r="N23" s="26"/>
    </row>
    <row r="24" spans="1:14" ht="17.25" customHeight="1">
      <c r="A24" s="4"/>
      <c r="B24" s="13">
        <v>19</v>
      </c>
      <c r="C24" s="14" t="s">
        <v>18</v>
      </c>
      <c r="D24" s="15">
        <v>4720</v>
      </c>
      <c r="E24" s="15">
        <v>4953</v>
      </c>
      <c r="F24" s="232">
        <f t="shared" si="0"/>
        <v>9673</v>
      </c>
      <c r="G24" s="51">
        <v>2523</v>
      </c>
      <c r="H24" s="15">
        <v>2675</v>
      </c>
      <c r="I24" s="232">
        <f t="shared" si="1"/>
        <v>5198</v>
      </c>
      <c r="J24" s="52">
        <v>53.45</v>
      </c>
      <c r="K24" s="20">
        <v>54.01</v>
      </c>
      <c r="L24" s="20">
        <f t="shared" si="2"/>
        <v>53.737206657707013</v>
      </c>
      <c r="M24" s="26"/>
      <c r="N24" s="26"/>
    </row>
    <row r="25" spans="1:14" ht="17.25" customHeight="1">
      <c r="A25" s="4"/>
      <c r="B25" s="13">
        <v>20</v>
      </c>
      <c r="C25" s="14" t="s">
        <v>16</v>
      </c>
      <c r="D25" s="15">
        <v>4676</v>
      </c>
      <c r="E25" s="15">
        <v>5055</v>
      </c>
      <c r="F25" s="232">
        <f t="shared" si="0"/>
        <v>9731</v>
      </c>
      <c r="G25" s="51">
        <v>2474</v>
      </c>
      <c r="H25" s="15">
        <v>2664</v>
      </c>
      <c r="I25" s="232">
        <f t="shared" si="1"/>
        <v>5138</v>
      </c>
      <c r="J25" s="52">
        <v>52.91</v>
      </c>
      <c r="K25" s="20">
        <v>52.7</v>
      </c>
      <c r="L25" s="20">
        <f t="shared" si="2"/>
        <v>52.800328845956223</v>
      </c>
      <c r="M25" s="26"/>
      <c r="N25" s="26"/>
    </row>
    <row r="26" spans="1:14" ht="17.25" customHeight="1">
      <c r="A26" s="4"/>
      <c r="B26" s="13">
        <v>21</v>
      </c>
      <c r="C26" s="14" t="s">
        <v>17</v>
      </c>
      <c r="D26" s="15">
        <v>4298</v>
      </c>
      <c r="E26" s="15">
        <v>4561</v>
      </c>
      <c r="F26" s="232">
        <f t="shared" si="0"/>
        <v>8859</v>
      </c>
      <c r="G26" s="51">
        <v>2205</v>
      </c>
      <c r="H26" s="15">
        <v>2284</v>
      </c>
      <c r="I26" s="232">
        <f t="shared" si="1"/>
        <v>4489</v>
      </c>
      <c r="J26" s="52">
        <v>51.3</v>
      </c>
      <c r="K26" s="20">
        <v>50.08</v>
      </c>
      <c r="L26" s="20">
        <f t="shared" si="2"/>
        <v>50.671633367197202</v>
      </c>
      <c r="M26" s="26"/>
      <c r="N26" s="26"/>
    </row>
    <row r="27" spans="1:14" ht="17.25" customHeight="1">
      <c r="A27" s="4"/>
      <c r="B27" s="13">
        <v>22</v>
      </c>
      <c r="C27" s="14" t="s">
        <v>21</v>
      </c>
      <c r="D27" s="15">
        <v>3280</v>
      </c>
      <c r="E27" s="15">
        <v>3395</v>
      </c>
      <c r="F27" s="232">
        <f t="shared" si="0"/>
        <v>6675</v>
      </c>
      <c r="G27" s="51">
        <v>1475</v>
      </c>
      <c r="H27" s="15">
        <v>1563</v>
      </c>
      <c r="I27" s="232">
        <f t="shared" si="1"/>
        <v>3038</v>
      </c>
      <c r="J27" s="52">
        <v>44.97</v>
      </c>
      <c r="K27" s="20">
        <v>46.04</v>
      </c>
      <c r="L27" s="20">
        <f t="shared" si="2"/>
        <v>45.513108614232209</v>
      </c>
      <c r="M27" s="26"/>
      <c r="N27" s="26"/>
    </row>
    <row r="28" spans="1:14" ht="17.25" customHeight="1">
      <c r="A28" s="4"/>
      <c r="B28" s="13">
        <v>23</v>
      </c>
      <c r="C28" s="14" t="s">
        <v>19</v>
      </c>
      <c r="D28" s="15">
        <v>4324</v>
      </c>
      <c r="E28" s="15">
        <v>3643</v>
      </c>
      <c r="F28" s="232">
        <f t="shared" si="0"/>
        <v>7967</v>
      </c>
      <c r="G28" s="51">
        <v>2131</v>
      </c>
      <c r="H28" s="15">
        <v>1745</v>
      </c>
      <c r="I28" s="232">
        <f t="shared" si="1"/>
        <v>3876</v>
      </c>
      <c r="J28" s="52">
        <v>49.28</v>
      </c>
      <c r="K28" s="20">
        <v>47.9</v>
      </c>
      <c r="L28" s="20">
        <f t="shared" si="2"/>
        <v>48.650684071796157</v>
      </c>
      <c r="M28" s="26"/>
      <c r="N28" s="26"/>
    </row>
    <row r="29" spans="1:14" ht="17.25" customHeight="1">
      <c r="A29" s="4"/>
      <c r="B29" s="13">
        <v>24</v>
      </c>
      <c r="C29" s="14" t="s">
        <v>42</v>
      </c>
      <c r="D29" s="15">
        <v>3569</v>
      </c>
      <c r="E29" s="15">
        <v>3865</v>
      </c>
      <c r="F29" s="232">
        <f t="shared" si="0"/>
        <v>7434</v>
      </c>
      <c r="G29" s="51">
        <v>1931</v>
      </c>
      <c r="H29" s="15">
        <v>2050</v>
      </c>
      <c r="I29" s="232">
        <f t="shared" si="1"/>
        <v>3981</v>
      </c>
      <c r="J29" s="52">
        <v>54.1</v>
      </c>
      <c r="K29" s="20">
        <v>53.04</v>
      </c>
      <c r="L29" s="20">
        <f t="shared" si="2"/>
        <v>53.551251008878133</v>
      </c>
      <c r="M29" s="26"/>
      <c r="N29" s="26"/>
    </row>
    <row r="30" spans="1:14" ht="17.25" customHeight="1">
      <c r="A30" s="4"/>
      <c r="B30" s="13">
        <v>25</v>
      </c>
      <c r="C30" s="14" t="s">
        <v>20</v>
      </c>
      <c r="D30" s="15">
        <v>3461</v>
      </c>
      <c r="E30" s="15">
        <v>3759</v>
      </c>
      <c r="F30" s="232">
        <f t="shared" si="0"/>
        <v>7220</v>
      </c>
      <c r="G30" s="51">
        <v>1914</v>
      </c>
      <c r="H30" s="15">
        <v>2024</v>
      </c>
      <c r="I30" s="232">
        <f t="shared" si="1"/>
        <v>3938</v>
      </c>
      <c r="J30" s="52">
        <v>55.3</v>
      </c>
      <c r="K30" s="20">
        <v>53.84</v>
      </c>
      <c r="L30" s="20">
        <f t="shared" si="2"/>
        <v>54.54293628808864</v>
      </c>
      <c r="M30" s="26"/>
      <c r="N30" s="26"/>
    </row>
    <row r="31" spans="1:14" ht="17.25" customHeight="1">
      <c r="A31" s="4"/>
      <c r="B31" s="13">
        <v>26</v>
      </c>
      <c r="C31" s="14" t="s">
        <v>43</v>
      </c>
      <c r="D31" s="15">
        <v>3399</v>
      </c>
      <c r="E31" s="15">
        <v>3743</v>
      </c>
      <c r="F31" s="232">
        <f t="shared" si="0"/>
        <v>7142</v>
      </c>
      <c r="G31" s="51">
        <v>1825</v>
      </c>
      <c r="H31" s="15">
        <v>2021</v>
      </c>
      <c r="I31" s="232">
        <f t="shared" si="1"/>
        <v>3846</v>
      </c>
      <c r="J31" s="52">
        <v>53.69</v>
      </c>
      <c r="K31" s="20">
        <v>53.99</v>
      </c>
      <c r="L31" s="20">
        <f t="shared" si="2"/>
        <v>53.850462055446656</v>
      </c>
      <c r="M31" s="26"/>
      <c r="N31" s="26"/>
    </row>
    <row r="32" spans="1:14" ht="17.25" customHeight="1">
      <c r="A32" s="4"/>
      <c r="B32" s="13">
        <v>27</v>
      </c>
      <c r="C32" s="14" t="s">
        <v>44</v>
      </c>
      <c r="D32" s="15">
        <v>5361</v>
      </c>
      <c r="E32" s="15">
        <v>5512</v>
      </c>
      <c r="F32" s="232">
        <f t="shared" si="0"/>
        <v>10873</v>
      </c>
      <c r="G32" s="51">
        <v>2643</v>
      </c>
      <c r="H32" s="15">
        <v>2734</v>
      </c>
      <c r="I32" s="232">
        <f>G32+H32</f>
        <v>5377</v>
      </c>
      <c r="J32" s="52">
        <v>49.3</v>
      </c>
      <c r="K32" s="20">
        <v>49.6</v>
      </c>
      <c r="L32" s="20">
        <f t="shared" si="2"/>
        <v>49.452772923756093</v>
      </c>
      <c r="M32" s="26"/>
      <c r="N32" s="26"/>
    </row>
    <row r="33" spans="1:14" ht="17.25" customHeight="1">
      <c r="A33" s="4"/>
      <c r="B33" s="13">
        <v>28</v>
      </c>
      <c r="C33" s="14" t="s">
        <v>22</v>
      </c>
      <c r="D33" s="15">
        <v>4340</v>
      </c>
      <c r="E33" s="15">
        <v>4542</v>
      </c>
      <c r="F33" s="232">
        <f t="shared" si="0"/>
        <v>8882</v>
      </c>
      <c r="G33" s="51">
        <v>2154</v>
      </c>
      <c r="H33" s="15">
        <v>2220</v>
      </c>
      <c r="I33" s="232">
        <f t="shared" si="1"/>
        <v>4374</v>
      </c>
      <c r="J33" s="52">
        <v>49.63</v>
      </c>
      <c r="K33" s="20">
        <v>48.88</v>
      </c>
      <c r="L33" s="20">
        <f t="shared" si="2"/>
        <v>49.245665390677772</v>
      </c>
      <c r="M33" s="26"/>
      <c r="N33" s="26"/>
    </row>
    <row r="34" spans="1:14" ht="17.25" customHeight="1">
      <c r="A34" s="4"/>
      <c r="B34" s="13">
        <v>29</v>
      </c>
      <c r="C34" s="14" t="s">
        <v>45</v>
      </c>
      <c r="D34" s="15">
        <v>2258</v>
      </c>
      <c r="E34" s="15">
        <v>2308</v>
      </c>
      <c r="F34" s="232">
        <f t="shared" si="0"/>
        <v>4566</v>
      </c>
      <c r="G34" s="51">
        <v>1293</v>
      </c>
      <c r="H34" s="15">
        <v>1322</v>
      </c>
      <c r="I34" s="232">
        <f t="shared" si="1"/>
        <v>2615</v>
      </c>
      <c r="J34" s="52">
        <v>57.26</v>
      </c>
      <c r="K34" s="20">
        <v>57.28</v>
      </c>
      <c r="L34" s="20">
        <f t="shared" si="2"/>
        <v>57.271134472185722</v>
      </c>
      <c r="M34" s="26"/>
      <c r="N34" s="26"/>
    </row>
    <row r="35" spans="1:14" ht="17.25" customHeight="1">
      <c r="A35" s="4"/>
      <c r="B35" s="13">
        <v>30</v>
      </c>
      <c r="C35" s="14" t="s">
        <v>23</v>
      </c>
      <c r="D35" s="15">
        <v>4908</v>
      </c>
      <c r="E35" s="15">
        <v>5164</v>
      </c>
      <c r="F35" s="232">
        <f t="shared" si="0"/>
        <v>10072</v>
      </c>
      <c r="G35" s="51">
        <v>2542</v>
      </c>
      <c r="H35" s="15">
        <v>2635</v>
      </c>
      <c r="I35" s="232">
        <f t="shared" si="1"/>
        <v>5177</v>
      </c>
      <c r="J35" s="52">
        <v>51.79</v>
      </c>
      <c r="K35" s="20">
        <v>51.03</v>
      </c>
      <c r="L35" s="20">
        <f t="shared" si="2"/>
        <v>51.399920571882454</v>
      </c>
      <c r="M35" s="26"/>
      <c r="N35" s="26"/>
    </row>
    <row r="36" spans="1:14" ht="17.25" customHeight="1">
      <c r="A36" s="4"/>
      <c r="B36" s="13">
        <v>31</v>
      </c>
      <c r="C36" s="14" t="s">
        <v>46</v>
      </c>
      <c r="D36" s="15">
        <v>3532</v>
      </c>
      <c r="E36" s="15">
        <v>3604</v>
      </c>
      <c r="F36" s="232">
        <f t="shared" si="0"/>
        <v>7136</v>
      </c>
      <c r="G36" s="51">
        <v>1789</v>
      </c>
      <c r="H36" s="15">
        <v>1802</v>
      </c>
      <c r="I36" s="232">
        <f t="shared" si="1"/>
        <v>3591</v>
      </c>
      <c r="J36" s="52">
        <v>50.65</v>
      </c>
      <c r="K36" s="20">
        <v>50</v>
      </c>
      <c r="L36" s="20">
        <f t="shared" si="2"/>
        <v>50.322309417040358</v>
      </c>
      <c r="M36" s="26"/>
      <c r="N36" s="26"/>
    </row>
    <row r="37" spans="1:14" ht="17.25" customHeight="1">
      <c r="A37" s="4"/>
      <c r="B37" s="13">
        <v>32</v>
      </c>
      <c r="C37" s="14" t="s">
        <v>47</v>
      </c>
      <c r="D37" s="15">
        <v>5244</v>
      </c>
      <c r="E37" s="15">
        <v>5234</v>
      </c>
      <c r="F37" s="232">
        <f t="shared" si="0"/>
        <v>10478</v>
      </c>
      <c r="G37" s="51">
        <v>2591</v>
      </c>
      <c r="H37" s="15">
        <v>2721</v>
      </c>
      <c r="I37" s="232">
        <f t="shared" si="1"/>
        <v>5312</v>
      </c>
      <c r="J37" s="52">
        <v>49.41</v>
      </c>
      <c r="K37" s="20">
        <v>51.99</v>
      </c>
      <c r="L37" s="20">
        <f t="shared" si="2"/>
        <v>50.696697843099827</v>
      </c>
      <c r="M37" s="26"/>
      <c r="N37" s="26"/>
    </row>
    <row r="38" spans="1:14" ht="17.25" customHeight="1">
      <c r="A38" s="4"/>
      <c r="B38" s="13">
        <v>33</v>
      </c>
      <c r="C38" s="14" t="s">
        <v>48</v>
      </c>
      <c r="D38" s="15">
        <v>2950</v>
      </c>
      <c r="E38" s="15">
        <v>2996</v>
      </c>
      <c r="F38" s="232">
        <f t="shared" si="0"/>
        <v>5946</v>
      </c>
      <c r="G38" s="51">
        <v>1444</v>
      </c>
      <c r="H38" s="15">
        <v>1547</v>
      </c>
      <c r="I38" s="232">
        <f t="shared" si="1"/>
        <v>2991</v>
      </c>
      <c r="J38" s="52">
        <v>48.95</v>
      </c>
      <c r="K38" s="20">
        <v>51.64</v>
      </c>
      <c r="L38" s="20">
        <f t="shared" si="2"/>
        <v>50.302724520686169</v>
      </c>
      <c r="M38" s="26"/>
      <c r="N38" s="26"/>
    </row>
    <row r="39" spans="1:14" ht="17.25" customHeight="1">
      <c r="A39" s="4"/>
      <c r="B39" s="13">
        <v>34</v>
      </c>
      <c r="C39" s="14" t="s">
        <v>49</v>
      </c>
      <c r="D39" s="15">
        <v>5079</v>
      </c>
      <c r="E39" s="15">
        <v>5450</v>
      </c>
      <c r="F39" s="232">
        <f t="shared" si="0"/>
        <v>10529</v>
      </c>
      <c r="G39" s="51">
        <v>2625</v>
      </c>
      <c r="H39" s="15">
        <v>2779</v>
      </c>
      <c r="I39" s="232">
        <f t="shared" si="1"/>
        <v>5404</v>
      </c>
      <c r="J39" s="52">
        <v>51.68</v>
      </c>
      <c r="K39" s="20">
        <v>50.99</v>
      </c>
      <c r="L39" s="20">
        <f t="shared" si="2"/>
        <v>51.324912147402415</v>
      </c>
      <c r="M39" s="26"/>
      <c r="N39" s="26"/>
    </row>
    <row r="40" spans="1:14" ht="17.25" customHeight="1">
      <c r="A40" s="4"/>
      <c r="B40" s="13">
        <v>35</v>
      </c>
      <c r="C40" s="14" t="s">
        <v>50</v>
      </c>
      <c r="D40" s="15">
        <v>4343</v>
      </c>
      <c r="E40" s="15">
        <v>5108</v>
      </c>
      <c r="F40" s="232">
        <f t="shared" si="0"/>
        <v>9451</v>
      </c>
      <c r="G40" s="51">
        <v>2360</v>
      </c>
      <c r="H40" s="15">
        <v>2783</v>
      </c>
      <c r="I40" s="232">
        <f t="shared" si="1"/>
        <v>5143</v>
      </c>
      <c r="J40" s="52">
        <v>54.34</v>
      </c>
      <c r="K40" s="20">
        <v>54.48</v>
      </c>
      <c r="L40" s="20">
        <f t="shared" si="2"/>
        <v>54.417521955348633</v>
      </c>
      <c r="M40" s="26"/>
      <c r="N40" s="26"/>
    </row>
    <row r="41" spans="1:14" ht="17.25" customHeight="1">
      <c r="A41" s="4"/>
      <c r="B41" s="13">
        <v>36</v>
      </c>
      <c r="C41" s="14" t="s">
        <v>51</v>
      </c>
      <c r="D41" s="15">
        <v>5700</v>
      </c>
      <c r="E41" s="15">
        <v>6098</v>
      </c>
      <c r="F41" s="232">
        <f t="shared" si="0"/>
        <v>11798</v>
      </c>
      <c r="G41" s="51">
        <v>2795</v>
      </c>
      <c r="H41" s="15">
        <v>3021</v>
      </c>
      <c r="I41" s="232">
        <f t="shared" si="1"/>
        <v>5816</v>
      </c>
      <c r="J41" s="52">
        <v>49.04</v>
      </c>
      <c r="K41" s="20">
        <v>49.54</v>
      </c>
      <c r="L41" s="20">
        <f t="shared" si="2"/>
        <v>49.296490930666216</v>
      </c>
      <c r="M41" s="26"/>
      <c r="N41" s="26"/>
    </row>
    <row r="42" spans="1:14" ht="17.25" customHeight="1">
      <c r="A42" s="4"/>
      <c r="B42" s="13">
        <v>37</v>
      </c>
      <c r="C42" s="14" t="s">
        <v>52</v>
      </c>
      <c r="D42" s="15">
        <v>3079</v>
      </c>
      <c r="E42" s="15">
        <v>3440</v>
      </c>
      <c r="F42" s="232">
        <f t="shared" si="0"/>
        <v>6519</v>
      </c>
      <c r="G42" s="51">
        <v>1702</v>
      </c>
      <c r="H42" s="15">
        <v>1862</v>
      </c>
      <c r="I42" s="232">
        <f t="shared" si="1"/>
        <v>3564</v>
      </c>
      <c r="J42" s="52">
        <v>55.28</v>
      </c>
      <c r="K42" s="20">
        <v>54.13</v>
      </c>
      <c r="L42" s="20">
        <f t="shared" si="2"/>
        <v>54.67096180395766</v>
      </c>
      <c r="M42" s="26"/>
      <c r="N42" s="26"/>
    </row>
    <row r="43" spans="1:14" ht="17.25" customHeight="1">
      <c r="A43" s="4"/>
      <c r="B43" s="13">
        <v>38</v>
      </c>
      <c r="C43" s="14" t="s">
        <v>53</v>
      </c>
      <c r="D43" s="15">
        <v>5093</v>
      </c>
      <c r="E43" s="15">
        <v>5782</v>
      </c>
      <c r="F43" s="232">
        <f t="shared" si="0"/>
        <v>10875</v>
      </c>
      <c r="G43" s="51">
        <v>2811</v>
      </c>
      <c r="H43" s="15">
        <v>3193</v>
      </c>
      <c r="I43" s="232">
        <f t="shared" si="1"/>
        <v>6004</v>
      </c>
      <c r="J43" s="52">
        <v>55.19</v>
      </c>
      <c r="K43" s="20">
        <v>55.22</v>
      </c>
      <c r="L43" s="20">
        <f t="shared" si="2"/>
        <v>55.209195402298846</v>
      </c>
      <c r="M43" s="26"/>
      <c r="N43" s="26"/>
    </row>
    <row r="44" spans="1:14" ht="17.25" customHeight="1">
      <c r="A44" s="4"/>
      <c r="B44" s="13">
        <v>39</v>
      </c>
      <c r="C44" s="14" t="s">
        <v>54</v>
      </c>
      <c r="D44" s="15">
        <v>4779</v>
      </c>
      <c r="E44" s="15">
        <v>5125</v>
      </c>
      <c r="F44" s="232">
        <f t="shared" si="0"/>
        <v>9904</v>
      </c>
      <c r="G44" s="51">
        <v>2652</v>
      </c>
      <c r="H44" s="15">
        <v>2842</v>
      </c>
      <c r="I44" s="232">
        <f t="shared" si="1"/>
        <v>5494</v>
      </c>
      <c r="J44" s="52">
        <v>55.49</v>
      </c>
      <c r="K44" s="20">
        <v>55.45</v>
      </c>
      <c r="L44" s="20">
        <f t="shared" si="2"/>
        <v>55.472536348949916</v>
      </c>
      <c r="M44" s="26"/>
      <c r="N44" s="26"/>
    </row>
    <row r="45" spans="1:14" ht="17.25" customHeight="1">
      <c r="A45" s="4"/>
      <c r="B45" s="13">
        <v>40</v>
      </c>
      <c r="C45" s="14" t="s">
        <v>55</v>
      </c>
      <c r="D45" s="15">
        <v>5511</v>
      </c>
      <c r="E45" s="15">
        <v>5628</v>
      </c>
      <c r="F45" s="232">
        <f t="shared" si="0"/>
        <v>11139</v>
      </c>
      <c r="G45" s="51">
        <v>2823</v>
      </c>
      <c r="H45" s="15">
        <v>2872</v>
      </c>
      <c r="I45" s="232">
        <f>G45+H45</f>
        <v>5695</v>
      </c>
      <c r="J45" s="52">
        <v>51.22</v>
      </c>
      <c r="K45" s="20">
        <v>51.03</v>
      </c>
      <c r="L45" s="20">
        <f t="shared" si="2"/>
        <v>51.126672053146606</v>
      </c>
      <c r="M45" s="26"/>
      <c r="N45" s="26"/>
    </row>
    <row r="46" spans="1:14" ht="15" customHeight="1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5" customHeight="1">
      <c r="A47" s="4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15" customHeight="1">
      <c r="A48" s="4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5" customHeight="1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5" customHeight="1">
      <c r="A50" s="4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15" customHeight="1">
      <c r="A51" s="1"/>
    </row>
    <row r="52" spans="1:14" ht="15" customHeight="1">
      <c r="A52" s="1"/>
    </row>
    <row r="53" spans="1:14" ht="15" customHeight="1">
      <c r="A53" s="1"/>
    </row>
  </sheetData>
  <mergeCells count="5">
    <mergeCell ref="B3:B5"/>
    <mergeCell ref="C3:C5"/>
    <mergeCell ref="D3:F4"/>
    <mergeCell ref="G3:I4"/>
    <mergeCell ref="J3:L4"/>
  </mergeCells>
  <phoneticPr fontId="1"/>
  <pageMargins left="0.74803149606299213" right="0.39370078740157483" top="0.78740157480314965" bottom="0.78740157480314965" header="0.51181102362204722" footer="0.51181102362204722"/>
  <pageSetup paperSize="9" scale="9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9" workbookViewId="0">
      <selection activeCell="O38" sqref="O38"/>
    </sheetView>
  </sheetViews>
  <sheetFormatPr defaultRowHeight="13.5"/>
  <cols>
    <col min="1" max="2" width="3.375" style="27" customWidth="1"/>
    <col min="3" max="3" width="14.125" style="27" customWidth="1"/>
    <col min="4" max="12" width="8.125" style="27" customWidth="1"/>
    <col min="13" max="13" width="1.125" style="27" customWidth="1"/>
    <col min="14" max="16384" width="9" style="27"/>
  </cols>
  <sheetData>
    <row r="1" spans="1:14" ht="17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6"/>
      <c r="N1" s="26"/>
    </row>
    <row r="2" spans="1:14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6"/>
      <c r="N2" s="26"/>
    </row>
    <row r="3" spans="1:14" ht="17.25" customHeight="1">
      <c r="A3" s="4"/>
      <c r="B3" s="145" t="s">
        <v>10</v>
      </c>
      <c r="C3" s="148" t="s">
        <v>11</v>
      </c>
      <c r="D3" s="149" t="s">
        <v>28</v>
      </c>
      <c r="E3" s="149"/>
      <c r="F3" s="150"/>
      <c r="G3" s="151" t="s">
        <v>9</v>
      </c>
      <c r="H3" s="151"/>
      <c r="I3" s="152"/>
      <c r="J3" s="144" t="s">
        <v>29</v>
      </c>
      <c r="K3" s="149"/>
      <c r="L3" s="149"/>
      <c r="M3" s="26"/>
      <c r="N3" s="26"/>
    </row>
    <row r="4" spans="1:14" ht="17.25" customHeight="1">
      <c r="A4" s="4"/>
      <c r="B4" s="146"/>
      <c r="C4" s="148"/>
      <c r="D4" s="149"/>
      <c r="E4" s="149"/>
      <c r="F4" s="150"/>
      <c r="G4" s="153"/>
      <c r="H4" s="153"/>
      <c r="I4" s="154"/>
      <c r="J4" s="144"/>
      <c r="K4" s="149"/>
      <c r="L4" s="149"/>
      <c r="M4" s="26"/>
      <c r="N4" s="26"/>
    </row>
    <row r="5" spans="1:14" ht="17.25" customHeight="1">
      <c r="A5" s="4"/>
      <c r="B5" s="147"/>
      <c r="C5" s="148"/>
      <c r="D5" s="115" t="s">
        <v>0</v>
      </c>
      <c r="E5" s="115" t="s">
        <v>1</v>
      </c>
      <c r="F5" s="116" t="s">
        <v>8</v>
      </c>
      <c r="G5" s="113" t="s">
        <v>0</v>
      </c>
      <c r="H5" s="115" t="s">
        <v>1</v>
      </c>
      <c r="I5" s="116" t="s">
        <v>8</v>
      </c>
      <c r="J5" s="113" t="s">
        <v>0</v>
      </c>
      <c r="K5" s="115" t="s">
        <v>1</v>
      </c>
      <c r="L5" s="115" t="s">
        <v>104</v>
      </c>
      <c r="M5" s="26"/>
      <c r="N5" s="26"/>
    </row>
    <row r="6" spans="1:14" ht="17.25" customHeight="1">
      <c r="A6" s="4"/>
      <c r="B6" s="13">
        <v>41</v>
      </c>
      <c r="C6" s="14" t="s">
        <v>56</v>
      </c>
      <c r="D6" s="15">
        <v>2798</v>
      </c>
      <c r="E6" s="15">
        <v>3006</v>
      </c>
      <c r="F6" s="232">
        <f>D6+E6</f>
        <v>5804</v>
      </c>
      <c r="G6" s="51">
        <v>1508</v>
      </c>
      <c r="H6" s="15">
        <v>1655</v>
      </c>
      <c r="I6" s="232">
        <f>G6+H6</f>
        <v>3163</v>
      </c>
      <c r="J6" s="54">
        <v>53.9</v>
      </c>
      <c r="K6" s="16">
        <v>55.06</v>
      </c>
      <c r="L6" s="16">
        <f>I6/F6*100</f>
        <v>54.49689869055824</v>
      </c>
      <c r="M6" s="26"/>
      <c r="N6" s="26"/>
    </row>
    <row r="7" spans="1:14" ht="17.25" customHeight="1">
      <c r="A7" s="4"/>
      <c r="B7" s="13">
        <v>42</v>
      </c>
      <c r="C7" s="14" t="s">
        <v>57</v>
      </c>
      <c r="D7" s="15">
        <v>5119</v>
      </c>
      <c r="E7" s="15">
        <v>5450</v>
      </c>
      <c r="F7" s="232">
        <f t="shared" ref="F7:F37" si="0">D7+E7</f>
        <v>10569</v>
      </c>
      <c r="G7" s="51">
        <v>2789</v>
      </c>
      <c r="H7" s="15">
        <v>2946</v>
      </c>
      <c r="I7" s="232">
        <f t="shared" ref="I7:I37" si="1">G7+H7</f>
        <v>5735</v>
      </c>
      <c r="J7" s="54">
        <v>54.48</v>
      </c>
      <c r="K7" s="16">
        <v>54.06</v>
      </c>
      <c r="L7" s="16">
        <f t="shared" ref="L7:L36" si="2">I7/F7*100</f>
        <v>54.262465701580098</v>
      </c>
      <c r="M7" s="26"/>
      <c r="N7" s="26"/>
    </row>
    <row r="8" spans="1:14" ht="17.25" customHeight="1">
      <c r="A8" s="4"/>
      <c r="B8" s="13">
        <v>43</v>
      </c>
      <c r="C8" s="14" t="s">
        <v>58</v>
      </c>
      <c r="D8" s="15">
        <v>5354</v>
      </c>
      <c r="E8" s="15">
        <v>5788</v>
      </c>
      <c r="F8" s="232">
        <f t="shared" si="0"/>
        <v>11142</v>
      </c>
      <c r="G8" s="51">
        <v>2754</v>
      </c>
      <c r="H8" s="15">
        <v>2918</v>
      </c>
      <c r="I8" s="232">
        <f t="shared" si="1"/>
        <v>5672</v>
      </c>
      <c r="J8" s="54">
        <v>51.44</v>
      </c>
      <c r="K8" s="16">
        <v>50.41</v>
      </c>
      <c r="L8" s="16">
        <f t="shared" si="2"/>
        <v>50.906479985639919</v>
      </c>
      <c r="M8" s="26"/>
      <c r="N8" s="26"/>
    </row>
    <row r="9" spans="1:14" ht="17.25" customHeight="1">
      <c r="A9" s="4"/>
      <c r="B9" s="13">
        <v>44</v>
      </c>
      <c r="C9" s="14" t="s">
        <v>59</v>
      </c>
      <c r="D9" s="15">
        <v>4688</v>
      </c>
      <c r="E9" s="15">
        <v>4987</v>
      </c>
      <c r="F9" s="232">
        <f t="shared" si="0"/>
        <v>9675</v>
      </c>
      <c r="G9" s="51">
        <v>2302</v>
      </c>
      <c r="H9" s="15">
        <v>2328</v>
      </c>
      <c r="I9" s="232">
        <f t="shared" si="1"/>
        <v>4630</v>
      </c>
      <c r="J9" s="54">
        <v>49.1</v>
      </c>
      <c r="K9" s="16">
        <v>46.68</v>
      </c>
      <c r="L9" s="16">
        <f t="shared" si="2"/>
        <v>47.855297157622736</v>
      </c>
      <c r="M9" s="26"/>
      <c r="N9" s="26"/>
    </row>
    <row r="10" spans="1:14" ht="17.25" customHeight="1">
      <c r="A10" s="4"/>
      <c r="B10" s="13">
        <v>45</v>
      </c>
      <c r="C10" s="14" t="s">
        <v>60</v>
      </c>
      <c r="D10" s="15">
        <v>3665</v>
      </c>
      <c r="E10" s="15">
        <v>4027</v>
      </c>
      <c r="F10" s="232">
        <f t="shared" si="0"/>
        <v>7692</v>
      </c>
      <c r="G10" s="51">
        <v>2001</v>
      </c>
      <c r="H10" s="15">
        <v>2110</v>
      </c>
      <c r="I10" s="232">
        <f t="shared" si="1"/>
        <v>4111</v>
      </c>
      <c r="J10" s="54">
        <v>54.6</v>
      </c>
      <c r="K10" s="16">
        <v>52.4</v>
      </c>
      <c r="L10" s="16">
        <f t="shared" si="2"/>
        <v>53.445137805512225</v>
      </c>
      <c r="M10" s="26"/>
      <c r="N10" s="26"/>
    </row>
    <row r="11" spans="1:14" ht="17.25" customHeight="1">
      <c r="A11" s="4"/>
      <c r="B11" s="13">
        <v>46</v>
      </c>
      <c r="C11" s="14" t="s">
        <v>61</v>
      </c>
      <c r="D11" s="15">
        <v>4805</v>
      </c>
      <c r="E11" s="15">
        <v>5013</v>
      </c>
      <c r="F11" s="232">
        <f t="shared" si="0"/>
        <v>9818</v>
      </c>
      <c r="G11" s="51">
        <v>2453</v>
      </c>
      <c r="H11" s="15">
        <v>2574</v>
      </c>
      <c r="I11" s="232">
        <f t="shared" si="1"/>
        <v>5027</v>
      </c>
      <c r="J11" s="54">
        <v>51.05</v>
      </c>
      <c r="K11" s="16">
        <v>51.35</v>
      </c>
      <c r="L11" s="16">
        <f t="shared" si="2"/>
        <v>51.201874108779791</v>
      </c>
      <c r="M11" s="26"/>
      <c r="N11" s="26"/>
    </row>
    <row r="12" spans="1:14" ht="17.25" customHeight="1">
      <c r="A12" s="4"/>
      <c r="B12" s="13">
        <v>47</v>
      </c>
      <c r="C12" s="14" t="s">
        <v>62</v>
      </c>
      <c r="D12" s="15">
        <v>5903</v>
      </c>
      <c r="E12" s="15">
        <v>6542</v>
      </c>
      <c r="F12" s="232">
        <f t="shared" si="0"/>
        <v>12445</v>
      </c>
      <c r="G12" s="51">
        <v>3162</v>
      </c>
      <c r="H12" s="15">
        <v>3329</v>
      </c>
      <c r="I12" s="232">
        <f t="shared" si="1"/>
        <v>6491</v>
      </c>
      <c r="J12" s="54">
        <v>53.57</v>
      </c>
      <c r="K12" s="16">
        <v>50.89</v>
      </c>
      <c r="L12" s="16">
        <f t="shared" si="2"/>
        <v>52.157492969063881</v>
      </c>
      <c r="M12" s="26"/>
      <c r="N12" s="26"/>
    </row>
    <row r="13" spans="1:14" ht="17.25" customHeight="1">
      <c r="A13" s="4"/>
      <c r="B13" s="13">
        <v>48</v>
      </c>
      <c r="C13" s="14" t="s">
        <v>63</v>
      </c>
      <c r="D13" s="15">
        <v>3803</v>
      </c>
      <c r="E13" s="15">
        <v>4149</v>
      </c>
      <c r="F13" s="232">
        <f t="shared" si="0"/>
        <v>7952</v>
      </c>
      <c r="G13" s="51">
        <v>2103</v>
      </c>
      <c r="H13" s="15">
        <v>2253</v>
      </c>
      <c r="I13" s="232">
        <f t="shared" si="1"/>
        <v>4356</v>
      </c>
      <c r="J13" s="54">
        <v>55.3</v>
      </c>
      <c r="K13" s="16">
        <v>54.3</v>
      </c>
      <c r="L13" s="16">
        <f t="shared" si="2"/>
        <v>54.778672032193157</v>
      </c>
      <c r="M13" s="26"/>
      <c r="N13" s="26"/>
    </row>
    <row r="14" spans="1:14" ht="17.25" customHeight="1">
      <c r="A14" s="4"/>
      <c r="B14" s="13">
        <v>49</v>
      </c>
      <c r="C14" s="14" t="s">
        <v>64</v>
      </c>
      <c r="D14" s="15">
        <v>4564</v>
      </c>
      <c r="E14" s="15">
        <v>4742</v>
      </c>
      <c r="F14" s="232">
        <f t="shared" si="0"/>
        <v>9306</v>
      </c>
      <c r="G14" s="51">
        <v>2339</v>
      </c>
      <c r="H14" s="15">
        <v>2398</v>
      </c>
      <c r="I14" s="232">
        <f t="shared" si="1"/>
        <v>4737</v>
      </c>
      <c r="J14" s="54">
        <v>51.25</v>
      </c>
      <c r="K14" s="16">
        <v>50.57</v>
      </c>
      <c r="L14" s="16">
        <f t="shared" si="2"/>
        <v>50.902643455834948</v>
      </c>
      <c r="M14" s="26"/>
      <c r="N14" s="26"/>
    </row>
    <row r="15" spans="1:14" ht="17.25" customHeight="1">
      <c r="A15" s="4"/>
      <c r="B15" s="13">
        <v>50</v>
      </c>
      <c r="C15" s="14" t="s">
        <v>65</v>
      </c>
      <c r="D15" s="15">
        <v>3648</v>
      </c>
      <c r="E15" s="15">
        <v>4168</v>
      </c>
      <c r="F15" s="232">
        <f t="shared" si="0"/>
        <v>7816</v>
      </c>
      <c r="G15" s="51">
        <v>1982</v>
      </c>
      <c r="H15" s="15">
        <v>2201</v>
      </c>
      <c r="I15" s="232">
        <f t="shared" si="1"/>
        <v>4183</v>
      </c>
      <c r="J15" s="54">
        <v>54.33</v>
      </c>
      <c r="K15" s="16">
        <v>52.81</v>
      </c>
      <c r="L15" s="16">
        <f t="shared" si="2"/>
        <v>53.518423746161716</v>
      </c>
      <c r="M15" s="26"/>
      <c r="N15" s="26"/>
    </row>
    <row r="16" spans="1:14" ht="17.25" customHeight="1">
      <c r="A16" s="4"/>
      <c r="B16" s="13">
        <v>51</v>
      </c>
      <c r="C16" s="14" t="s">
        <v>66</v>
      </c>
      <c r="D16" s="15">
        <v>6087</v>
      </c>
      <c r="E16" s="15">
        <v>6816</v>
      </c>
      <c r="F16" s="232">
        <f t="shared" si="0"/>
        <v>12903</v>
      </c>
      <c r="G16" s="51">
        <v>3328</v>
      </c>
      <c r="H16" s="15">
        <v>3701</v>
      </c>
      <c r="I16" s="232">
        <f t="shared" si="1"/>
        <v>7029</v>
      </c>
      <c r="J16" s="54">
        <v>54.67</v>
      </c>
      <c r="K16" s="16">
        <v>54.3</v>
      </c>
      <c r="L16" s="16">
        <f t="shared" si="2"/>
        <v>54.475703324808187</v>
      </c>
      <c r="M16" s="26"/>
      <c r="N16" s="26"/>
    </row>
    <row r="17" spans="1:14" ht="17.25" customHeight="1">
      <c r="A17" s="4"/>
      <c r="B17" s="13">
        <v>52</v>
      </c>
      <c r="C17" s="14" t="s">
        <v>67</v>
      </c>
      <c r="D17" s="15">
        <v>3951</v>
      </c>
      <c r="E17" s="15">
        <v>4068</v>
      </c>
      <c r="F17" s="232">
        <f t="shared" si="0"/>
        <v>8019</v>
      </c>
      <c r="G17" s="51">
        <v>2097</v>
      </c>
      <c r="H17" s="15">
        <v>2166</v>
      </c>
      <c r="I17" s="232">
        <f t="shared" si="1"/>
        <v>4263</v>
      </c>
      <c r="J17" s="54">
        <v>53.08</v>
      </c>
      <c r="K17" s="16">
        <v>53.24</v>
      </c>
      <c r="L17" s="16">
        <f t="shared" si="2"/>
        <v>53.161242050130944</v>
      </c>
      <c r="M17" s="26"/>
      <c r="N17" s="26"/>
    </row>
    <row r="18" spans="1:14" ht="17.25" customHeight="1">
      <c r="A18" s="4"/>
      <c r="B18" s="13">
        <v>53</v>
      </c>
      <c r="C18" s="14" t="s">
        <v>68</v>
      </c>
      <c r="D18" s="15">
        <v>4088</v>
      </c>
      <c r="E18" s="15">
        <v>4217</v>
      </c>
      <c r="F18" s="232">
        <f t="shared" si="0"/>
        <v>8305</v>
      </c>
      <c r="G18" s="51">
        <v>2110</v>
      </c>
      <c r="H18" s="15">
        <v>2226</v>
      </c>
      <c r="I18" s="232">
        <f t="shared" si="1"/>
        <v>4336</v>
      </c>
      <c r="J18" s="54">
        <v>51.61</v>
      </c>
      <c r="K18" s="16">
        <v>52.79</v>
      </c>
      <c r="L18" s="16">
        <f t="shared" si="2"/>
        <v>52.209512341962672</v>
      </c>
      <c r="M18" s="26"/>
      <c r="N18" s="26"/>
    </row>
    <row r="19" spans="1:14" ht="17.25" customHeight="1">
      <c r="A19" s="4"/>
      <c r="B19" s="17">
        <v>54</v>
      </c>
      <c r="C19" s="18" t="s">
        <v>69</v>
      </c>
      <c r="D19" s="19">
        <v>4899</v>
      </c>
      <c r="E19" s="19">
        <v>5248</v>
      </c>
      <c r="F19" s="232">
        <f t="shared" si="0"/>
        <v>10147</v>
      </c>
      <c r="G19" s="53">
        <v>2530</v>
      </c>
      <c r="H19" s="19">
        <v>2743</v>
      </c>
      <c r="I19" s="232">
        <f t="shared" si="1"/>
        <v>5273</v>
      </c>
      <c r="J19" s="54">
        <v>51.64</v>
      </c>
      <c r="K19" s="16">
        <v>52.27</v>
      </c>
      <c r="L19" s="16">
        <f t="shared" si="2"/>
        <v>51.966098354193356</v>
      </c>
      <c r="M19" s="26"/>
      <c r="N19" s="26"/>
    </row>
    <row r="20" spans="1:14" ht="17.25" customHeight="1">
      <c r="A20" s="4"/>
      <c r="B20" s="13">
        <v>55</v>
      </c>
      <c r="C20" s="14" t="s">
        <v>70</v>
      </c>
      <c r="D20" s="15">
        <v>5294</v>
      </c>
      <c r="E20" s="15">
        <v>5600</v>
      </c>
      <c r="F20" s="232">
        <f t="shared" si="0"/>
        <v>10894</v>
      </c>
      <c r="G20" s="51">
        <v>2807</v>
      </c>
      <c r="H20" s="15">
        <v>3023</v>
      </c>
      <c r="I20" s="232">
        <f t="shared" si="1"/>
        <v>5830</v>
      </c>
      <c r="J20" s="54">
        <v>53.02</v>
      </c>
      <c r="K20" s="16">
        <v>53.98</v>
      </c>
      <c r="L20" s="16">
        <f t="shared" si="2"/>
        <v>53.515696713787406</v>
      </c>
      <c r="M20" s="26"/>
      <c r="N20" s="26"/>
    </row>
    <row r="21" spans="1:14" ht="17.25" customHeight="1">
      <c r="A21" s="26"/>
      <c r="B21" s="13">
        <v>56</v>
      </c>
      <c r="C21" s="14" t="s">
        <v>71</v>
      </c>
      <c r="D21" s="15">
        <v>2631</v>
      </c>
      <c r="E21" s="15">
        <v>2766</v>
      </c>
      <c r="F21" s="232">
        <f t="shared" si="0"/>
        <v>5397</v>
      </c>
      <c r="G21" s="51">
        <v>1414</v>
      </c>
      <c r="H21" s="15">
        <v>1498</v>
      </c>
      <c r="I21" s="232">
        <f t="shared" si="1"/>
        <v>2912</v>
      </c>
      <c r="J21" s="54">
        <v>53.74</v>
      </c>
      <c r="K21" s="16">
        <v>54.16</v>
      </c>
      <c r="L21" s="16">
        <f t="shared" si="2"/>
        <v>53.955901426718547</v>
      </c>
      <c r="M21" s="26"/>
      <c r="N21" s="26"/>
    </row>
    <row r="22" spans="1:14" ht="17.25" customHeight="1">
      <c r="A22" s="26"/>
      <c r="B22" s="13">
        <v>57</v>
      </c>
      <c r="C22" s="14" t="s">
        <v>72</v>
      </c>
      <c r="D22" s="15">
        <v>6094</v>
      </c>
      <c r="E22" s="15">
        <v>6282</v>
      </c>
      <c r="F22" s="232">
        <f t="shared" si="0"/>
        <v>12376</v>
      </c>
      <c r="G22" s="51">
        <v>3212</v>
      </c>
      <c r="H22" s="15">
        <v>3367</v>
      </c>
      <c r="I22" s="232">
        <f t="shared" si="1"/>
        <v>6579</v>
      </c>
      <c r="J22" s="54">
        <v>52.71</v>
      </c>
      <c r="K22" s="16">
        <v>53.6</v>
      </c>
      <c r="L22" s="16">
        <f t="shared" si="2"/>
        <v>53.159340659340657</v>
      </c>
      <c r="M22" s="26"/>
      <c r="N22" s="26"/>
    </row>
    <row r="23" spans="1:14" ht="17.25" customHeight="1">
      <c r="A23" s="26"/>
      <c r="B23" s="13">
        <v>58</v>
      </c>
      <c r="C23" s="14" t="s">
        <v>73</v>
      </c>
      <c r="D23" s="15">
        <v>6296</v>
      </c>
      <c r="E23" s="15">
        <v>6647</v>
      </c>
      <c r="F23" s="232">
        <f t="shared" si="0"/>
        <v>12943</v>
      </c>
      <c r="G23" s="51">
        <v>3335</v>
      </c>
      <c r="H23" s="15">
        <v>3529</v>
      </c>
      <c r="I23" s="232">
        <f t="shared" si="1"/>
        <v>6864</v>
      </c>
      <c r="J23" s="54">
        <v>52.97</v>
      </c>
      <c r="K23" s="16">
        <v>53.09</v>
      </c>
      <c r="L23" s="16">
        <f t="shared" si="2"/>
        <v>53.032527234798735</v>
      </c>
      <c r="M23" s="26"/>
      <c r="N23" s="26"/>
    </row>
    <row r="24" spans="1:14" ht="17.25" customHeight="1">
      <c r="A24" s="26"/>
      <c r="B24" s="13">
        <v>59</v>
      </c>
      <c r="C24" s="14" t="s">
        <v>74</v>
      </c>
      <c r="D24" s="15">
        <v>2847</v>
      </c>
      <c r="E24" s="15">
        <v>3154</v>
      </c>
      <c r="F24" s="232">
        <f t="shared" si="0"/>
        <v>6001</v>
      </c>
      <c r="G24" s="51">
        <v>1503</v>
      </c>
      <c r="H24" s="15">
        <v>1593</v>
      </c>
      <c r="I24" s="232">
        <f t="shared" si="1"/>
        <v>3096</v>
      </c>
      <c r="J24" s="54">
        <v>52.79</v>
      </c>
      <c r="K24" s="16">
        <v>50.51</v>
      </c>
      <c r="L24" s="16">
        <f t="shared" si="2"/>
        <v>51.591401433094489</v>
      </c>
      <c r="M24" s="26"/>
      <c r="N24" s="26"/>
    </row>
    <row r="25" spans="1:14" ht="17.25" customHeight="1">
      <c r="A25" s="26"/>
      <c r="B25" s="13">
        <v>60</v>
      </c>
      <c r="C25" s="14" t="s">
        <v>75</v>
      </c>
      <c r="D25" s="15">
        <v>4184</v>
      </c>
      <c r="E25" s="15">
        <v>4394</v>
      </c>
      <c r="F25" s="232">
        <f t="shared" si="0"/>
        <v>8578</v>
      </c>
      <c r="G25" s="51">
        <v>2166</v>
      </c>
      <c r="H25" s="15">
        <v>2291</v>
      </c>
      <c r="I25" s="232">
        <f t="shared" si="1"/>
        <v>4457</v>
      </c>
      <c r="J25" s="54">
        <v>51.77</v>
      </c>
      <c r="K25" s="16">
        <v>52.14</v>
      </c>
      <c r="L25" s="16">
        <f t="shared" si="2"/>
        <v>51.958498484495216</v>
      </c>
      <c r="M25" s="26"/>
      <c r="N25" s="26"/>
    </row>
    <row r="26" spans="1:14" ht="17.25" customHeight="1">
      <c r="A26" s="26"/>
      <c r="B26" s="13">
        <v>61</v>
      </c>
      <c r="C26" s="14" t="s">
        <v>24</v>
      </c>
      <c r="D26" s="15">
        <v>2067</v>
      </c>
      <c r="E26" s="15">
        <v>2329</v>
      </c>
      <c r="F26" s="232">
        <f t="shared" si="0"/>
        <v>4396</v>
      </c>
      <c r="G26" s="51">
        <v>1128</v>
      </c>
      <c r="H26" s="15">
        <v>1318</v>
      </c>
      <c r="I26" s="232">
        <f t="shared" si="1"/>
        <v>2446</v>
      </c>
      <c r="J26" s="54">
        <v>54.57</v>
      </c>
      <c r="K26" s="16">
        <v>56.59</v>
      </c>
      <c r="L26" s="16">
        <f t="shared" si="2"/>
        <v>55.641492265696094</v>
      </c>
      <c r="M26" s="26"/>
      <c r="N26" s="26"/>
    </row>
    <row r="27" spans="1:14" ht="17.25" customHeight="1">
      <c r="A27" s="26"/>
      <c r="B27" s="13">
        <v>62</v>
      </c>
      <c r="C27" s="14" t="s">
        <v>92</v>
      </c>
      <c r="D27" s="15">
        <v>3784</v>
      </c>
      <c r="E27" s="15">
        <v>4309</v>
      </c>
      <c r="F27" s="232">
        <f t="shared" si="0"/>
        <v>8093</v>
      </c>
      <c r="G27" s="51">
        <v>2182</v>
      </c>
      <c r="H27" s="15">
        <v>2444</v>
      </c>
      <c r="I27" s="232">
        <f t="shared" si="1"/>
        <v>4626</v>
      </c>
      <c r="J27" s="54">
        <v>57.66</v>
      </c>
      <c r="K27" s="16">
        <v>56.72</v>
      </c>
      <c r="L27" s="16">
        <f t="shared" si="2"/>
        <v>57.160509081922648</v>
      </c>
      <c r="M27" s="26"/>
      <c r="N27" s="26"/>
    </row>
    <row r="28" spans="1:14" ht="17.25" customHeight="1">
      <c r="A28" s="26"/>
      <c r="B28" s="13">
        <v>63</v>
      </c>
      <c r="C28" s="14" t="s">
        <v>93</v>
      </c>
      <c r="D28" s="15">
        <v>2878</v>
      </c>
      <c r="E28" s="15">
        <v>3100</v>
      </c>
      <c r="F28" s="232">
        <f t="shared" si="0"/>
        <v>5978</v>
      </c>
      <c r="G28" s="51">
        <v>1718</v>
      </c>
      <c r="H28" s="15">
        <v>1897</v>
      </c>
      <c r="I28" s="232">
        <f t="shared" si="1"/>
        <v>3615</v>
      </c>
      <c r="J28" s="54">
        <v>59.69</v>
      </c>
      <c r="K28" s="16">
        <v>61.19</v>
      </c>
      <c r="L28" s="16">
        <f t="shared" si="2"/>
        <v>60.471729675476752</v>
      </c>
      <c r="M28" s="26"/>
      <c r="N28" s="26"/>
    </row>
    <row r="29" spans="1:14" ht="17.25" customHeight="1">
      <c r="A29" s="26"/>
      <c r="B29" s="13">
        <v>64</v>
      </c>
      <c r="C29" s="14" t="s">
        <v>81</v>
      </c>
      <c r="D29" s="15">
        <v>2032</v>
      </c>
      <c r="E29" s="15">
        <v>2628</v>
      </c>
      <c r="F29" s="232">
        <f t="shared" si="0"/>
        <v>4660</v>
      </c>
      <c r="G29" s="51">
        <v>1193</v>
      </c>
      <c r="H29" s="15">
        <v>1536</v>
      </c>
      <c r="I29" s="232">
        <f t="shared" si="1"/>
        <v>2729</v>
      </c>
      <c r="J29" s="54">
        <v>58.71</v>
      </c>
      <c r="K29" s="16">
        <v>58.45</v>
      </c>
      <c r="L29" s="16">
        <f t="shared" si="2"/>
        <v>58.562231759656655</v>
      </c>
      <c r="M29" s="26"/>
      <c r="N29" s="26"/>
    </row>
    <row r="30" spans="1:14" ht="17.25" customHeight="1">
      <c r="A30" s="26"/>
      <c r="B30" s="13">
        <v>65</v>
      </c>
      <c r="C30" s="14" t="s">
        <v>76</v>
      </c>
      <c r="D30" s="15">
        <v>3474</v>
      </c>
      <c r="E30" s="15">
        <v>3912</v>
      </c>
      <c r="F30" s="232">
        <f t="shared" si="0"/>
        <v>7386</v>
      </c>
      <c r="G30" s="51">
        <v>2323</v>
      </c>
      <c r="H30" s="15">
        <v>2586</v>
      </c>
      <c r="I30" s="232">
        <f t="shared" si="1"/>
        <v>4909</v>
      </c>
      <c r="J30" s="54">
        <v>66.87</v>
      </c>
      <c r="K30" s="16">
        <v>66.099999999999994</v>
      </c>
      <c r="L30" s="16">
        <f t="shared" si="2"/>
        <v>66.463579745464401</v>
      </c>
      <c r="M30" s="26"/>
      <c r="N30" s="26"/>
    </row>
    <row r="31" spans="1:14" ht="17.25" customHeight="1">
      <c r="A31" s="26"/>
      <c r="B31" s="13">
        <v>66</v>
      </c>
      <c r="C31" s="14" t="s">
        <v>25</v>
      </c>
      <c r="D31" s="15">
        <v>1916</v>
      </c>
      <c r="E31" s="15">
        <v>2058</v>
      </c>
      <c r="F31" s="232">
        <f t="shared" si="0"/>
        <v>3974</v>
      </c>
      <c r="G31" s="51">
        <v>991</v>
      </c>
      <c r="H31" s="15">
        <v>1050</v>
      </c>
      <c r="I31" s="232">
        <f t="shared" si="1"/>
        <v>2041</v>
      </c>
      <c r="J31" s="54">
        <v>51.72</v>
      </c>
      <c r="K31" s="16">
        <v>51.02</v>
      </c>
      <c r="L31" s="16">
        <f t="shared" si="2"/>
        <v>51.358832410669351</v>
      </c>
      <c r="M31" s="26"/>
      <c r="N31" s="26"/>
    </row>
    <row r="32" spans="1:14" ht="17.25" customHeight="1">
      <c r="A32" s="26"/>
      <c r="B32" s="13">
        <v>67</v>
      </c>
      <c r="C32" s="14" t="s">
        <v>26</v>
      </c>
      <c r="D32" s="15">
        <v>3830</v>
      </c>
      <c r="E32" s="15">
        <v>4059</v>
      </c>
      <c r="F32" s="232">
        <f t="shared" si="0"/>
        <v>7889</v>
      </c>
      <c r="G32" s="51">
        <v>1912</v>
      </c>
      <c r="H32" s="15">
        <v>1892</v>
      </c>
      <c r="I32" s="232">
        <f t="shared" si="1"/>
        <v>3804</v>
      </c>
      <c r="J32" s="54">
        <v>49.92</v>
      </c>
      <c r="K32" s="16">
        <v>46.61</v>
      </c>
      <c r="L32" s="16">
        <f t="shared" si="2"/>
        <v>48.219039168462416</v>
      </c>
      <c r="M32" s="26"/>
      <c r="N32" s="26"/>
    </row>
    <row r="33" spans="1:14" ht="17.25" customHeight="1">
      <c r="A33" s="26"/>
      <c r="B33" s="13">
        <v>68</v>
      </c>
      <c r="C33" s="14" t="s">
        <v>77</v>
      </c>
      <c r="D33" s="15">
        <v>2911</v>
      </c>
      <c r="E33" s="15">
        <v>3439</v>
      </c>
      <c r="F33" s="232">
        <f t="shared" si="0"/>
        <v>6350</v>
      </c>
      <c r="G33" s="51">
        <v>1525</v>
      </c>
      <c r="H33" s="15">
        <v>1811</v>
      </c>
      <c r="I33" s="232">
        <f t="shared" si="1"/>
        <v>3336</v>
      </c>
      <c r="J33" s="54">
        <v>52.39</v>
      </c>
      <c r="K33" s="16">
        <v>52.66</v>
      </c>
      <c r="L33" s="16">
        <f t="shared" si="2"/>
        <v>52.535433070866148</v>
      </c>
      <c r="M33" s="26"/>
      <c r="N33" s="26"/>
    </row>
    <row r="34" spans="1:14" ht="17.25" customHeight="1">
      <c r="A34" s="26"/>
      <c r="B34" s="13">
        <v>69</v>
      </c>
      <c r="C34" s="14" t="s">
        <v>27</v>
      </c>
      <c r="D34" s="15">
        <v>3496</v>
      </c>
      <c r="E34" s="15">
        <v>3716</v>
      </c>
      <c r="F34" s="232">
        <f t="shared" si="0"/>
        <v>7212</v>
      </c>
      <c r="G34" s="51">
        <v>1789</v>
      </c>
      <c r="H34" s="15">
        <v>1910</v>
      </c>
      <c r="I34" s="232">
        <f t="shared" si="1"/>
        <v>3699</v>
      </c>
      <c r="J34" s="54">
        <v>51.17</v>
      </c>
      <c r="K34" s="16">
        <v>51.4</v>
      </c>
      <c r="L34" s="16">
        <f t="shared" si="2"/>
        <v>51.289517470881862</v>
      </c>
      <c r="M34" s="26"/>
      <c r="N34" s="26"/>
    </row>
    <row r="35" spans="1:14" ht="17.25" customHeight="1">
      <c r="A35" s="26"/>
      <c r="B35" s="13">
        <v>70</v>
      </c>
      <c r="C35" s="14" t="s">
        <v>78</v>
      </c>
      <c r="D35" s="15">
        <v>3165</v>
      </c>
      <c r="E35" s="15">
        <v>3497</v>
      </c>
      <c r="F35" s="232">
        <f t="shared" si="0"/>
        <v>6662</v>
      </c>
      <c r="G35" s="51">
        <v>1700</v>
      </c>
      <c r="H35" s="15">
        <v>1870</v>
      </c>
      <c r="I35" s="232">
        <f t="shared" si="1"/>
        <v>3570</v>
      </c>
      <c r="J35" s="54">
        <v>53.71</v>
      </c>
      <c r="K35" s="16">
        <v>53.47</v>
      </c>
      <c r="L35" s="16">
        <f t="shared" si="2"/>
        <v>53.587511257880514</v>
      </c>
      <c r="M35" s="26"/>
      <c r="N35" s="26"/>
    </row>
    <row r="36" spans="1:14" ht="17.25" customHeight="1" thickBot="1">
      <c r="A36" s="26"/>
      <c r="B36" s="37">
        <v>71</v>
      </c>
      <c r="C36" s="14" t="s">
        <v>79</v>
      </c>
      <c r="D36" s="15">
        <v>4024</v>
      </c>
      <c r="E36" s="15">
        <v>4452</v>
      </c>
      <c r="F36" s="232">
        <f t="shared" si="0"/>
        <v>8476</v>
      </c>
      <c r="G36" s="51">
        <v>2054</v>
      </c>
      <c r="H36" s="15">
        <v>2412</v>
      </c>
      <c r="I36" s="232">
        <f t="shared" si="1"/>
        <v>4466</v>
      </c>
      <c r="J36" s="54">
        <v>51.04</v>
      </c>
      <c r="K36" s="16">
        <v>54.18</v>
      </c>
      <c r="L36" s="16">
        <f t="shared" si="2"/>
        <v>52.689948088721096</v>
      </c>
      <c r="M36" s="26"/>
      <c r="N36" s="26"/>
    </row>
    <row r="37" spans="1:14" ht="17.25" hidden="1" customHeight="1" thickBot="1">
      <c r="A37" s="26"/>
      <c r="B37" s="37"/>
      <c r="C37" s="49" t="s">
        <v>107</v>
      </c>
      <c r="D37" s="60"/>
      <c r="E37" s="60"/>
      <c r="F37" s="233">
        <f t="shared" si="0"/>
        <v>0</v>
      </c>
      <c r="G37" s="61"/>
      <c r="H37" s="60"/>
      <c r="I37" s="233">
        <f t="shared" si="1"/>
        <v>0</v>
      </c>
      <c r="J37" s="62"/>
      <c r="K37" s="63"/>
      <c r="L37" s="63" t="e">
        <f>I37/F37*100</f>
        <v>#DIV/0!</v>
      </c>
      <c r="M37" s="26"/>
      <c r="N37" s="26"/>
    </row>
    <row r="38" spans="1:14" ht="24.75" customHeight="1" thickTop="1">
      <c r="A38" s="26"/>
      <c r="B38" s="155" t="s">
        <v>8</v>
      </c>
      <c r="C38" s="155"/>
      <c r="D38" s="234">
        <f>SUM('2ページ '!D6:D45)+SUM('3ページ'!D6:D37)</f>
        <v>288298</v>
      </c>
      <c r="E38" s="234">
        <f>SUM('2ページ '!E6:E45)+SUM('3ページ'!E6:E37)</f>
        <v>307637</v>
      </c>
      <c r="F38" s="235">
        <f>SUM('2ページ '!F6:F45)+SUM('3ページ'!F6:F37)</f>
        <v>595935</v>
      </c>
      <c r="G38" s="236">
        <f>SUM('2ページ '!G6:G45)+SUM('3ページ'!G6:G37)</f>
        <v>149849</v>
      </c>
      <c r="H38" s="234">
        <f>SUM('2ページ '!H6:H45)+SUM('3ページ'!H6:H37)</f>
        <v>159959</v>
      </c>
      <c r="I38" s="235">
        <f>SUM('2ページ '!I6:I45)+SUM('3ページ'!I6:I37)</f>
        <v>309808</v>
      </c>
      <c r="J38" s="237">
        <f>G38/D38*100</f>
        <v>51.977120895739823</v>
      </c>
      <c r="K38" s="238">
        <f>H38/E38*100</f>
        <v>51.996021284825943</v>
      </c>
      <c r="L38" s="238">
        <f>I38/F38*100</f>
        <v>51.986877763514471</v>
      </c>
      <c r="M38" s="26"/>
      <c r="N38" s="26"/>
    </row>
    <row r="39" spans="1:1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</sheetData>
  <sortState ref="B6:L76">
    <sortCondition ref="B6:B76"/>
  </sortState>
  <mergeCells count="6">
    <mergeCell ref="B38:C38"/>
    <mergeCell ref="J3:L4"/>
    <mergeCell ref="B3:B5"/>
    <mergeCell ref="C3:C5"/>
    <mergeCell ref="D3:F4"/>
    <mergeCell ref="G3:I4"/>
  </mergeCells>
  <phoneticPr fontId="1"/>
  <pageMargins left="0.74803149606299213" right="0.39370078740157483" top="0.78740157480314965" bottom="0.78740157480314965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view="pageBreakPreview" topLeftCell="A13" zoomScaleNormal="100" zoomScaleSheetLayoutView="100" workbookViewId="0">
      <selection activeCell="L22" sqref="L22"/>
    </sheetView>
  </sheetViews>
  <sheetFormatPr defaultRowHeight="13.5"/>
  <cols>
    <col min="1" max="1" width="3.375" style="26" customWidth="1"/>
    <col min="2" max="2" width="9.625" style="26" customWidth="1"/>
    <col min="3" max="3" width="7.75" style="26" customWidth="1"/>
    <col min="4" max="11" width="8.5" style="26" bestFit="1" customWidth="1"/>
    <col min="12" max="12" width="7.5" style="26" bestFit="1" customWidth="1"/>
    <col min="13" max="13" width="3.625" style="26" customWidth="1"/>
    <col min="14" max="16384" width="9" style="26"/>
  </cols>
  <sheetData>
    <row r="1" spans="1:13" ht="22.5" customHeight="1">
      <c r="A1" s="4"/>
      <c r="B1" s="4" t="s">
        <v>102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48" customHeight="1">
      <c r="A3" s="4"/>
      <c r="B3" s="176"/>
      <c r="C3" s="177"/>
      <c r="D3" s="173" t="s">
        <v>98</v>
      </c>
      <c r="E3" s="174"/>
      <c r="F3" s="174"/>
      <c r="G3" s="174"/>
      <c r="H3" s="174"/>
      <c r="I3" s="174"/>
      <c r="J3" s="174"/>
      <c r="K3" s="174"/>
      <c r="L3" s="175"/>
    </row>
    <row r="4" spans="1:13" ht="20.25" customHeight="1">
      <c r="A4" s="4"/>
      <c r="B4" s="178"/>
      <c r="C4" s="179"/>
      <c r="D4" s="149" t="s">
        <v>143</v>
      </c>
      <c r="E4" s="149"/>
      <c r="F4" s="150"/>
      <c r="G4" s="144" t="s">
        <v>144</v>
      </c>
      <c r="H4" s="141"/>
      <c r="I4" s="150"/>
      <c r="J4" s="144" t="s">
        <v>156</v>
      </c>
      <c r="K4" s="149"/>
      <c r="L4" s="149"/>
    </row>
    <row r="5" spans="1:13" ht="17.25" customHeight="1">
      <c r="A5" s="4"/>
      <c r="B5" s="180"/>
      <c r="C5" s="181"/>
      <c r="D5" s="115" t="s">
        <v>0</v>
      </c>
      <c r="E5" s="115" t="s">
        <v>1</v>
      </c>
      <c r="F5" s="116" t="s">
        <v>8</v>
      </c>
      <c r="G5" s="113" t="s">
        <v>0</v>
      </c>
      <c r="H5" s="111" t="s">
        <v>1</v>
      </c>
      <c r="I5" s="116" t="s">
        <v>8</v>
      </c>
      <c r="J5" s="113" t="s">
        <v>0</v>
      </c>
      <c r="K5" s="115" t="s">
        <v>1</v>
      </c>
      <c r="L5" s="115" t="s">
        <v>8</v>
      </c>
      <c r="M5" s="9"/>
    </row>
    <row r="6" spans="1:13" ht="19.5" customHeight="1">
      <c r="A6" s="4"/>
      <c r="B6" s="125" t="s">
        <v>94</v>
      </c>
      <c r="C6" s="166"/>
      <c r="D6" s="5">
        <v>9733</v>
      </c>
      <c r="E6" s="64">
        <v>11771</v>
      </c>
      <c r="F6" s="239">
        <f>SUM(D6:E6)</f>
        <v>21504</v>
      </c>
      <c r="G6" s="65">
        <v>6740</v>
      </c>
      <c r="H6" s="64">
        <v>8252</v>
      </c>
      <c r="I6" s="239">
        <f>SUM(G6+H6)</f>
        <v>14992</v>
      </c>
      <c r="J6" s="65">
        <f t="shared" ref="J6:J22" si="0">D6-G6</f>
        <v>2993</v>
      </c>
      <c r="K6" s="64">
        <f t="shared" ref="K6:K22" si="1">E6-H6</f>
        <v>3519</v>
      </c>
      <c r="L6" s="64">
        <f t="shared" ref="L6:L22" si="2">F6-I6</f>
        <v>6512</v>
      </c>
      <c r="M6" s="30"/>
    </row>
    <row r="7" spans="1:13" ht="19.5" customHeight="1">
      <c r="A7" s="4"/>
      <c r="B7" s="167"/>
      <c r="C7" s="168"/>
      <c r="D7" s="240">
        <f>D6/$D$22*100</f>
        <v>6.4952051732076947</v>
      </c>
      <c r="E7" s="241">
        <f>E6/$E$22*100</f>
        <v>7.3587606824248715</v>
      </c>
      <c r="F7" s="242">
        <f>F6/$F$22*100</f>
        <v>6.9410731808087585</v>
      </c>
      <c r="G7" s="243">
        <f>G6/$G$22*100</f>
        <v>5.3990835976801561</v>
      </c>
      <c r="H7" s="241">
        <f>H6/$H$22*100</f>
        <v>6.1781727522516787</v>
      </c>
      <c r="I7" s="242">
        <f>I6/$I$22*100</f>
        <v>5.801790226893651</v>
      </c>
      <c r="J7" s="244">
        <f t="shared" si="0"/>
        <v>1.0961215755275386</v>
      </c>
      <c r="K7" s="245">
        <f t="shared" si="1"/>
        <v>1.1805879301731927</v>
      </c>
      <c r="L7" s="241">
        <f t="shared" si="2"/>
        <v>1.1392829539151075</v>
      </c>
      <c r="M7" s="31"/>
    </row>
    <row r="8" spans="1:13" ht="19.5" customHeight="1">
      <c r="A8" s="4"/>
      <c r="B8" s="158" t="s">
        <v>96</v>
      </c>
      <c r="C8" s="159"/>
      <c r="D8" s="64">
        <v>5401</v>
      </c>
      <c r="E8" s="64">
        <v>6754</v>
      </c>
      <c r="F8" s="239">
        <f>SUM(D8:E8)</f>
        <v>12155</v>
      </c>
      <c r="G8" s="65">
        <v>3753</v>
      </c>
      <c r="H8" s="64">
        <v>4659</v>
      </c>
      <c r="I8" s="239">
        <f>SUM(G8+H8)</f>
        <v>8412</v>
      </c>
      <c r="J8" s="65">
        <f t="shared" si="0"/>
        <v>1648</v>
      </c>
      <c r="K8" s="64">
        <f t="shared" si="1"/>
        <v>2095</v>
      </c>
      <c r="L8" s="64">
        <f t="shared" si="2"/>
        <v>3743</v>
      </c>
    </row>
    <row r="9" spans="1:13" ht="19.5" customHeight="1">
      <c r="A9" s="4"/>
      <c r="B9" s="167"/>
      <c r="C9" s="168"/>
      <c r="D9" s="245">
        <f>D8/$D$22*100</f>
        <v>3.6042949902902257</v>
      </c>
      <c r="E9" s="245">
        <f>E8/$E$22*100</f>
        <v>4.2223319725679707</v>
      </c>
      <c r="F9" s="246">
        <f>F8/$F$22*100</f>
        <v>3.9233977172958734</v>
      </c>
      <c r="G9" s="247">
        <f>G8/$G$22*100</f>
        <v>3.0063443237527636</v>
      </c>
      <c r="H9" s="245">
        <f>H8/$H$22*100</f>
        <v>3.4881370398376847</v>
      </c>
      <c r="I9" s="242">
        <f>I8/$I$22*100</f>
        <v>3.2553801619950229</v>
      </c>
      <c r="J9" s="244">
        <v>0.59</v>
      </c>
      <c r="K9" s="245">
        <f t="shared" si="1"/>
        <v>0.73419493273028591</v>
      </c>
      <c r="L9" s="241">
        <v>0.66</v>
      </c>
    </row>
    <row r="10" spans="1:13" ht="19.5" customHeight="1">
      <c r="A10" s="4"/>
      <c r="B10" s="169" t="s">
        <v>2</v>
      </c>
      <c r="C10" s="170"/>
      <c r="D10" s="64">
        <v>7754</v>
      </c>
      <c r="E10" s="64">
        <v>11157</v>
      </c>
      <c r="F10" s="239">
        <f>SUM(D10:E10)</f>
        <v>18911</v>
      </c>
      <c r="G10" s="65">
        <v>5428</v>
      </c>
      <c r="H10" s="64">
        <v>8049</v>
      </c>
      <c r="I10" s="239">
        <f>SUM(G10+H10)</f>
        <v>13477</v>
      </c>
      <c r="J10" s="65">
        <f t="shared" si="0"/>
        <v>2326</v>
      </c>
      <c r="K10" s="64">
        <f t="shared" si="1"/>
        <v>3108</v>
      </c>
      <c r="L10" s="64">
        <f t="shared" si="2"/>
        <v>5434</v>
      </c>
    </row>
    <row r="11" spans="1:13" ht="19.5" customHeight="1">
      <c r="A11" s="4"/>
      <c r="B11" s="171"/>
      <c r="C11" s="172"/>
      <c r="D11" s="245">
        <f>D10/$D$22*100</f>
        <v>5.1745423726551394</v>
      </c>
      <c r="E11" s="245">
        <f>E10/$E$22*100</f>
        <v>6.9749123212823285</v>
      </c>
      <c r="F11" s="246">
        <f>F10/$F$22*100</f>
        <v>6.1041031864896969</v>
      </c>
      <c r="G11" s="244">
        <f>G10/$G$22*100</f>
        <v>4.3481047133839601</v>
      </c>
      <c r="H11" s="245">
        <f>H10/$H$22*100</f>
        <v>6.0261891035959483</v>
      </c>
      <c r="I11" s="242">
        <f>I10/$I$22*100</f>
        <v>5.21549672410924</v>
      </c>
      <c r="J11" s="244">
        <v>0.82</v>
      </c>
      <c r="K11" s="245">
        <v>0.94</v>
      </c>
      <c r="L11" s="241">
        <v>0.88</v>
      </c>
    </row>
    <row r="12" spans="1:13" ht="19.5" customHeight="1">
      <c r="A12" s="4"/>
      <c r="B12" s="158" t="s">
        <v>97</v>
      </c>
      <c r="C12" s="159"/>
      <c r="D12" s="64">
        <v>3986</v>
      </c>
      <c r="E12" s="64">
        <v>5024</v>
      </c>
      <c r="F12" s="239">
        <f>SUM(D12:E12)</f>
        <v>9010</v>
      </c>
      <c r="G12" s="65">
        <v>2739</v>
      </c>
      <c r="H12" s="64">
        <v>3631</v>
      </c>
      <c r="I12" s="239">
        <f>SUM(G12+H12)</f>
        <v>6370</v>
      </c>
      <c r="J12" s="65">
        <f t="shared" si="0"/>
        <v>1247</v>
      </c>
      <c r="K12" s="64">
        <f t="shared" si="1"/>
        <v>1393</v>
      </c>
      <c r="L12" s="64">
        <f t="shared" si="2"/>
        <v>2640</v>
      </c>
      <c r="M12" s="248"/>
    </row>
    <row r="13" spans="1:13" ht="19.5" customHeight="1">
      <c r="A13" s="4"/>
      <c r="B13" s="167"/>
      <c r="C13" s="168"/>
      <c r="D13" s="245">
        <f>D12/$D$22*100</f>
        <v>2.660011077818337</v>
      </c>
      <c r="E13" s="245">
        <f>E12/$E$22*100</f>
        <v>3.1408048312380048</v>
      </c>
      <c r="F13" s="246">
        <f>F12/$F$22*100</f>
        <v>2.9082528533801577</v>
      </c>
      <c r="G13" s="244">
        <f>G12/$G$22*100</f>
        <v>2.1940786311640874</v>
      </c>
      <c r="H13" s="245">
        <f>H12/$H$22*100</f>
        <v>2.7184858535416683</v>
      </c>
      <c r="I13" s="242">
        <f>I12/$I$22*100</f>
        <v>2.4651416585720756</v>
      </c>
      <c r="J13" s="244">
        <f t="shared" si="0"/>
        <v>0.4659324466542496</v>
      </c>
      <c r="K13" s="245">
        <f t="shared" si="1"/>
        <v>0.42231897769633653</v>
      </c>
      <c r="L13" s="241">
        <f t="shared" si="2"/>
        <v>0.44311119480808214</v>
      </c>
    </row>
    <row r="14" spans="1:13" ht="19.5" customHeight="1">
      <c r="A14" s="4"/>
      <c r="B14" s="158" t="s">
        <v>3</v>
      </c>
      <c r="C14" s="159"/>
      <c r="D14" s="64">
        <v>3600</v>
      </c>
      <c r="E14" s="64">
        <v>5191</v>
      </c>
      <c r="F14" s="239">
        <f>SUM(D14:E14)</f>
        <v>8791</v>
      </c>
      <c r="G14" s="65">
        <v>2404</v>
      </c>
      <c r="H14" s="64">
        <v>3579</v>
      </c>
      <c r="I14" s="239">
        <f>SUM(G14+H14)</f>
        <v>5983</v>
      </c>
      <c r="J14" s="65">
        <f t="shared" si="0"/>
        <v>1196</v>
      </c>
      <c r="K14" s="64">
        <f t="shared" si="1"/>
        <v>1612</v>
      </c>
      <c r="L14" s="64">
        <f t="shared" si="2"/>
        <v>2808</v>
      </c>
    </row>
    <row r="15" spans="1:13" ht="19.5" customHeight="1">
      <c r="A15" s="4"/>
      <c r="B15" s="167"/>
      <c r="C15" s="168"/>
      <c r="D15" s="245">
        <f>D14/$D$22*100</f>
        <v>2.4024184345574544</v>
      </c>
      <c r="E15" s="245">
        <f>E14/$E$22*100</f>
        <v>3.2452065841871978</v>
      </c>
      <c r="F15" s="246">
        <f>F14/$F$22*100</f>
        <v>2.8375639105510513</v>
      </c>
      <c r="G15" s="244">
        <f>G14/$G$22*100</f>
        <v>1.925726553237848</v>
      </c>
      <c r="H15" s="245">
        <f>H14/$H$22*100</f>
        <v>2.6795540814722201</v>
      </c>
      <c r="I15" s="242">
        <f>I14/$I$22*100</f>
        <v>2.3153755954845723</v>
      </c>
      <c r="J15" s="244">
        <v>0.47</v>
      </c>
      <c r="K15" s="245">
        <f t="shared" si="1"/>
        <v>0.56565250271497769</v>
      </c>
      <c r="L15" s="241">
        <f t="shared" si="2"/>
        <v>0.522188315066479</v>
      </c>
    </row>
    <row r="16" spans="1:13" ht="19.5" customHeight="1">
      <c r="A16" s="4"/>
      <c r="B16" s="158" t="s">
        <v>99</v>
      </c>
      <c r="C16" s="159"/>
      <c r="D16" s="64">
        <v>3706</v>
      </c>
      <c r="E16" s="64">
        <v>3750</v>
      </c>
      <c r="F16" s="239">
        <f>SUM(D16:E16)</f>
        <v>7456</v>
      </c>
      <c r="G16" s="65">
        <v>2618</v>
      </c>
      <c r="H16" s="64">
        <v>2661</v>
      </c>
      <c r="I16" s="239">
        <f>SUM(G16+H16)</f>
        <v>5279</v>
      </c>
      <c r="J16" s="65">
        <f t="shared" si="0"/>
        <v>1088</v>
      </c>
      <c r="K16" s="64">
        <f t="shared" si="1"/>
        <v>1089</v>
      </c>
      <c r="L16" s="64">
        <f t="shared" si="2"/>
        <v>2177</v>
      </c>
    </row>
    <row r="17" spans="1:20" ht="19.5" customHeight="1">
      <c r="A17" s="4"/>
      <c r="B17" s="167"/>
      <c r="C17" s="168"/>
      <c r="D17" s="245">
        <f>D16/$D$22*100</f>
        <v>2.4731563106860905</v>
      </c>
      <c r="E17" s="245">
        <f>E16/$E$22*100</f>
        <v>2.3443507398770933</v>
      </c>
      <c r="F17" s="246">
        <f>F16/$F$22*100</f>
        <v>2.4066518617982751</v>
      </c>
      <c r="G17" s="244">
        <f>G16/$G$22*100</f>
        <v>2.0971514627190877</v>
      </c>
      <c r="H17" s="245">
        <f>H16/$H$22*100</f>
        <v>1.9922585668615749</v>
      </c>
      <c r="I17" s="242">
        <f>I16/$I$22*100</f>
        <v>2.0429329380850838</v>
      </c>
      <c r="J17" s="244">
        <v>0.37</v>
      </c>
      <c r="K17" s="245">
        <f t="shared" si="1"/>
        <v>0.35209217301551843</v>
      </c>
      <c r="L17" s="241">
        <v>0.37</v>
      </c>
      <c r="M17" s="29"/>
    </row>
    <row r="18" spans="1:20" ht="19.5" customHeight="1">
      <c r="A18" s="4"/>
      <c r="B18" s="158" t="s">
        <v>4</v>
      </c>
      <c r="C18" s="159"/>
      <c r="D18" s="64">
        <v>2942</v>
      </c>
      <c r="E18" s="64">
        <v>3430</v>
      </c>
      <c r="F18" s="239">
        <f>SUM(D18:E18)</f>
        <v>6372</v>
      </c>
      <c r="G18" s="65">
        <v>2121</v>
      </c>
      <c r="H18" s="64">
        <v>2655</v>
      </c>
      <c r="I18" s="239">
        <f>SUM(G18+H18)</f>
        <v>4776</v>
      </c>
      <c r="J18" s="65">
        <f t="shared" si="0"/>
        <v>821</v>
      </c>
      <c r="K18" s="64">
        <f t="shared" si="1"/>
        <v>775</v>
      </c>
      <c r="L18" s="64">
        <f t="shared" si="2"/>
        <v>1596</v>
      </c>
    </row>
    <row r="19" spans="1:20" ht="19.5" customHeight="1" thickBot="1">
      <c r="A19" s="4"/>
      <c r="B19" s="160"/>
      <c r="C19" s="161"/>
      <c r="D19" s="249">
        <f>D18/$D$22*100</f>
        <v>1.9633097317966752</v>
      </c>
      <c r="E19" s="249">
        <f>E18/$E$22*100</f>
        <v>2.1442994767409149</v>
      </c>
      <c r="F19" s="250">
        <f>F18/$F$22*100</f>
        <v>2.0567577338222383</v>
      </c>
      <c r="G19" s="251">
        <f>G18/$G$22*100</f>
        <v>1.6990291262135921</v>
      </c>
      <c r="H19" s="249">
        <f>H18/$H$22*100</f>
        <v>1.9877664393151004</v>
      </c>
      <c r="I19" s="252">
        <f>I18/$I$22*100</f>
        <v>1.8482757553124383</v>
      </c>
      <c r="J19" s="251">
        <f t="shared" si="0"/>
        <v>0.26428060558308308</v>
      </c>
      <c r="K19" s="249">
        <v>0.15</v>
      </c>
      <c r="L19" s="253">
        <f t="shared" si="2"/>
        <v>0.20848197850979999</v>
      </c>
    </row>
    <row r="20" spans="1:20" ht="30.75" customHeight="1" thickTop="1">
      <c r="A20" s="4"/>
      <c r="B20" s="162" t="s">
        <v>108</v>
      </c>
      <c r="C20" s="163"/>
      <c r="D20" s="254">
        <f>D6+D8+D10+D12+D14+D16+D18</f>
        <v>37122</v>
      </c>
      <c r="E20" s="254">
        <f>E6+E8+E10+E12+E14+E16+E18</f>
        <v>47077</v>
      </c>
      <c r="F20" s="255">
        <f>SUM(D20:E20)</f>
        <v>84199</v>
      </c>
      <c r="G20" s="256">
        <f>SUM(G6,G8,G10,G12,G14,G16,G18)</f>
        <v>25803</v>
      </c>
      <c r="H20" s="254">
        <f>SUM(H6,H8,H10,H12,H14,H16,H18)</f>
        <v>33486</v>
      </c>
      <c r="I20" s="255">
        <f>SUM(G20+H20)</f>
        <v>59289</v>
      </c>
      <c r="J20" s="256">
        <f t="shared" si="0"/>
        <v>11319</v>
      </c>
      <c r="K20" s="254">
        <f t="shared" si="1"/>
        <v>13591</v>
      </c>
      <c r="L20" s="254">
        <f t="shared" si="2"/>
        <v>24910</v>
      </c>
      <c r="O20" s="29"/>
    </row>
    <row r="21" spans="1:20" ht="27.75" customHeight="1" thickBot="1">
      <c r="A21" s="4"/>
      <c r="B21" s="164" t="s">
        <v>151</v>
      </c>
      <c r="C21" s="165"/>
      <c r="D21" s="257">
        <f>D20/$D$22*100</f>
        <v>24.772938091011618</v>
      </c>
      <c r="E21" s="249">
        <f>E20/$E$22*100</f>
        <v>29.430666608318383</v>
      </c>
      <c r="F21" s="258">
        <f>F20/$F$22*100</f>
        <v>27.177800444146051</v>
      </c>
      <c r="G21" s="259">
        <f>G20/$G$22*100</f>
        <v>20.669518408151493</v>
      </c>
      <c r="H21" s="257">
        <f>H20/$H$22*100</f>
        <v>25.070563836875877</v>
      </c>
      <c r="I21" s="260">
        <f>I20/$I$22*100</f>
        <v>22.944393060452086</v>
      </c>
      <c r="J21" s="261">
        <f t="shared" si="0"/>
        <v>4.1034196828601246</v>
      </c>
      <c r="K21" s="262">
        <f t="shared" si="1"/>
        <v>4.3601027714425058</v>
      </c>
      <c r="L21" s="262">
        <v>4.24</v>
      </c>
      <c r="O21" s="29"/>
    </row>
    <row r="22" spans="1:20" ht="28.5" customHeight="1" thickTop="1">
      <c r="A22" s="4"/>
      <c r="B22" s="162" t="s">
        <v>109</v>
      </c>
      <c r="C22" s="163"/>
      <c r="D22" s="38">
        <f>'3ページ'!G38</f>
        <v>149849</v>
      </c>
      <c r="E22" s="38">
        <f>'3ページ'!H38</f>
        <v>159959</v>
      </c>
      <c r="F22" s="263">
        <f>'3ページ'!I38</f>
        <v>309808</v>
      </c>
      <c r="G22" s="55">
        <v>124836</v>
      </c>
      <c r="H22" s="38">
        <v>133567</v>
      </c>
      <c r="I22" s="255">
        <f>SUM(G22+H22)</f>
        <v>258403</v>
      </c>
      <c r="J22" s="55">
        <f t="shared" si="0"/>
        <v>25013</v>
      </c>
      <c r="K22" s="38">
        <f t="shared" si="1"/>
        <v>26392</v>
      </c>
      <c r="L22" s="38">
        <f t="shared" si="2"/>
        <v>51405</v>
      </c>
    </row>
    <row r="23" spans="1:20" ht="13.5" hidden="1" customHeight="1">
      <c r="A23" s="4"/>
      <c r="B23" s="6"/>
      <c r="C23" s="6"/>
      <c r="D23" s="7">
        <f>D22/$D$22*100</f>
        <v>100</v>
      </c>
      <c r="E23" s="7"/>
      <c r="F23" s="7">
        <f>F22/$F$22*100</f>
        <v>100</v>
      </c>
      <c r="G23" s="7">
        <f>G22/$G$22*100</f>
        <v>100</v>
      </c>
      <c r="H23" s="7"/>
      <c r="I23" s="7">
        <f>I22/$I$22*100</f>
        <v>100</v>
      </c>
      <c r="J23" s="8" t="s">
        <v>7</v>
      </c>
      <c r="K23" s="8"/>
      <c r="L23" s="3" t="s">
        <v>7</v>
      </c>
    </row>
    <row r="24" spans="1:20" ht="33.75" customHeight="1">
      <c r="A24" s="4"/>
      <c r="B24" s="9"/>
      <c r="C24" s="10"/>
      <c r="D24" s="10"/>
      <c r="E24" s="10"/>
      <c r="F24" s="10"/>
      <c r="G24" s="10"/>
      <c r="H24" s="10"/>
      <c r="I24" s="10"/>
      <c r="J24" s="8"/>
      <c r="K24" s="8"/>
      <c r="L24" s="3"/>
    </row>
    <row r="25" spans="1:20" ht="12.75" customHeight="1">
      <c r="A25" s="4"/>
      <c r="B25" s="11"/>
      <c r="C25" s="11"/>
      <c r="D25" s="12"/>
      <c r="E25" s="12"/>
      <c r="F25" s="12"/>
      <c r="G25" s="12"/>
      <c r="H25" s="12"/>
      <c r="I25" s="12"/>
      <c r="J25" s="8"/>
      <c r="K25" s="8"/>
      <c r="L25" s="3"/>
    </row>
    <row r="26" spans="1:20" ht="17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20" ht="17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20" ht="11.25" customHeight="1">
      <c r="A28" s="29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</row>
    <row r="29" spans="1:20" ht="11.25" customHeight="1">
      <c r="A29" s="29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</row>
    <row r="30" spans="1:20" ht="15" customHeight="1">
      <c r="A30" s="29"/>
      <c r="B30" s="156"/>
      <c r="C30" s="156"/>
      <c r="D30" s="157"/>
      <c r="E30" s="157"/>
      <c r="F30" s="157"/>
      <c r="G30" s="157"/>
      <c r="H30" s="157"/>
      <c r="I30" s="157"/>
      <c r="J30" s="40"/>
      <c r="K30" s="41"/>
      <c r="L30" s="42"/>
    </row>
    <row r="31" spans="1:20" ht="15" customHeight="1">
      <c r="A31" s="29"/>
      <c r="B31" s="156"/>
      <c r="C31" s="156"/>
      <c r="D31" s="157"/>
      <c r="E31" s="157"/>
      <c r="F31" s="157"/>
      <c r="G31" s="157"/>
      <c r="H31" s="157"/>
      <c r="I31" s="157"/>
      <c r="J31" s="40"/>
      <c r="K31" s="41"/>
      <c r="L31" s="42"/>
      <c r="O31" s="156"/>
      <c r="P31" s="156"/>
      <c r="Q31" s="156"/>
      <c r="R31" s="156"/>
      <c r="S31" s="156"/>
      <c r="T31" s="156"/>
    </row>
    <row r="32" spans="1:20" ht="15" customHeight="1">
      <c r="A32" s="29"/>
      <c r="B32" s="156"/>
      <c r="C32" s="156"/>
      <c r="D32" s="157"/>
      <c r="E32" s="157"/>
      <c r="F32" s="157"/>
      <c r="G32" s="157"/>
      <c r="H32" s="157"/>
      <c r="I32" s="157"/>
      <c r="J32" s="40"/>
      <c r="K32" s="41"/>
      <c r="L32" s="42"/>
      <c r="O32" s="29"/>
      <c r="P32" s="29"/>
      <c r="Q32" s="29"/>
      <c r="R32" s="29"/>
      <c r="S32" s="29"/>
      <c r="T32" s="29"/>
    </row>
    <row r="33" spans="1:20" ht="15" customHeight="1">
      <c r="A33" s="29"/>
      <c r="B33" s="156"/>
      <c r="C33" s="156"/>
      <c r="D33" s="157"/>
      <c r="E33" s="157"/>
      <c r="F33" s="157"/>
      <c r="G33" s="157"/>
      <c r="H33" s="157"/>
      <c r="I33" s="157"/>
      <c r="J33" s="40"/>
      <c r="K33" s="41"/>
      <c r="L33" s="42"/>
      <c r="O33" s="29"/>
      <c r="P33" s="29"/>
      <c r="Q33" s="29"/>
      <c r="R33" s="29"/>
      <c r="S33" s="29"/>
      <c r="T33" s="29"/>
    </row>
    <row r="34" spans="1:20" ht="15" customHeight="1">
      <c r="A34" s="29"/>
      <c r="B34" s="156"/>
      <c r="C34" s="156"/>
      <c r="D34" s="157"/>
      <c r="E34" s="157"/>
      <c r="F34" s="157"/>
      <c r="G34" s="157"/>
      <c r="H34" s="157"/>
      <c r="I34" s="157"/>
      <c r="J34" s="40"/>
      <c r="K34" s="41"/>
      <c r="L34" s="42"/>
      <c r="O34" s="156"/>
      <c r="P34" s="156"/>
      <c r="Q34" s="156"/>
      <c r="R34" s="156"/>
      <c r="S34" s="156"/>
      <c r="T34" s="156"/>
    </row>
    <row r="35" spans="1:20" ht="15" customHeight="1">
      <c r="A35" s="29"/>
      <c r="B35" s="156"/>
      <c r="C35" s="156"/>
      <c r="D35" s="157"/>
      <c r="E35" s="157"/>
      <c r="F35" s="157"/>
      <c r="G35" s="157"/>
      <c r="H35" s="157"/>
      <c r="I35" s="157"/>
      <c r="J35" s="40"/>
      <c r="K35" s="41"/>
      <c r="L35" s="42"/>
    </row>
    <row r="36" spans="1:20" ht="15" customHeight="1">
      <c r="A36" s="29"/>
      <c r="B36" s="156"/>
      <c r="C36" s="156"/>
      <c r="D36" s="157"/>
      <c r="E36" s="157"/>
      <c r="F36" s="157"/>
      <c r="G36" s="157"/>
      <c r="H36" s="157"/>
      <c r="I36" s="157"/>
      <c r="J36" s="40"/>
      <c r="K36" s="41"/>
      <c r="L36" s="42"/>
    </row>
    <row r="37" spans="1:20" ht="15" customHeight="1">
      <c r="A37" s="29"/>
      <c r="B37" s="156"/>
      <c r="C37" s="156"/>
      <c r="D37" s="157"/>
      <c r="E37" s="157"/>
      <c r="F37" s="157"/>
      <c r="G37" s="157"/>
      <c r="H37" s="157"/>
      <c r="I37" s="157"/>
      <c r="J37" s="40"/>
      <c r="K37" s="41"/>
      <c r="L37" s="42"/>
    </row>
    <row r="38" spans="1:20" ht="15" customHeight="1">
      <c r="A38" s="29"/>
      <c r="B38" s="156"/>
      <c r="C38" s="156"/>
      <c r="D38" s="157"/>
      <c r="E38" s="157"/>
      <c r="F38" s="157"/>
      <c r="G38" s="157"/>
      <c r="H38" s="157"/>
      <c r="I38" s="157"/>
      <c r="J38" s="40"/>
      <c r="K38" s="41"/>
      <c r="L38" s="42"/>
      <c r="O38" s="156"/>
      <c r="P38" s="156"/>
      <c r="Q38" s="156"/>
      <c r="R38" s="156"/>
      <c r="S38" s="156"/>
      <c r="T38" s="156"/>
    </row>
    <row r="39" spans="1:20" ht="15" customHeight="1">
      <c r="A39" s="29"/>
      <c r="B39" s="156"/>
      <c r="C39" s="156"/>
      <c r="D39" s="157"/>
      <c r="E39" s="157"/>
      <c r="F39" s="157"/>
      <c r="G39" s="157"/>
      <c r="H39" s="157"/>
      <c r="I39" s="157"/>
      <c r="J39" s="40"/>
      <c r="K39" s="41"/>
      <c r="L39" s="42"/>
      <c r="O39" s="29"/>
      <c r="P39" s="29"/>
      <c r="Q39" s="29"/>
      <c r="R39" s="29"/>
      <c r="S39" s="29"/>
      <c r="T39" s="29"/>
    </row>
    <row r="40" spans="1:20" ht="15" customHeight="1">
      <c r="A40" s="29"/>
      <c r="B40" s="156"/>
      <c r="C40" s="156"/>
      <c r="D40" s="157"/>
      <c r="E40" s="157"/>
      <c r="F40" s="157"/>
      <c r="G40" s="157"/>
      <c r="H40" s="157"/>
      <c r="I40" s="157"/>
      <c r="J40" s="40"/>
      <c r="K40" s="41"/>
      <c r="L40" s="42"/>
      <c r="O40" s="29"/>
      <c r="P40" s="29"/>
      <c r="Q40" s="29"/>
      <c r="R40" s="29"/>
      <c r="S40" s="29"/>
      <c r="T40" s="29"/>
    </row>
    <row r="41" spans="1:20" ht="15" customHeight="1">
      <c r="A41" s="29"/>
      <c r="B41" s="156"/>
      <c r="C41" s="156"/>
      <c r="D41" s="157"/>
      <c r="E41" s="157"/>
      <c r="F41" s="157"/>
      <c r="G41" s="157"/>
      <c r="H41" s="157"/>
      <c r="I41" s="157"/>
      <c r="J41" s="40"/>
      <c r="K41" s="41"/>
      <c r="L41" s="42"/>
      <c r="O41" s="156"/>
      <c r="P41" s="156"/>
      <c r="Q41" s="156"/>
      <c r="R41" s="156"/>
      <c r="S41" s="156"/>
      <c r="T41" s="156"/>
    </row>
    <row r="42" spans="1:20" ht="15" customHeight="1">
      <c r="A42" s="29"/>
      <c r="B42" s="156"/>
      <c r="C42" s="156"/>
      <c r="D42" s="157"/>
      <c r="E42" s="157"/>
      <c r="F42" s="157"/>
      <c r="G42" s="157"/>
      <c r="H42" s="157"/>
      <c r="I42" s="157"/>
      <c r="J42" s="40"/>
      <c r="K42" s="41"/>
      <c r="L42" s="42"/>
    </row>
    <row r="43" spans="1:20" ht="15" customHeight="1">
      <c r="A43" s="29"/>
      <c r="B43" s="156"/>
      <c r="C43" s="156"/>
      <c r="D43" s="157"/>
      <c r="E43" s="157"/>
      <c r="F43" s="157"/>
      <c r="G43" s="157"/>
      <c r="H43" s="157"/>
      <c r="I43" s="157"/>
      <c r="J43" s="40"/>
      <c r="K43" s="41"/>
      <c r="L43" s="43"/>
    </row>
    <row r="44" spans="1:20" ht="15" customHeight="1">
      <c r="A44" s="29"/>
      <c r="B44" s="156"/>
      <c r="C44" s="156"/>
      <c r="D44" s="157"/>
      <c r="E44" s="157"/>
      <c r="F44" s="157"/>
      <c r="G44" s="157"/>
      <c r="H44" s="157"/>
      <c r="I44" s="157"/>
      <c r="J44" s="40"/>
      <c r="K44" s="41"/>
      <c r="L44" s="42"/>
    </row>
    <row r="45" spans="1:20" ht="15" customHeight="1">
      <c r="A45" s="29"/>
      <c r="B45" s="156"/>
      <c r="C45" s="156"/>
      <c r="D45" s="157"/>
      <c r="E45" s="157"/>
      <c r="F45" s="157"/>
      <c r="G45" s="157"/>
      <c r="H45" s="157"/>
      <c r="I45" s="157"/>
      <c r="J45" s="40"/>
      <c r="K45" s="41"/>
      <c r="L45" s="42"/>
      <c r="O45" s="156"/>
      <c r="P45" s="156"/>
      <c r="Q45" s="156"/>
      <c r="R45" s="156"/>
      <c r="S45" s="156"/>
      <c r="T45" s="156"/>
    </row>
    <row r="46" spans="1:20" ht="15" customHeight="1">
      <c r="A46" s="29"/>
      <c r="B46" s="156"/>
      <c r="C46" s="156"/>
      <c r="D46" s="157"/>
      <c r="E46" s="157"/>
      <c r="F46" s="157"/>
      <c r="G46" s="157"/>
      <c r="H46" s="157"/>
      <c r="I46" s="157"/>
      <c r="J46" s="40"/>
      <c r="K46" s="41"/>
      <c r="L46" s="43"/>
      <c r="O46" s="29"/>
      <c r="P46" s="29"/>
      <c r="Q46" s="29"/>
      <c r="R46" s="29"/>
      <c r="S46" s="29"/>
      <c r="T46" s="29"/>
    </row>
    <row r="47" spans="1:20" ht="15" customHeight="1">
      <c r="A47" s="29"/>
      <c r="B47" s="156"/>
      <c r="C47" s="156"/>
      <c r="D47" s="157"/>
      <c r="E47" s="157"/>
      <c r="F47" s="157"/>
      <c r="G47" s="157"/>
      <c r="H47" s="157"/>
      <c r="I47" s="157"/>
      <c r="J47" s="40"/>
      <c r="K47" s="41"/>
      <c r="L47" s="43"/>
      <c r="O47" s="29"/>
      <c r="P47" s="29"/>
      <c r="Q47" s="29"/>
      <c r="R47" s="29"/>
      <c r="S47" s="29"/>
      <c r="T47" s="29"/>
    </row>
    <row r="48" spans="1:20" ht="15" customHeight="1">
      <c r="A48" s="29"/>
      <c r="B48" s="156"/>
      <c r="C48" s="156"/>
      <c r="D48" s="157"/>
      <c r="E48" s="157"/>
      <c r="F48" s="157"/>
      <c r="G48" s="157"/>
      <c r="H48" s="157"/>
      <c r="I48" s="157"/>
      <c r="J48" s="40"/>
      <c r="K48" s="41"/>
      <c r="L48" s="43"/>
      <c r="O48" s="156"/>
      <c r="P48" s="156"/>
      <c r="Q48" s="156"/>
      <c r="R48" s="156"/>
      <c r="S48" s="156"/>
      <c r="T48" s="156"/>
    </row>
    <row r="49" spans="1:20" ht="15" customHeight="1">
      <c r="A49" s="29"/>
      <c r="B49" s="156"/>
      <c r="C49" s="156"/>
      <c r="D49" s="157"/>
      <c r="E49" s="157"/>
      <c r="F49" s="157"/>
      <c r="G49" s="157"/>
      <c r="H49" s="157"/>
      <c r="I49" s="157"/>
      <c r="J49" s="40"/>
      <c r="K49" s="41"/>
      <c r="L49" s="43"/>
    </row>
    <row r="50" spans="1:20" ht="15" customHeight="1">
      <c r="A50" s="29"/>
      <c r="B50" s="156"/>
      <c r="C50" s="156"/>
      <c r="D50" s="157"/>
      <c r="E50" s="157"/>
      <c r="F50" s="157"/>
      <c r="G50" s="157"/>
      <c r="H50" s="157"/>
      <c r="I50" s="157"/>
      <c r="J50" s="40"/>
      <c r="K50" s="41"/>
      <c r="L50" s="43"/>
    </row>
    <row r="51" spans="1:20" ht="15" customHeight="1">
      <c r="A51" s="29"/>
      <c r="B51" s="156"/>
      <c r="C51" s="156"/>
      <c r="D51" s="157"/>
      <c r="E51" s="157"/>
      <c r="F51" s="157"/>
      <c r="G51" s="157"/>
      <c r="H51" s="157"/>
      <c r="I51" s="157"/>
      <c r="J51" s="40"/>
      <c r="K51" s="41"/>
      <c r="L51" s="43"/>
    </row>
    <row r="52" spans="1:20" ht="15" customHeight="1">
      <c r="A52" s="29"/>
      <c r="B52" s="156"/>
      <c r="C52" s="156"/>
      <c r="D52" s="157"/>
      <c r="E52" s="157"/>
      <c r="F52" s="157"/>
      <c r="G52" s="157"/>
      <c r="H52" s="157"/>
      <c r="I52" s="157"/>
      <c r="J52" s="40"/>
      <c r="K52" s="41"/>
      <c r="L52" s="43"/>
      <c r="O52" s="156"/>
      <c r="P52" s="156"/>
      <c r="Q52" s="156"/>
      <c r="R52" s="156"/>
      <c r="S52" s="156"/>
      <c r="T52" s="156"/>
    </row>
    <row r="53" spans="1:20" ht="15" customHeight="1">
      <c r="A53" s="29"/>
      <c r="B53" s="156"/>
      <c r="C53" s="156"/>
      <c r="D53" s="157"/>
      <c r="E53" s="157"/>
      <c r="F53" s="157"/>
      <c r="G53" s="157"/>
      <c r="H53" s="157"/>
      <c r="I53" s="157"/>
      <c r="J53" s="40"/>
      <c r="K53" s="41"/>
      <c r="L53" s="43"/>
      <c r="O53" s="29"/>
      <c r="P53" s="29"/>
      <c r="Q53" s="29"/>
      <c r="R53" s="29"/>
      <c r="S53" s="29"/>
      <c r="T53" s="29"/>
    </row>
    <row r="54" spans="1:20" ht="15" customHeight="1">
      <c r="A54" s="29"/>
      <c r="B54" s="156"/>
      <c r="C54" s="156"/>
      <c r="D54" s="157"/>
      <c r="E54" s="157"/>
      <c r="F54" s="157"/>
      <c r="G54" s="157"/>
      <c r="H54" s="157"/>
      <c r="I54" s="157"/>
      <c r="J54" s="40"/>
      <c r="K54" s="41"/>
      <c r="L54" s="43"/>
      <c r="O54" s="29"/>
      <c r="P54" s="29"/>
      <c r="Q54" s="29"/>
      <c r="R54" s="29"/>
      <c r="S54" s="29"/>
      <c r="T54" s="29"/>
    </row>
    <row r="55" spans="1:20" ht="15.75" customHeight="1">
      <c r="A55" s="29"/>
      <c r="B55" s="156"/>
      <c r="C55" s="156"/>
      <c r="D55" s="157"/>
      <c r="E55" s="157"/>
      <c r="F55" s="157"/>
      <c r="G55" s="157"/>
      <c r="H55" s="157"/>
      <c r="I55" s="157"/>
      <c r="J55" s="40"/>
      <c r="K55" s="41"/>
      <c r="L55" s="43"/>
      <c r="O55" s="156"/>
      <c r="P55" s="156"/>
      <c r="Q55" s="156"/>
      <c r="R55" s="156"/>
      <c r="S55" s="156"/>
      <c r="T55" s="156"/>
    </row>
    <row r="56" spans="1:20" ht="15.75" customHeight="1">
      <c r="A56" s="29"/>
      <c r="B56" s="156"/>
      <c r="C56" s="156"/>
      <c r="D56" s="157"/>
      <c r="E56" s="157"/>
      <c r="F56" s="157"/>
      <c r="G56" s="157"/>
      <c r="H56" s="157"/>
      <c r="I56" s="157"/>
      <c r="J56" s="40"/>
      <c r="K56" s="41"/>
      <c r="L56" s="43"/>
    </row>
    <row r="57" spans="1:20">
      <c r="A57" s="29"/>
      <c r="B57" s="156"/>
      <c r="C57" s="156"/>
      <c r="D57" s="157"/>
      <c r="E57" s="157"/>
      <c r="F57" s="157"/>
      <c r="G57" s="157"/>
      <c r="H57" s="157"/>
      <c r="I57" s="157"/>
      <c r="J57" s="44"/>
      <c r="K57" s="41"/>
      <c r="L57" s="42"/>
    </row>
    <row r="58" spans="1:20">
      <c r="A58" s="29"/>
      <c r="B58" s="156"/>
      <c r="C58" s="156"/>
      <c r="D58" s="157"/>
      <c r="E58" s="157"/>
      <c r="F58" s="157"/>
      <c r="G58" s="157"/>
      <c r="H58" s="157"/>
      <c r="I58" s="157"/>
      <c r="J58" s="44"/>
      <c r="K58" s="41"/>
      <c r="L58" s="42"/>
    </row>
    <row r="59" spans="1:20">
      <c r="A59" s="29"/>
      <c r="B59" s="156"/>
      <c r="C59" s="156"/>
      <c r="D59" s="157"/>
      <c r="E59" s="157"/>
      <c r="F59" s="157"/>
      <c r="G59" s="157"/>
      <c r="H59" s="157"/>
      <c r="I59" s="157"/>
      <c r="J59" s="44"/>
      <c r="K59" s="41"/>
      <c r="L59" s="42"/>
    </row>
    <row r="60" spans="1:20">
      <c r="A60" s="29"/>
      <c r="B60" s="156"/>
      <c r="C60" s="156"/>
      <c r="D60" s="157"/>
      <c r="E60" s="157"/>
      <c r="F60" s="157"/>
      <c r="G60" s="157"/>
      <c r="H60" s="157"/>
      <c r="I60" s="157"/>
      <c r="J60" s="44"/>
      <c r="K60" s="41"/>
      <c r="L60" s="42"/>
    </row>
    <row r="61" spans="1:20">
      <c r="A61" s="29"/>
      <c r="B61" s="29"/>
      <c r="C61" s="39"/>
      <c r="D61" s="39"/>
      <c r="E61" s="39"/>
      <c r="F61" s="39"/>
      <c r="G61" s="182"/>
      <c r="H61" s="182"/>
      <c r="I61" s="182"/>
      <c r="J61" s="29"/>
      <c r="K61" s="45"/>
      <c r="L61" s="46"/>
    </row>
    <row r="62" spans="1:20">
      <c r="A62" s="29"/>
      <c r="B62" s="29"/>
      <c r="C62" s="39"/>
      <c r="D62" s="39"/>
      <c r="E62" s="39"/>
      <c r="F62" s="39"/>
      <c r="G62" s="182"/>
      <c r="H62" s="182"/>
      <c r="I62" s="182"/>
      <c r="J62" s="29"/>
      <c r="K62" s="47"/>
      <c r="L62" s="46"/>
    </row>
    <row r="63" spans="1:20">
      <c r="A63" s="29"/>
      <c r="B63" s="29"/>
      <c r="C63" s="39"/>
      <c r="D63" s="39"/>
      <c r="E63" s="39"/>
      <c r="F63" s="39"/>
      <c r="G63" s="182"/>
      <c r="H63" s="182"/>
      <c r="I63" s="182"/>
      <c r="J63" s="29"/>
      <c r="K63" s="39"/>
      <c r="L63" s="46"/>
    </row>
    <row r="64" spans="1:20">
      <c r="A64" s="29"/>
      <c r="B64" s="29"/>
      <c r="C64" s="39"/>
      <c r="D64" s="39"/>
      <c r="E64" s="39"/>
      <c r="F64" s="39"/>
      <c r="G64" s="182"/>
      <c r="H64" s="182"/>
      <c r="I64" s="182"/>
      <c r="J64" s="29"/>
      <c r="K64" s="48"/>
      <c r="L64" s="46"/>
    </row>
    <row r="65" spans="1:12">
      <c r="A65" s="29"/>
      <c r="B65" s="29"/>
      <c r="C65" s="39"/>
      <c r="D65" s="39"/>
      <c r="E65" s="39"/>
      <c r="F65" s="39"/>
      <c r="G65" s="182"/>
      <c r="H65" s="182"/>
      <c r="I65" s="182"/>
      <c r="J65" s="29"/>
      <c r="K65" s="39"/>
      <c r="L65" s="46"/>
    </row>
    <row r="66" spans="1:12">
      <c r="A66" s="29"/>
      <c r="B66" s="29"/>
      <c r="C66" s="39"/>
      <c r="D66" s="39"/>
      <c r="E66" s="39"/>
      <c r="F66" s="39"/>
      <c r="G66" s="182"/>
      <c r="H66" s="182"/>
      <c r="I66" s="182"/>
      <c r="J66" s="29"/>
      <c r="K66" s="39"/>
      <c r="L66" s="46"/>
    </row>
    <row r="67" spans="1:1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</sheetData>
  <mergeCells count="134">
    <mergeCell ref="G61:I61"/>
    <mergeCell ref="G62:I62"/>
    <mergeCell ref="G63:I63"/>
    <mergeCell ref="G64:I64"/>
    <mergeCell ref="G65:I65"/>
    <mergeCell ref="G66:I66"/>
    <mergeCell ref="B57:C57"/>
    <mergeCell ref="B58:C58"/>
    <mergeCell ref="B59:C59"/>
    <mergeCell ref="B60:C60"/>
    <mergeCell ref="G57:I57"/>
    <mergeCell ref="G58:I58"/>
    <mergeCell ref="G59:I59"/>
    <mergeCell ref="G60:I60"/>
    <mergeCell ref="D57:F57"/>
    <mergeCell ref="D58:F58"/>
    <mergeCell ref="D59:F59"/>
    <mergeCell ref="D60:F60"/>
    <mergeCell ref="B50:C50"/>
    <mergeCell ref="B51:C51"/>
    <mergeCell ref="B52:C52"/>
    <mergeCell ref="B53:C53"/>
    <mergeCell ref="B54:C54"/>
    <mergeCell ref="B55:C55"/>
    <mergeCell ref="B56:C56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6:C7"/>
    <mergeCell ref="B8:C9"/>
    <mergeCell ref="B10:C11"/>
    <mergeCell ref="B12:C13"/>
    <mergeCell ref="B14:C15"/>
    <mergeCell ref="B16:C17"/>
    <mergeCell ref="D3:L3"/>
    <mergeCell ref="D4:F4"/>
    <mergeCell ref="G4:I4"/>
    <mergeCell ref="J4:L4"/>
    <mergeCell ref="B3:C5"/>
    <mergeCell ref="G28:I29"/>
    <mergeCell ref="J28:L29"/>
    <mergeCell ref="D30:F30"/>
    <mergeCell ref="G30:I30"/>
    <mergeCell ref="D31:F31"/>
    <mergeCell ref="G31:I31"/>
    <mergeCell ref="B18:C19"/>
    <mergeCell ref="B22:C22"/>
    <mergeCell ref="D28:F29"/>
    <mergeCell ref="B20:C20"/>
    <mergeCell ref="B21:C21"/>
    <mergeCell ref="B28:C29"/>
    <mergeCell ref="B30:C30"/>
    <mergeCell ref="B31:C31"/>
    <mergeCell ref="R34:T34"/>
    <mergeCell ref="D35:F35"/>
    <mergeCell ref="G35:I35"/>
    <mergeCell ref="O31:Q31"/>
    <mergeCell ref="R31:T31"/>
    <mergeCell ref="D32:F32"/>
    <mergeCell ref="G32:I32"/>
    <mergeCell ref="D33:F33"/>
    <mergeCell ref="G33:I33"/>
    <mergeCell ref="D36:F36"/>
    <mergeCell ref="G36:I36"/>
    <mergeCell ref="D37:F37"/>
    <mergeCell ref="G37:I37"/>
    <mergeCell ref="D40:F40"/>
    <mergeCell ref="G40:I40"/>
    <mergeCell ref="D34:F34"/>
    <mergeCell ref="G34:I34"/>
    <mergeCell ref="O34:Q34"/>
    <mergeCell ref="D38:F38"/>
    <mergeCell ref="G38:I38"/>
    <mergeCell ref="O38:Q38"/>
    <mergeCell ref="R38:T38"/>
    <mergeCell ref="D39:F39"/>
    <mergeCell ref="G39:I39"/>
    <mergeCell ref="R41:T41"/>
    <mergeCell ref="D42:F42"/>
    <mergeCell ref="G42:I42"/>
    <mergeCell ref="D43:F43"/>
    <mergeCell ref="G43:I43"/>
    <mergeCell ref="D50:F50"/>
    <mergeCell ref="G50:I50"/>
    <mergeCell ref="D51:F51"/>
    <mergeCell ref="G51:I51"/>
    <mergeCell ref="D48:F48"/>
    <mergeCell ref="G48:I48"/>
    <mergeCell ref="O48:Q48"/>
    <mergeCell ref="R48:T48"/>
    <mergeCell ref="D41:F41"/>
    <mergeCell ref="G41:I41"/>
    <mergeCell ref="D49:F49"/>
    <mergeCell ref="G49:I49"/>
    <mergeCell ref="O45:Q45"/>
    <mergeCell ref="R45:T45"/>
    <mergeCell ref="D46:F46"/>
    <mergeCell ref="G46:I46"/>
    <mergeCell ref="D47:F47"/>
    <mergeCell ref="G47:I47"/>
    <mergeCell ref="D44:F44"/>
    <mergeCell ref="G44:I44"/>
    <mergeCell ref="D45:F45"/>
    <mergeCell ref="G45:I45"/>
    <mergeCell ref="O41:Q41"/>
    <mergeCell ref="O55:Q55"/>
    <mergeCell ref="R55:T55"/>
    <mergeCell ref="D56:F56"/>
    <mergeCell ref="G56:I56"/>
    <mergeCell ref="D55:F55"/>
    <mergeCell ref="G55:I55"/>
    <mergeCell ref="D54:F54"/>
    <mergeCell ref="G54:I54"/>
    <mergeCell ref="D52:F52"/>
    <mergeCell ref="G52:I52"/>
    <mergeCell ref="O52:Q52"/>
    <mergeCell ref="R52:T52"/>
    <mergeCell ref="D53:F53"/>
    <mergeCell ref="G53:I53"/>
  </mergeCells>
  <phoneticPr fontId="1"/>
  <pageMargins left="0.59055118110236227" right="0.39370078740157483" top="0.78740157480314965" bottom="0.19685039370078741" header="0.51181102362204722" footer="0.51181102362204722"/>
  <pageSetup paperSize="9" scale="95" orientation="portrait" blackAndWhite="1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115" zoomScaleNormal="100" zoomScaleSheetLayoutView="115" workbookViewId="0">
      <selection activeCell="K14" sqref="K14"/>
    </sheetView>
  </sheetViews>
  <sheetFormatPr defaultRowHeight="13.5"/>
  <cols>
    <col min="1" max="1" width="3.375" customWidth="1"/>
    <col min="2" max="2" width="7.5" bestFit="1" customWidth="1"/>
    <col min="3" max="3" width="7.75" customWidth="1"/>
    <col min="4" max="6" width="8.125" customWidth="1"/>
    <col min="7" max="9" width="8.625" customWidth="1"/>
    <col min="10" max="12" width="8.125" customWidth="1"/>
    <col min="13" max="13" width="0.625" customWidth="1"/>
  </cols>
  <sheetData>
    <row r="1" spans="1:14" ht="17.25" customHeight="1">
      <c r="A1" s="1"/>
      <c r="B1" s="1" t="s">
        <v>154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7.25" customHeight="1">
      <c r="A3" s="1"/>
      <c r="B3" s="183" t="s">
        <v>5</v>
      </c>
      <c r="C3" s="184" t="s">
        <v>122</v>
      </c>
      <c r="D3" s="186" t="s">
        <v>83</v>
      </c>
      <c r="E3" s="187"/>
      <c r="F3" s="188"/>
      <c r="G3" s="186" t="s">
        <v>84</v>
      </c>
      <c r="H3" s="187"/>
      <c r="I3" s="187"/>
      <c r="J3" s="186" t="s">
        <v>95</v>
      </c>
      <c r="K3" s="187"/>
      <c r="L3" s="188"/>
      <c r="M3" s="70"/>
      <c r="N3" s="70"/>
    </row>
    <row r="4" spans="1:14" ht="17.25" customHeight="1">
      <c r="B4" s="183"/>
      <c r="C4" s="185"/>
      <c r="D4" s="189"/>
      <c r="E4" s="190"/>
      <c r="F4" s="191"/>
      <c r="G4" s="189"/>
      <c r="H4" s="190"/>
      <c r="I4" s="190"/>
      <c r="J4" s="189"/>
      <c r="K4" s="190"/>
      <c r="L4" s="191"/>
      <c r="M4" s="71"/>
      <c r="N4" s="71"/>
    </row>
    <row r="5" spans="1:14" ht="17.25" customHeight="1">
      <c r="B5" s="59">
        <v>1</v>
      </c>
      <c r="C5" s="72" t="s">
        <v>122</v>
      </c>
      <c r="D5" s="183" t="s">
        <v>129</v>
      </c>
      <c r="E5" s="183"/>
      <c r="F5" s="183"/>
      <c r="G5" s="183" t="s">
        <v>130</v>
      </c>
      <c r="H5" s="183"/>
      <c r="I5" s="183"/>
      <c r="J5" s="73"/>
      <c r="K5" s="97">
        <v>53948</v>
      </c>
      <c r="L5" s="75"/>
      <c r="M5" s="76"/>
      <c r="N5" s="77"/>
    </row>
    <row r="6" spans="1:14" ht="17.25" customHeight="1">
      <c r="B6" s="59">
        <v>2</v>
      </c>
      <c r="C6" s="72" t="s">
        <v>122</v>
      </c>
      <c r="D6" s="183" t="s">
        <v>131</v>
      </c>
      <c r="E6" s="183"/>
      <c r="F6" s="183"/>
      <c r="G6" s="183" t="s">
        <v>130</v>
      </c>
      <c r="H6" s="183"/>
      <c r="I6" s="183"/>
      <c r="J6" s="73"/>
      <c r="K6" s="97">
        <v>53780</v>
      </c>
      <c r="L6" s="75"/>
      <c r="M6" s="76"/>
      <c r="N6" s="77"/>
    </row>
    <row r="7" spans="1:14" ht="17.25" customHeight="1">
      <c r="B7" s="59">
        <v>3</v>
      </c>
      <c r="C7" s="72" t="s">
        <v>122</v>
      </c>
      <c r="D7" s="183" t="s">
        <v>123</v>
      </c>
      <c r="E7" s="183"/>
      <c r="F7" s="183"/>
      <c r="G7" s="183" t="s">
        <v>124</v>
      </c>
      <c r="H7" s="183"/>
      <c r="I7" s="183"/>
      <c r="J7" s="73"/>
      <c r="K7" s="97">
        <v>43577</v>
      </c>
      <c r="L7" s="75"/>
      <c r="M7" s="76"/>
      <c r="N7" s="77"/>
    </row>
    <row r="8" spans="1:14" ht="17.25" customHeight="1">
      <c r="B8" s="59">
        <v>4</v>
      </c>
      <c r="C8" s="72" t="s">
        <v>122</v>
      </c>
      <c r="D8" s="183" t="s">
        <v>132</v>
      </c>
      <c r="E8" s="183"/>
      <c r="F8" s="183"/>
      <c r="G8" s="183" t="s">
        <v>127</v>
      </c>
      <c r="H8" s="183"/>
      <c r="I8" s="183"/>
      <c r="J8" s="73"/>
      <c r="K8" s="97">
        <v>34238</v>
      </c>
      <c r="L8" s="75"/>
      <c r="M8" s="76"/>
      <c r="N8" s="77"/>
    </row>
    <row r="9" spans="1:14" ht="17.25" customHeight="1">
      <c r="B9" s="59">
        <v>5</v>
      </c>
      <c r="C9" s="72" t="s">
        <v>122</v>
      </c>
      <c r="D9" s="183" t="s">
        <v>125</v>
      </c>
      <c r="E9" s="183"/>
      <c r="F9" s="183"/>
      <c r="G9" s="183" t="s">
        <v>126</v>
      </c>
      <c r="H9" s="183"/>
      <c r="I9" s="183"/>
      <c r="J9" s="73"/>
      <c r="K9" s="97">
        <v>32624</v>
      </c>
      <c r="L9" s="75"/>
      <c r="M9" s="76"/>
      <c r="N9" s="77"/>
    </row>
    <row r="10" spans="1:14" ht="17.25" customHeight="1">
      <c r="B10" s="59">
        <v>6</v>
      </c>
      <c r="C10" s="72" t="s">
        <v>122</v>
      </c>
      <c r="D10" s="183" t="s">
        <v>133</v>
      </c>
      <c r="E10" s="183"/>
      <c r="F10" s="183"/>
      <c r="G10" s="183" t="s">
        <v>134</v>
      </c>
      <c r="H10" s="183"/>
      <c r="I10" s="183"/>
      <c r="J10" s="73"/>
      <c r="K10" s="97">
        <v>29339</v>
      </c>
      <c r="L10" s="75"/>
      <c r="M10" s="76"/>
      <c r="N10" s="77"/>
    </row>
    <row r="11" spans="1:14" ht="17.25" customHeight="1">
      <c r="B11" s="59">
        <v>7</v>
      </c>
      <c r="C11" s="72"/>
      <c r="D11" s="192" t="s">
        <v>135</v>
      </c>
      <c r="E11" s="193"/>
      <c r="F11" s="194"/>
      <c r="G11" s="192" t="s">
        <v>139</v>
      </c>
      <c r="H11" s="193"/>
      <c r="I11" s="194"/>
      <c r="J11" s="73"/>
      <c r="K11" s="97">
        <v>27098</v>
      </c>
      <c r="L11" s="75"/>
      <c r="M11" s="76"/>
      <c r="N11" s="77"/>
    </row>
    <row r="12" spans="1:14" ht="17.25" customHeight="1">
      <c r="B12" s="59">
        <v>8</v>
      </c>
      <c r="C12" s="72"/>
      <c r="D12" s="192" t="s">
        <v>136</v>
      </c>
      <c r="E12" s="193"/>
      <c r="F12" s="194"/>
      <c r="G12" s="192" t="s">
        <v>140</v>
      </c>
      <c r="H12" s="193"/>
      <c r="I12" s="194"/>
      <c r="J12" s="73"/>
      <c r="K12" s="97">
        <v>15931</v>
      </c>
      <c r="L12" s="75"/>
      <c r="M12" s="76"/>
      <c r="N12" s="77"/>
    </row>
    <row r="13" spans="1:14" ht="17.25" customHeight="1">
      <c r="B13" s="59">
        <v>9</v>
      </c>
      <c r="C13" s="72"/>
      <c r="D13" s="192" t="s">
        <v>137</v>
      </c>
      <c r="E13" s="193"/>
      <c r="F13" s="194"/>
      <c r="G13" s="192" t="s">
        <v>141</v>
      </c>
      <c r="H13" s="193"/>
      <c r="I13" s="194"/>
      <c r="J13" s="73"/>
      <c r="K13" s="97">
        <v>13442</v>
      </c>
      <c r="L13" s="75"/>
      <c r="M13" s="76"/>
      <c r="N13" s="77"/>
    </row>
    <row r="14" spans="1:14" ht="17.25" customHeight="1" thickBot="1">
      <c r="B14" s="78">
        <v>10</v>
      </c>
      <c r="C14" s="79"/>
      <c r="D14" s="195" t="s">
        <v>138</v>
      </c>
      <c r="E14" s="196"/>
      <c r="F14" s="197"/>
      <c r="G14" s="195" t="s">
        <v>142</v>
      </c>
      <c r="H14" s="196"/>
      <c r="I14" s="197"/>
      <c r="J14" s="80"/>
      <c r="K14" s="98">
        <v>1274</v>
      </c>
      <c r="L14" s="81"/>
      <c r="M14" s="76"/>
      <c r="N14" s="77"/>
    </row>
    <row r="15" spans="1:14" ht="17.25" customHeight="1" thickTop="1">
      <c r="B15" s="82"/>
      <c r="C15" s="83"/>
      <c r="D15" s="83"/>
      <c r="E15" s="83"/>
      <c r="F15" s="84"/>
      <c r="G15" s="84"/>
      <c r="H15" s="84"/>
      <c r="I15" s="85" t="s">
        <v>121</v>
      </c>
      <c r="J15" s="86"/>
      <c r="K15" s="96">
        <v>309808</v>
      </c>
      <c r="L15" s="87"/>
      <c r="M15" s="76"/>
      <c r="N15" s="77"/>
    </row>
    <row r="16" spans="1:14" ht="17.25" customHeight="1">
      <c r="B16" s="88"/>
      <c r="C16" s="89"/>
      <c r="D16" s="89"/>
      <c r="E16" s="89"/>
      <c r="F16" s="90"/>
      <c r="G16" s="90"/>
      <c r="H16" s="90"/>
      <c r="I16" s="91" t="s">
        <v>110</v>
      </c>
      <c r="J16" s="92"/>
      <c r="K16" s="74">
        <v>305251</v>
      </c>
      <c r="L16" s="93"/>
      <c r="M16" s="76"/>
      <c r="N16" s="77"/>
    </row>
    <row r="17" spans="2:14" ht="17.25" customHeight="1">
      <c r="B17" s="88"/>
      <c r="C17" s="89"/>
      <c r="D17" s="89"/>
      <c r="E17" s="89"/>
      <c r="F17" s="90"/>
      <c r="G17" s="90"/>
      <c r="H17" s="90"/>
      <c r="I17" s="91" t="s">
        <v>111</v>
      </c>
      <c r="J17" s="73"/>
      <c r="K17" s="74">
        <v>4553</v>
      </c>
      <c r="L17" s="75"/>
      <c r="M17" s="76"/>
      <c r="N17" s="77"/>
    </row>
    <row r="18" spans="2:14" ht="17.25" customHeight="1">
      <c r="B18" s="88"/>
      <c r="C18" s="89"/>
      <c r="D18" s="89"/>
      <c r="E18" s="89"/>
      <c r="F18" s="90"/>
      <c r="G18" s="90"/>
      <c r="H18" s="90"/>
      <c r="I18" s="91" t="s">
        <v>128</v>
      </c>
      <c r="J18" s="94"/>
      <c r="K18" s="74">
        <v>0</v>
      </c>
      <c r="L18" s="95"/>
      <c r="M18" s="76"/>
      <c r="N18" s="77"/>
    </row>
    <row r="19" spans="2:14" ht="17.25" customHeight="1">
      <c r="B19" s="88"/>
      <c r="C19" s="89"/>
      <c r="D19" s="89"/>
      <c r="E19" s="89"/>
      <c r="F19" s="90"/>
      <c r="G19" s="90"/>
      <c r="H19" s="90"/>
      <c r="I19" s="91" t="s">
        <v>112</v>
      </c>
      <c r="J19" s="94"/>
      <c r="K19" s="74">
        <v>4</v>
      </c>
      <c r="L19" s="95"/>
      <c r="M19" s="76"/>
      <c r="N19" s="77"/>
    </row>
  </sheetData>
  <mergeCells count="25">
    <mergeCell ref="D14:F14"/>
    <mergeCell ref="G14:I14"/>
    <mergeCell ref="D10:F10"/>
    <mergeCell ref="G10:I10"/>
    <mergeCell ref="D11:F11"/>
    <mergeCell ref="G11:I11"/>
    <mergeCell ref="D12:F12"/>
    <mergeCell ref="G12:I12"/>
    <mergeCell ref="D8:F8"/>
    <mergeCell ref="G8:I8"/>
    <mergeCell ref="D9:F9"/>
    <mergeCell ref="G9:I9"/>
    <mergeCell ref="D13:F13"/>
    <mergeCell ref="G13:I13"/>
    <mergeCell ref="D5:F5"/>
    <mergeCell ref="G5:I5"/>
    <mergeCell ref="D6:F6"/>
    <mergeCell ref="G6:I6"/>
    <mergeCell ref="D7:F7"/>
    <mergeCell ref="G7:I7"/>
    <mergeCell ref="B3:B4"/>
    <mergeCell ref="C3:C4"/>
    <mergeCell ref="D3:F4"/>
    <mergeCell ref="G3:I4"/>
    <mergeCell ref="J3:L4"/>
  </mergeCells>
  <phoneticPr fontId="1"/>
  <pageMargins left="0.59055118110236227" right="0.38" top="0.98425196850393704" bottom="0.19685039370078741" header="0.51181102362204722" footer="0.51181102362204722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1ページ</vt:lpstr>
      <vt:lpstr>2ページ </vt:lpstr>
      <vt:lpstr>3ページ</vt:lpstr>
      <vt:lpstr>4ページ</vt:lpstr>
      <vt:lpstr>5ページ</vt:lpstr>
      <vt:lpstr>Sheet1</vt:lpstr>
      <vt:lpstr>'1ページ'!Print_Area</vt:lpstr>
      <vt:lpstr>'4ページ'!Print_Area</vt:lpstr>
      <vt:lpstr>'5ページ'!Print_Area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n29515681</dc:creator>
  <cp:lastModifiedBy>nerima</cp:lastModifiedBy>
  <cp:lastPrinted>2017-07-12T04:59:11Z</cp:lastPrinted>
  <dcterms:created xsi:type="dcterms:W3CDTF">2009-07-01T02:07:33Z</dcterms:created>
  <dcterms:modified xsi:type="dcterms:W3CDTF">2017-07-27T07:23:26Z</dcterms:modified>
</cp:coreProperties>
</file>