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nerima.local\課共有\土木部\計画課\【技術情報係】\050_基準類の制定\030_週休２日制確保工事\01-1.HP公表用\"/>
    </mc:Choice>
  </mc:AlternateContent>
  <xr:revisionPtr revIDLastSave="0" documentId="13_ncr:1_{E8B60C41-B69E-478B-B936-90C5A51842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（12か月分）" sheetId="1" r:id="rId1"/>
    <sheet name="プルダウン" sheetId="2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P82" i="1" l="1"/>
  <c r="AS79" i="1" s="1"/>
  <c r="AP80" i="1"/>
  <c r="AP77" i="1"/>
  <c r="AS74" i="1" s="1"/>
  <c r="AP75" i="1"/>
  <c r="AP72" i="1"/>
  <c r="AP70" i="1"/>
  <c r="AP67" i="1"/>
  <c r="AS64" i="1" s="1"/>
  <c r="AP65" i="1"/>
  <c r="AP62" i="1"/>
  <c r="AS59" i="1" s="1"/>
  <c r="AP60" i="1"/>
  <c r="AP57" i="1"/>
  <c r="AP55" i="1"/>
  <c r="AP52" i="1"/>
  <c r="AS49" i="1" s="1"/>
  <c r="AP50" i="1"/>
  <c r="AP47" i="1"/>
  <c r="AS44" i="1" s="1"/>
  <c r="AP45" i="1"/>
  <c r="AP42" i="1"/>
  <c r="AP40" i="1"/>
  <c r="AP37" i="1"/>
  <c r="AS34" i="1" s="1"/>
  <c r="AP35" i="1"/>
  <c r="AP32" i="1"/>
  <c r="AS29" i="1" s="1"/>
  <c r="AP30" i="1"/>
  <c r="AP27" i="1"/>
  <c r="AS24" i="1" s="1"/>
  <c r="AP25" i="1"/>
  <c r="AP22" i="1"/>
  <c r="AS19" i="1" s="1"/>
  <c r="AP20" i="1"/>
  <c r="AP17" i="1"/>
  <c r="AK79" i="1"/>
  <c r="AJ79" i="1"/>
  <c r="AI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AK78" i="1"/>
  <c r="AJ78" i="1"/>
  <c r="AI78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AK73" i="1"/>
  <c r="AK74" i="1" s="1"/>
  <c r="AJ73" i="1"/>
  <c r="AI73" i="1"/>
  <c r="AS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AK68" i="1"/>
  <c r="AK69" i="1" s="1"/>
  <c r="AJ68" i="1"/>
  <c r="AJ69" i="1" s="1"/>
  <c r="AI68" i="1"/>
  <c r="AI69" i="1" s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AK63" i="1"/>
  <c r="AK64" i="1" s="1"/>
  <c r="AJ63" i="1"/>
  <c r="AJ64" i="1" s="1"/>
  <c r="AI63" i="1"/>
  <c r="AI64" i="1" s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AK58" i="1"/>
  <c r="AK59" i="1" s="1"/>
  <c r="AJ58" i="1"/>
  <c r="AJ59" i="1" s="1"/>
  <c r="AI58" i="1"/>
  <c r="AI59" i="1" s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AK53" i="1"/>
  <c r="AK54" i="1" s="1"/>
  <c r="AJ53" i="1"/>
  <c r="AJ54" i="1" s="1"/>
  <c r="AI53" i="1"/>
  <c r="AI54" i="1" s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AK48" i="1"/>
  <c r="AK49" i="1" s="1"/>
  <c r="AJ48" i="1"/>
  <c r="AJ49" i="1" s="1"/>
  <c r="AI48" i="1"/>
  <c r="AI49" i="1" s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AK43" i="1"/>
  <c r="AK44" i="1" s="1"/>
  <c r="AJ43" i="1"/>
  <c r="AJ44" i="1" s="1"/>
  <c r="AI43" i="1"/>
  <c r="AS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AK38" i="1"/>
  <c r="AK39" i="1" s="1"/>
  <c r="AJ38" i="1"/>
  <c r="AJ39" i="1" s="1"/>
  <c r="AI38" i="1"/>
  <c r="AI39" i="1" s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AK33" i="1"/>
  <c r="AK34" i="1" s="1"/>
  <c r="AJ33" i="1"/>
  <c r="AJ34" i="1" s="1"/>
  <c r="AI33" i="1"/>
  <c r="AI34" i="1" s="1"/>
  <c r="AK29" i="1"/>
  <c r="AJ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AK28" i="1"/>
  <c r="AJ28" i="1"/>
  <c r="AI28" i="1"/>
  <c r="AI29" i="1" s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AK23" i="1"/>
  <c r="AK24" i="1" s="1"/>
  <c r="AJ23" i="1"/>
  <c r="AI23" i="1"/>
  <c r="AK19" i="1"/>
  <c r="AJ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AK18" i="1"/>
  <c r="AJ18" i="1"/>
  <c r="AI18" i="1"/>
  <c r="AI19" i="1" s="1"/>
  <c r="AK13" i="1"/>
  <c r="AK14" i="1" s="1"/>
  <c r="AP15" i="1"/>
  <c r="AJ13" i="1"/>
  <c r="AJ14" i="1" s="1"/>
  <c r="AI13" i="1"/>
  <c r="AI14" i="1" s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K14" i="1"/>
  <c r="J14" i="1"/>
  <c r="I14" i="1"/>
  <c r="H14" i="1"/>
  <c r="G14" i="1"/>
  <c r="L14" i="1"/>
  <c r="K8" i="1" l="1"/>
  <c r="K9" i="1" s="1"/>
  <c r="AS54" i="1"/>
  <c r="K10" i="1"/>
  <c r="C11" i="1" l="1"/>
  <c r="AS14" i="1"/>
  <c r="B5" i="1" s="1"/>
  <c r="F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D15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17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20" authorId="0" shapeId="0" xr:uid="{C27752C5-1C75-4F54-B464-AA61A47646E1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22" authorId="0" shapeId="0" xr:uid="{96C365CC-1504-4C90-B2B2-787D8FC16A12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25" authorId="0" shapeId="0" xr:uid="{1EDB8A1D-F2DB-4638-81F6-679C3BBC376F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27" authorId="0" shapeId="0" xr:uid="{5546F0FE-75BF-4979-AE7F-E00FDEFFF2E2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30" authorId="0" shapeId="0" xr:uid="{E9412A9A-3044-45ED-969F-F16AF5C0762C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32" authorId="0" shapeId="0" xr:uid="{70541FE9-B2F2-4F3A-B889-B6A4377A97C3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35" authorId="0" shapeId="0" xr:uid="{4C3B4B56-2201-4B82-BA6E-91D93239EFA2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37" authorId="0" shapeId="0" xr:uid="{9FAF8235-9B27-40E6-94CA-7A93ED022FF5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40" authorId="0" shapeId="0" xr:uid="{09F166F6-CDAF-4154-97B1-2E118936E586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42" authorId="0" shapeId="0" xr:uid="{3DBD3F44-C26B-4CF9-A593-517A834A1084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45" authorId="0" shapeId="0" xr:uid="{1F4DB790-43F3-4559-9501-3DCFDAF23433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47" authorId="0" shapeId="0" xr:uid="{2367B327-6F87-42F3-9BBE-738C0D3093FE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50" authorId="0" shapeId="0" xr:uid="{76A2B782-51EA-4E56-A4C3-AE72D676E009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52" authorId="0" shapeId="0" xr:uid="{A259CF5D-30F7-4AC9-B076-D5928CC02606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55" authorId="0" shapeId="0" xr:uid="{BDAD66C0-3B3A-4098-AC87-687610796315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57" authorId="0" shapeId="0" xr:uid="{B4658781-E024-4545-8BFE-245946C8CA99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60" authorId="0" shapeId="0" xr:uid="{634B4D1E-5172-4AED-8E21-67C0D13AD0B7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62" authorId="0" shapeId="0" xr:uid="{1F8F3916-95FF-4812-A3AD-6E5D971208E6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65" authorId="0" shapeId="0" xr:uid="{61DA52CF-9946-4F8D-B618-C1E94F6B7F64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67" authorId="0" shapeId="0" xr:uid="{1DE51612-C429-4A9C-A994-5CCD720CEF1A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70" authorId="0" shapeId="0" xr:uid="{8426610C-7070-4EBC-9516-80E664B55F4B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72" authorId="0" shapeId="0" xr:uid="{9F2115A8-7A26-4E8C-8456-EE0F8F241C7F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75" authorId="0" shapeId="0" xr:uid="{EA2778CF-E466-4010-8517-D763C44FB470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77" authorId="0" shapeId="0" xr:uid="{7F46C8D2-6C22-4568-84CA-6AEB0437D774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  <comment ref="D80" authorId="0" shapeId="0" xr:uid="{9AE9B342-2949-4835-BC9B-A67FEA0526C4}">
      <text>
        <r>
          <rPr>
            <b/>
            <sz val="9"/>
            <color indexed="81"/>
            <rFont val="ＭＳ Ｐゴシック"/>
            <family val="3"/>
            <charset val="128"/>
          </rPr>
          <t>工：工期内（一定期間）
一：一部一時中止
中：全部中止期間
製：工場製作期間
年：年末年始休業期間
夏：夏季休暇期間
他：その他対象外期間</t>
        </r>
      </text>
    </comment>
    <comment ref="D82" authorId="0" shapeId="0" xr:uid="{6D7115BD-C68D-4303-9BB0-695953802032}">
      <text>
        <r>
          <rPr>
            <b/>
            <sz val="9"/>
            <color indexed="81"/>
            <rFont val="ＭＳ Ｐゴシック"/>
            <family val="3"/>
            <charset val="128"/>
          </rPr>
          <t>作：作業日
休：現場閉所日（休日）
天：天候等による予定外休工日</t>
        </r>
      </text>
    </comment>
  </commentList>
</comments>
</file>

<file path=xl/sharedStrings.xml><?xml version="1.0" encoding="utf-8"?>
<sst xmlns="http://schemas.openxmlformats.org/spreadsheetml/2006/main" count="229" uniqueCount="62">
  <si>
    <t>日</t>
    <rPh sb="0" eb="1">
      <t>ニチ</t>
    </rPh>
    <phoneticPr fontId="2"/>
  </si>
  <si>
    <t>月</t>
    <rPh sb="0" eb="1">
      <t>ゲツ</t>
    </rPh>
    <phoneticPr fontId="2"/>
  </si>
  <si>
    <t>曜日</t>
    <rPh sb="0" eb="2">
      <t>ヨウビ</t>
    </rPh>
    <phoneticPr fontId="2"/>
  </si>
  <si>
    <t>曜日</t>
    <rPh sb="0" eb="2">
      <t>ヨウビ</t>
    </rPh>
    <phoneticPr fontId="2"/>
  </si>
  <si>
    <t>火</t>
    <rPh sb="0" eb="1">
      <t>ヒ</t>
    </rPh>
    <phoneticPr fontId="2"/>
  </si>
  <si>
    <t>水</t>
    <rPh sb="0" eb="1">
      <t>ミズ</t>
    </rPh>
    <phoneticPr fontId="2"/>
  </si>
  <si>
    <t>木</t>
    <rPh sb="0" eb="1">
      <t>モク</t>
    </rPh>
    <phoneticPr fontId="2"/>
  </si>
  <si>
    <t>金</t>
    <rPh sb="0" eb="1">
      <t>キン</t>
    </rPh>
    <phoneticPr fontId="2"/>
  </si>
  <si>
    <t>土</t>
    <rPh sb="0" eb="1">
      <t>ツチ</t>
    </rPh>
    <phoneticPr fontId="2"/>
  </si>
  <si>
    <t>期間種別</t>
    <rPh sb="0" eb="2">
      <t>キカン</t>
    </rPh>
    <rPh sb="2" eb="4">
      <t>シュベツ</t>
    </rPh>
    <rPh sb="3" eb="4">
      <t>コウシュ</t>
    </rPh>
    <phoneticPr fontId="2"/>
  </si>
  <si>
    <t>期間種別</t>
    <rPh sb="0" eb="2">
      <t>キカン</t>
    </rPh>
    <rPh sb="2" eb="4">
      <t>シュベツ</t>
    </rPh>
    <rPh sb="3" eb="4">
      <t>コウシュ</t>
    </rPh>
    <phoneticPr fontId="2"/>
  </si>
  <si>
    <t>作業・閉所種別</t>
    <rPh sb="0" eb="2">
      <t>サギョウ</t>
    </rPh>
    <rPh sb="3" eb="5">
      <t>ヘイショ</t>
    </rPh>
    <rPh sb="5" eb="7">
      <t>シュベツ</t>
    </rPh>
    <phoneticPr fontId="2"/>
  </si>
  <si>
    <t>日付</t>
    <rPh sb="0" eb="2">
      <t>ヒヅケ</t>
    </rPh>
    <phoneticPr fontId="2"/>
  </si>
  <si>
    <t>実施要領3における</t>
    <phoneticPr fontId="2"/>
  </si>
  <si>
    <t>現場閉所日数</t>
    <phoneticPr fontId="2"/>
  </si>
  <si>
    <t>工</t>
    <rPh sb="0" eb="1">
      <t>コウ</t>
    </rPh>
    <phoneticPr fontId="2"/>
  </si>
  <si>
    <t>中</t>
    <rPh sb="0" eb="1">
      <t>チュウ</t>
    </rPh>
    <phoneticPr fontId="2"/>
  </si>
  <si>
    <t>製</t>
    <rPh sb="0" eb="1">
      <t>セイ</t>
    </rPh>
    <phoneticPr fontId="2"/>
  </si>
  <si>
    <t>年</t>
    <rPh sb="0" eb="1">
      <t>ネン</t>
    </rPh>
    <phoneticPr fontId="2"/>
  </si>
  <si>
    <t>夏</t>
    <rPh sb="0" eb="1">
      <t>ナツ</t>
    </rPh>
    <phoneticPr fontId="2"/>
  </si>
  <si>
    <t>：工期内（一定期間内）</t>
    <rPh sb="1" eb="3">
      <t>コウキ</t>
    </rPh>
    <rPh sb="3" eb="4">
      <t>ナイ</t>
    </rPh>
    <rPh sb="5" eb="7">
      <t>イッテイ</t>
    </rPh>
    <rPh sb="7" eb="9">
      <t>キカン</t>
    </rPh>
    <rPh sb="9" eb="10">
      <t>ナイ</t>
    </rPh>
    <phoneticPr fontId="2"/>
  </si>
  <si>
    <t>：工場製作期間</t>
    <rPh sb="1" eb="3">
      <t>コウジョウ</t>
    </rPh>
    <rPh sb="3" eb="5">
      <t>セイサク</t>
    </rPh>
    <rPh sb="5" eb="7">
      <t>キカン</t>
    </rPh>
    <phoneticPr fontId="2"/>
  </si>
  <si>
    <t>：年末年始休業期間</t>
    <rPh sb="1" eb="3">
      <t>ネンマツ</t>
    </rPh>
    <rPh sb="3" eb="5">
      <t>ネンシ</t>
    </rPh>
    <rPh sb="5" eb="7">
      <t>キュウギョウ</t>
    </rPh>
    <rPh sb="7" eb="9">
      <t>キカン</t>
    </rPh>
    <phoneticPr fontId="2"/>
  </si>
  <si>
    <t>：夏季休暇期間</t>
    <rPh sb="1" eb="3">
      <t>カキ</t>
    </rPh>
    <rPh sb="3" eb="5">
      <t>キュウカ</t>
    </rPh>
    <rPh sb="5" eb="7">
      <t>キカン</t>
    </rPh>
    <phoneticPr fontId="2"/>
  </si>
  <si>
    <t>作</t>
    <rPh sb="0" eb="1">
      <t>サク</t>
    </rPh>
    <phoneticPr fontId="2"/>
  </si>
  <si>
    <t>休</t>
    <rPh sb="0" eb="1">
      <t>キュウ</t>
    </rPh>
    <phoneticPr fontId="2"/>
  </si>
  <si>
    <t>天</t>
    <rPh sb="0" eb="1">
      <t>テン</t>
    </rPh>
    <phoneticPr fontId="2"/>
  </si>
  <si>
    <t>：作業日</t>
    <rPh sb="1" eb="4">
      <t>サギョウビ</t>
    </rPh>
    <phoneticPr fontId="2"/>
  </si>
  <si>
    <t>：現場閉所日（休日）</t>
    <rPh sb="1" eb="3">
      <t>ゲンバ</t>
    </rPh>
    <rPh sb="3" eb="5">
      <t>ヘイショ</t>
    </rPh>
    <rPh sb="5" eb="6">
      <t>ビ</t>
    </rPh>
    <rPh sb="7" eb="9">
      <t>キュウジツ</t>
    </rPh>
    <phoneticPr fontId="2"/>
  </si>
  <si>
    <t>：天候等による予定外休工日</t>
    <rPh sb="1" eb="3">
      <t>テンコウ</t>
    </rPh>
    <rPh sb="3" eb="4">
      <t>トウ</t>
    </rPh>
    <rPh sb="7" eb="10">
      <t>ヨテイガイ</t>
    </rPh>
    <rPh sb="10" eb="11">
      <t>キュウ</t>
    </rPh>
    <rPh sb="11" eb="12">
      <t>コウ</t>
    </rPh>
    <rPh sb="12" eb="13">
      <t>ビ</t>
    </rPh>
    <phoneticPr fontId="2"/>
  </si>
  <si>
    <t>①</t>
    <phoneticPr fontId="2"/>
  </si>
  <si>
    <t>②</t>
    <phoneticPr fontId="2"/>
  </si>
  <si>
    <t>③</t>
    <phoneticPr fontId="2"/>
  </si>
  <si>
    <t>日</t>
    <rPh sb="0" eb="1">
      <t>ニチ</t>
    </rPh>
    <phoneticPr fontId="2"/>
  </si>
  <si>
    <t>∴</t>
    <phoneticPr fontId="2"/>
  </si>
  <si>
    <t>※必ず検算すること。</t>
    <rPh sb="1" eb="2">
      <t>カナラ</t>
    </rPh>
    <rPh sb="3" eb="5">
      <t>ケンザン</t>
    </rPh>
    <phoneticPr fontId="2"/>
  </si>
  <si>
    <t>他</t>
    <rPh sb="0" eb="1">
      <t>ホカ</t>
    </rPh>
    <phoneticPr fontId="2"/>
  </si>
  <si>
    <t>：その他対象外期間</t>
    <rPh sb="3" eb="4">
      <t>タ</t>
    </rPh>
    <rPh sb="4" eb="7">
      <t>タイショウガイ</t>
    </rPh>
    <rPh sb="7" eb="9">
      <t>キカン</t>
    </rPh>
    <phoneticPr fontId="2"/>
  </si>
  <si>
    <t>対象期間日数</t>
    <rPh sb="4" eb="6">
      <t>ニッスウ</t>
    </rPh>
    <phoneticPr fontId="2"/>
  </si>
  <si>
    <t>=①×0.285（8日/28日）(小数点以下切り上げ)</t>
    <rPh sb="10" eb="11">
      <t>ニチ</t>
    </rPh>
    <rPh sb="14" eb="15">
      <t>ニチ</t>
    </rPh>
    <phoneticPr fontId="2"/>
  </si>
  <si>
    <t>月</t>
    <phoneticPr fontId="2"/>
  </si>
  <si>
    <t>【現場閉所報告書】</t>
    <rPh sb="1" eb="3">
      <t>ゲンバ</t>
    </rPh>
    <rPh sb="3" eb="5">
      <t>ヘイショ</t>
    </rPh>
    <rPh sb="5" eb="8">
      <t>ホウコクショ</t>
    </rPh>
    <phoneticPr fontId="2"/>
  </si>
  <si>
    <t>月単位における週休２日の判定</t>
    <rPh sb="0" eb="3">
      <t>ツキタンイ</t>
    </rPh>
    <rPh sb="7" eb="9">
      <t>シュウキュウ</t>
    </rPh>
    <rPh sb="10" eb="11">
      <t>ニチ</t>
    </rPh>
    <rPh sb="12" eb="14">
      <t>ハンテイ</t>
    </rPh>
    <phoneticPr fontId="2"/>
  </si>
  <si>
    <t>通期における週休２日の判定</t>
    <rPh sb="0" eb="2">
      <t>ツウキ</t>
    </rPh>
    <rPh sb="6" eb="8">
      <t>シュウキュウ</t>
    </rPh>
    <rPh sb="9" eb="10">
      <t>ニチ</t>
    </rPh>
    <rPh sb="11" eb="13">
      <t>ハンテイ</t>
    </rPh>
    <phoneticPr fontId="2"/>
  </si>
  <si>
    <t>対象期間内日数</t>
    <rPh sb="4" eb="5">
      <t>ナイ</t>
    </rPh>
    <rPh sb="5" eb="7">
      <t>ニッスウ</t>
    </rPh>
    <phoneticPr fontId="2"/>
  </si>
  <si>
    <t>４週８休以上</t>
    <rPh sb="1" eb="2">
      <t>シュウ</t>
    </rPh>
    <rPh sb="3" eb="4">
      <t>キュウ</t>
    </rPh>
    <rPh sb="4" eb="6">
      <t>イジョウ</t>
    </rPh>
    <phoneticPr fontId="2"/>
  </si>
  <si>
    <t>現場閉所日数(通期)</t>
    <rPh sb="0" eb="5">
      <t>ゲンバヘイショビ</t>
    </rPh>
    <rPh sb="5" eb="6">
      <t>スウ</t>
    </rPh>
    <rPh sb="7" eb="9">
      <t>ツウキ</t>
    </rPh>
    <phoneticPr fontId="2"/>
  </si>
  <si>
    <t>計画</t>
    <rPh sb="0" eb="2">
      <t>ケイカク</t>
    </rPh>
    <phoneticPr fontId="2"/>
  </si>
  <si>
    <t>実施</t>
    <rPh sb="0" eb="2">
      <t>ジッシ</t>
    </rPh>
    <phoneticPr fontId="2"/>
  </si>
  <si>
    <t>令和</t>
    <rPh sb="0" eb="2">
      <t>レイワ</t>
    </rPh>
    <phoneticPr fontId="2"/>
  </si>
  <si>
    <t>年度　</t>
    <phoneticPr fontId="2"/>
  </si>
  <si>
    <t>（工期　令和</t>
    <rPh sb="4" eb="6">
      <t>レイワ</t>
    </rPh>
    <phoneticPr fontId="2"/>
  </si>
  <si>
    <t>年</t>
    <phoneticPr fontId="2"/>
  </si>
  <si>
    <t>日）</t>
    <phoneticPr fontId="2"/>
  </si>
  <si>
    <t>日　～　令和</t>
    <rPh sb="4" eb="6">
      <t>レイワ</t>
    </rPh>
    <phoneticPr fontId="2"/>
  </si>
  <si>
    <t>現場閉所/対象期間</t>
    <rPh sb="0" eb="4">
      <t>ゲンバヘイショ</t>
    </rPh>
    <rPh sb="5" eb="9">
      <t>タイショウキカン</t>
    </rPh>
    <phoneticPr fontId="2"/>
  </si>
  <si>
    <t>月</t>
    <rPh sb="0" eb="1">
      <t>ツキ</t>
    </rPh>
    <phoneticPr fontId="2"/>
  </si>
  <si>
    <t>∴</t>
  </si>
  <si>
    <t>元</t>
    <rPh sb="0" eb="1">
      <t>モト</t>
    </rPh>
    <phoneticPr fontId="2"/>
  </si>
  <si>
    <t>元号</t>
    <rPh sb="0" eb="2">
      <t>ゲンゴウ</t>
    </rPh>
    <phoneticPr fontId="2"/>
  </si>
  <si>
    <t>平成</t>
    <rPh sb="0" eb="2">
      <t>ヘイセイ</t>
    </rPh>
    <phoneticPr fontId="2"/>
  </si>
  <si>
    <t>：工事中止期間</t>
    <rPh sb="1" eb="3">
      <t>コウジ</t>
    </rPh>
    <rPh sb="3" eb="5">
      <t>チュウシ</t>
    </rPh>
    <rPh sb="5" eb="7">
      <t>キカン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</si>
</sst>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gge&quot;年&quot;m&quot;月&quot;"/>
  </numFmts>
  <fonts count="14" x14ac:knownFonts="1"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rgb="FFFFFFCC"/>
      </patternFill>
    </fill>
    <fill>
      <patternFill patternType="solid">
        <fgColor rgb="FFFFFFCC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Alignment="1">
      <alignment vertical="center" textRotation="255" shrinkToFit="1"/>
    </xf>
    <xf numFmtId="0" fontId="0" fillId="0" borderId="24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23" xfId="0" applyBorder="1">
      <alignment vertical="center"/>
    </xf>
    <xf numFmtId="0" fontId="4" fillId="0" borderId="0" xfId="0" applyFont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6" fillId="0" borderId="19" xfId="0" applyFont="1" applyBorder="1" applyAlignment="1">
      <alignment vertical="center" textRotation="255" shrinkToFit="1"/>
    </xf>
    <xf numFmtId="0" fontId="0" fillId="0" borderId="28" xfId="0" applyBorder="1">
      <alignment vertical="center"/>
    </xf>
    <xf numFmtId="0" fontId="0" fillId="0" borderId="2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0" fillId="2" borderId="19" xfId="0" applyFill="1" applyBorder="1">
      <alignment vertical="center"/>
    </xf>
    <xf numFmtId="9" fontId="10" fillId="2" borderId="21" xfId="0" applyNumberFormat="1" applyFont="1" applyFill="1" applyBorder="1" applyAlignment="1">
      <alignment horizontal="left" vertical="center" indent="1"/>
    </xf>
    <xf numFmtId="0" fontId="8" fillId="0" borderId="0" xfId="0" applyFont="1" applyAlignment="1">
      <alignment horizontal="left" vertical="center" shrinkToFit="1"/>
    </xf>
    <xf numFmtId="176" fontId="10" fillId="0" borderId="27" xfId="0" applyNumberFormat="1" applyFont="1" applyBorder="1" applyAlignment="1">
      <alignment vertical="center" shrinkToFit="1"/>
    </xf>
    <xf numFmtId="176" fontId="10" fillId="0" borderId="32" xfId="0" applyNumberFormat="1" applyFont="1" applyBorder="1" applyAlignment="1">
      <alignment vertical="center" shrinkToFit="1"/>
    </xf>
    <xf numFmtId="176" fontId="10" fillId="0" borderId="12" xfId="0" applyNumberFormat="1" applyFont="1" applyBorder="1" applyAlignment="1">
      <alignment shrinkToFit="1"/>
    </xf>
    <xf numFmtId="176" fontId="10" fillId="0" borderId="31" xfId="0" applyNumberFormat="1" applyFont="1" applyBorder="1" applyAlignment="1">
      <alignment shrinkToFit="1"/>
    </xf>
    <xf numFmtId="176" fontId="10" fillId="0" borderId="19" xfId="0" applyNumberFormat="1" applyFont="1" applyBorder="1" applyAlignment="1">
      <alignment shrinkToFit="1"/>
    </xf>
    <xf numFmtId="176" fontId="10" fillId="0" borderId="18" xfId="0" applyNumberFormat="1" applyFont="1" applyBorder="1" applyAlignment="1">
      <alignment shrinkToFit="1"/>
    </xf>
    <xf numFmtId="176" fontId="7" fillId="0" borderId="18" xfId="0" applyNumberFormat="1" applyFont="1" applyBorder="1" applyAlignment="1">
      <alignment vertical="center" shrinkToFit="1"/>
    </xf>
    <xf numFmtId="176" fontId="11" fillId="0" borderId="19" xfId="0" applyNumberFormat="1" applyFont="1" applyBorder="1" applyAlignment="1">
      <alignment vertical="center" shrinkToFit="1"/>
    </xf>
    <xf numFmtId="176" fontId="11" fillId="0" borderId="18" xfId="0" applyNumberFormat="1" applyFont="1" applyBorder="1" applyAlignment="1">
      <alignment vertical="center" shrinkToFit="1"/>
    </xf>
    <xf numFmtId="176" fontId="10" fillId="0" borderId="11" xfId="0" applyNumberFormat="1" applyFont="1" applyBorder="1" applyAlignment="1">
      <alignment horizontal="right" vertical="center" shrinkToFit="1"/>
    </xf>
    <xf numFmtId="176" fontId="10" fillId="0" borderId="0" xfId="0" applyNumberFormat="1" applyFont="1" applyAlignment="1">
      <alignment horizontal="right" vertical="center" shrinkToFit="1"/>
    </xf>
    <xf numFmtId="176" fontId="11" fillId="0" borderId="1" xfId="0" applyNumberFormat="1" applyFont="1" applyBorder="1" applyAlignment="1">
      <alignment horizontal="right" vertical="center" shrinkToFit="1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>
      <alignment vertical="center"/>
    </xf>
    <xf numFmtId="0" fontId="8" fillId="2" borderId="0" xfId="0" applyFont="1" applyFill="1" applyAlignment="1">
      <alignment horizontal="center" vertical="center"/>
    </xf>
    <xf numFmtId="0" fontId="0" fillId="0" borderId="5" xfId="0" applyBorder="1" applyAlignment="1" applyProtection="1">
      <alignment horizontal="center" vertical="center" shrinkToFit="1"/>
      <protection locked="0"/>
    </xf>
    <xf numFmtId="0" fontId="0" fillId="0" borderId="6" xfId="0" applyBorder="1" applyAlignment="1" applyProtection="1">
      <alignment horizontal="center" vertical="center" shrinkToFit="1"/>
      <protection locked="0"/>
    </xf>
    <xf numFmtId="0" fontId="0" fillId="0" borderId="3" xfId="0" applyBorder="1" applyAlignment="1" applyProtection="1">
      <alignment horizontal="center" vertical="center" shrinkToFit="1"/>
      <protection locked="0"/>
    </xf>
    <xf numFmtId="0" fontId="0" fillId="0" borderId="29" xfId="0" applyBorder="1" applyAlignment="1" applyProtection="1">
      <alignment horizontal="center" vertical="center" shrinkToFit="1"/>
      <protection locked="0"/>
    </xf>
    <xf numFmtId="0" fontId="0" fillId="0" borderId="30" xfId="0" applyBorder="1" applyAlignment="1" applyProtection="1">
      <alignment horizontal="center" vertical="center" shrinkToFit="1"/>
      <protection locked="0"/>
    </xf>
    <xf numFmtId="0" fontId="11" fillId="4" borderId="35" xfId="0" applyFont="1" applyFill="1" applyBorder="1" applyAlignment="1" applyProtection="1">
      <alignment horizontal="right" vertical="center"/>
      <protection locked="0"/>
    </xf>
    <xf numFmtId="0" fontId="11" fillId="4" borderId="0" xfId="0" applyFont="1" applyFill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36" xfId="0" applyBorder="1">
      <alignment vertical="center"/>
    </xf>
    <xf numFmtId="0" fontId="0" fillId="0" borderId="24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18" xfId="0" applyBorder="1" applyAlignment="1">
      <alignment horizontal="right" vertical="center"/>
    </xf>
    <xf numFmtId="0" fontId="0" fillId="0" borderId="25" xfId="0" applyBorder="1" applyAlignment="1">
      <alignment horizontal="right" vertical="center"/>
    </xf>
    <xf numFmtId="0" fontId="0" fillId="0" borderId="36" xfId="0" applyBorder="1" applyAlignment="1">
      <alignment horizontal="right" vertical="center"/>
    </xf>
    <xf numFmtId="176" fontId="7" fillId="0" borderId="19" xfId="0" applyNumberFormat="1" applyFont="1" applyBorder="1" applyAlignment="1" applyProtection="1">
      <alignment vertical="center" shrinkToFit="1"/>
      <protection locked="0"/>
    </xf>
    <xf numFmtId="0" fontId="0" fillId="0" borderId="5" xfId="0" applyBorder="1">
      <alignment vertical="center"/>
    </xf>
    <xf numFmtId="0" fontId="0" fillId="0" borderId="24" xfId="0" applyBorder="1">
      <alignment vertical="center"/>
    </xf>
    <xf numFmtId="0" fontId="0" fillId="0" borderId="3" xfId="0" applyBorder="1">
      <alignment vertical="center"/>
    </xf>
    <xf numFmtId="0" fontId="3" fillId="0" borderId="0" xfId="0" applyFont="1" applyAlignment="1" applyProtection="1">
      <alignment horizontal="center" vertical="center" shrinkToFit="1"/>
      <protection locked="0"/>
    </xf>
    <xf numFmtId="0" fontId="8" fillId="0" borderId="0" xfId="0" applyFont="1" applyAlignment="1">
      <alignment horizontal="right" vertical="center"/>
    </xf>
    <xf numFmtId="0" fontId="0" fillId="0" borderId="16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1" fillId="0" borderId="20" xfId="0" applyFont="1" applyBorder="1" applyAlignment="1">
      <alignment horizontal="center" vertical="center" shrinkToFit="1"/>
    </xf>
    <xf numFmtId="0" fontId="11" fillId="0" borderId="19" xfId="0" applyFont="1" applyBorder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1" fillId="0" borderId="21" xfId="0" applyFont="1" applyBorder="1" applyAlignment="1">
      <alignment horizontal="center" vertical="center" shrinkToFit="1"/>
    </xf>
    <xf numFmtId="0" fontId="7" fillId="2" borderId="12" xfId="0" applyFont="1" applyFill="1" applyBorder="1" applyAlignment="1">
      <alignment horizontal="left" vertical="center"/>
    </xf>
    <xf numFmtId="0" fontId="11" fillId="2" borderId="20" xfId="0" applyFont="1" applyFill="1" applyBorder="1" applyAlignment="1">
      <alignment horizontal="left" vertical="center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6" fillId="0" borderId="19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4" fillId="0" borderId="21" xfId="0" applyFont="1" applyBorder="1" applyAlignment="1">
      <alignment horizontal="center" vertical="center" shrinkToFit="1"/>
    </xf>
    <xf numFmtId="0" fontId="0" fillId="3" borderId="33" xfId="0" applyFill="1" applyBorder="1" applyAlignment="1" applyProtection="1">
      <alignment horizontal="center" vertical="center"/>
      <protection locked="0"/>
    </xf>
    <xf numFmtId="0" fontId="0" fillId="3" borderId="34" xfId="0" applyFill="1" applyBorder="1" applyAlignment="1" applyProtection="1">
      <alignment horizontal="center" vertical="center"/>
      <protection locked="0"/>
    </xf>
    <xf numFmtId="0" fontId="12" fillId="4" borderId="19" xfId="0" applyFont="1" applyFill="1" applyBorder="1" applyAlignment="1" applyProtection="1">
      <alignment horizontal="center" vertical="center" wrapText="1"/>
      <protection locked="0"/>
    </xf>
    <xf numFmtId="0" fontId="12" fillId="4" borderId="21" xfId="0" applyFont="1" applyFill="1" applyBorder="1" applyAlignment="1" applyProtection="1">
      <alignment horizontal="center" vertical="center" wrapText="1"/>
      <protection locked="0"/>
    </xf>
    <xf numFmtId="0" fontId="12" fillId="4" borderId="27" xfId="0" applyFont="1" applyFill="1" applyBorder="1" applyAlignment="1" applyProtection="1">
      <alignment horizontal="center" vertical="center" wrapText="1"/>
      <protection locked="0"/>
    </xf>
    <xf numFmtId="0" fontId="12" fillId="4" borderId="22" xfId="0" applyFont="1" applyFill="1" applyBorder="1" applyAlignment="1" applyProtection="1">
      <alignment horizontal="center" vertical="center" wrapText="1"/>
      <protection locked="0"/>
    </xf>
    <xf numFmtId="0" fontId="0" fillId="0" borderId="14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10" fillId="0" borderId="0" xfId="0" applyFont="1" applyAlignment="1" applyProtection="1">
      <alignment horizontal="left" vertical="center"/>
      <protection locked="0"/>
    </xf>
    <xf numFmtId="1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shrinkToFit="1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標準" xfId="0" builtinId="0"/>
  </cellStyles>
  <dxfs count="2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ont>
        <b/>
        <i val="0"/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rgb="FFFFC000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X82"/>
  <sheetViews>
    <sheetView showGridLines="0" tabSelected="1" zoomScaleNormal="100" workbookViewId="0">
      <selection activeCell="Q4" sqref="Q4:U4"/>
    </sheetView>
  </sheetViews>
  <sheetFormatPr defaultRowHeight="13.5" x14ac:dyDescent="0.15"/>
  <cols>
    <col min="1" max="1" width="3.75" customWidth="1"/>
    <col min="2" max="3" width="2.375" customWidth="1"/>
    <col min="4" max="6" width="2.875" customWidth="1"/>
    <col min="7" max="37" width="2.75" style="1" customWidth="1"/>
    <col min="38" max="41" width="2.75" customWidth="1"/>
    <col min="42" max="43" width="1.125" customWidth="1"/>
    <col min="44" max="45" width="8.75" customWidth="1"/>
    <col min="46" max="46" width="4.875" customWidth="1"/>
    <col min="141" max="141" width="9" customWidth="1"/>
  </cols>
  <sheetData>
    <row r="2" spans="1:50" ht="30" customHeight="1" x14ac:dyDescent="0.15">
      <c r="A2" s="17" t="s">
        <v>41</v>
      </c>
      <c r="B2" s="18"/>
      <c r="C2" s="18"/>
      <c r="D2" s="18"/>
      <c r="E2" s="18"/>
      <c r="H2" s="16"/>
      <c r="I2" s="18" t="s">
        <v>49</v>
      </c>
      <c r="J2" s="16"/>
      <c r="K2" s="54"/>
      <c r="L2" s="19" t="s">
        <v>50</v>
      </c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  <c r="AK2" s="103"/>
      <c r="AL2" s="103"/>
      <c r="AM2" s="103"/>
      <c r="AN2" s="103"/>
      <c r="AO2" s="103"/>
      <c r="AP2" s="103"/>
      <c r="AQ2" s="103"/>
      <c r="AR2" s="103"/>
    </row>
    <row r="3" spans="1:50" s="20" customFormat="1" ht="15.75" customHeight="1" x14ac:dyDescent="0.15">
      <c r="M3" s="106" t="s">
        <v>51</v>
      </c>
      <c r="N3" s="106"/>
      <c r="O3" s="106"/>
      <c r="P3" s="106"/>
      <c r="Q3" s="106"/>
      <c r="R3" s="69"/>
      <c r="S3" s="28" t="s">
        <v>52</v>
      </c>
      <c r="T3" s="69"/>
      <c r="U3" s="28" t="s">
        <v>40</v>
      </c>
      <c r="V3" s="69"/>
      <c r="W3" s="102" t="s">
        <v>54</v>
      </c>
      <c r="X3" s="102"/>
      <c r="Y3" s="102"/>
      <c r="Z3" s="102"/>
      <c r="AA3" s="69"/>
      <c r="AB3" s="28" t="s">
        <v>52</v>
      </c>
      <c r="AC3" s="69"/>
      <c r="AD3" s="28" t="s">
        <v>40</v>
      </c>
      <c r="AE3" s="69"/>
      <c r="AF3" s="102" t="s">
        <v>53</v>
      </c>
      <c r="AG3" s="102"/>
    </row>
    <row r="4" spans="1:50" s="22" customFormat="1" ht="15.75" customHeight="1" x14ac:dyDescent="0.15">
      <c r="A4" s="21" t="s">
        <v>42</v>
      </c>
      <c r="G4" s="23"/>
      <c r="H4" s="23"/>
      <c r="J4" s="23"/>
      <c r="K4" s="23"/>
      <c r="L4" s="23"/>
      <c r="M4" s="23"/>
      <c r="N4" s="23"/>
      <c r="O4" s="23"/>
      <c r="P4" s="23"/>
      <c r="Q4" s="104"/>
      <c r="R4" s="105"/>
      <c r="S4" s="105"/>
      <c r="T4" s="105"/>
      <c r="U4" s="105"/>
      <c r="V4" s="23"/>
      <c r="W4" s="23"/>
      <c r="X4" s="23"/>
      <c r="Y4" s="23"/>
      <c r="Z4" s="105"/>
      <c r="AA4" s="105"/>
      <c r="AB4" s="105"/>
      <c r="AC4" s="105"/>
      <c r="AD4" s="105"/>
      <c r="AE4" s="23"/>
      <c r="AF4" s="23"/>
      <c r="AG4" s="23"/>
      <c r="AH4" s="23"/>
      <c r="AI4" s="23"/>
      <c r="AJ4" s="23"/>
      <c r="AK4" s="23"/>
    </row>
    <row r="5" spans="1:50" s="22" customFormat="1" ht="15.75" customHeight="1" x14ac:dyDescent="0.15">
      <c r="A5" s="44" t="s">
        <v>57</v>
      </c>
      <c r="B5" s="45" t="str">
        <f>IF(COUNTIF(AR13:AS82,"×")=0,"月単位の週休２日達成","月単位における週休２日達成していない")</f>
        <v>月単位の週休２日達成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I5" s="23"/>
      <c r="AJ5" s="23"/>
      <c r="AK5" s="23"/>
    </row>
    <row r="6" spans="1:50" s="22" customFormat="1" ht="15.75" customHeight="1" x14ac:dyDescent="0.15">
      <c r="G6" s="23"/>
      <c r="H6" s="23"/>
      <c r="J6" s="23"/>
      <c r="K6" s="23"/>
      <c r="L6" s="23"/>
      <c r="M6" s="23"/>
      <c r="N6" s="23"/>
    </row>
    <row r="7" spans="1:50" s="22" customFormat="1" ht="15.75" customHeight="1" x14ac:dyDescent="0.15">
      <c r="A7" s="21" t="s">
        <v>43</v>
      </c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</row>
    <row r="8" spans="1:50" s="22" customFormat="1" ht="15.75" customHeight="1" x14ac:dyDescent="0.15">
      <c r="A8" s="23" t="s">
        <v>30</v>
      </c>
      <c r="B8" s="22" t="s">
        <v>44</v>
      </c>
      <c r="F8" s="23"/>
      <c r="G8" s="23"/>
      <c r="H8" s="23"/>
      <c r="I8" s="23"/>
      <c r="J8" s="23"/>
      <c r="K8" s="70">
        <f>AP15+AP20+AP25+AP30+AP35+AP40+AP45+AP50+AP55+AP60+AP65+AP70+AP75+AP80</f>
        <v>0</v>
      </c>
      <c r="L8" s="70"/>
      <c r="M8" s="23" t="s">
        <v>33</v>
      </c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U8" s="23"/>
      <c r="AV8" s="23"/>
      <c r="AW8" s="23"/>
      <c r="AX8" s="23"/>
    </row>
    <row r="9" spans="1:50" s="22" customFormat="1" ht="15.75" customHeight="1" x14ac:dyDescent="0.15">
      <c r="A9" s="23" t="s">
        <v>31</v>
      </c>
      <c r="B9" s="22" t="s">
        <v>45</v>
      </c>
      <c r="F9" s="23"/>
      <c r="G9" s="23"/>
      <c r="H9" s="23"/>
      <c r="I9" s="23"/>
      <c r="J9" s="23"/>
      <c r="K9" s="70">
        <f>ROUNDUP(K8*0.285,0)</f>
        <v>0</v>
      </c>
      <c r="L9" s="70"/>
      <c r="M9" s="23" t="s">
        <v>33</v>
      </c>
      <c r="N9" s="24" t="s">
        <v>39</v>
      </c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U9" s="23"/>
      <c r="AV9" s="23"/>
      <c r="AW9" s="23"/>
      <c r="AX9" s="23"/>
    </row>
    <row r="10" spans="1:50" s="22" customFormat="1" ht="15.75" customHeight="1" x14ac:dyDescent="0.15">
      <c r="A10" s="23" t="s">
        <v>32</v>
      </c>
      <c r="B10" s="22" t="s">
        <v>46</v>
      </c>
      <c r="F10" s="23"/>
      <c r="G10" s="23"/>
      <c r="H10" s="23"/>
      <c r="I10" s="23"/>
      <c r="J10" s="23"/>
      <c r="K10" s="70">
        <f>AP17+AP22+AP27+AP32+AP37+AP42+AP47+AP52+AP57+AP62+AP67+AP72+AP77+AP82</f>
        <v>0</v>
      </c>
      <c r="L10" s="70"/>
      <c r="M10" s="23" t="s">
        <v>33</v>
      </c>
      <c r="N10" s="23"/>
      <c r="O10" s="23"/>
      <c r="P10" s="23"/>
      <c r="Q10" s="23"/>
      <c r="R10" s="23"/>
      <c r="S10" s="23"/>
      <c r="U10" s="42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U10" s="23"/>
      <c r="AV10" s="23"/>
      <c r="AW10" s="23"/>
      <c r="AX10" s="23"/>
    </row>
    <row r="11" spans="1:50" s="22" customFormat="1" ht="15.75" customHeight="1" x14ac:dyDescent="0.15">
      <c r="A11" s="70" t="s">
        <v>31</v>
      </c>
      <c r="B11" s="70"/>
      <c r="C11" s="23" t="str">
        <f>IF(K10&gt;K9,"≦","&gt;")</f>
        <v>&gt;</v>
      </c>
      <c r="D11" s="23" t="s">
        <v>32</v>
      </c>
      <c r="E11" s="44" t="s">
        <v>34</v>
      </c>
      <c r="F11" s="45" t="str">
        <f>IF(K10&gt;=K9,"通期における週休２日達成","週休２日を達成していない")</f>
        <v>通期における週休２日達成</v>
      </c>
      <c r="G11" s="46"/>
      <c r="H11" s="46"/>
      <c r="I11" s="46"/>
      <c r="J11" s="46"/>
      <c r="K11" s="46"/>
      <c r="L11" s="46"/>
      <c r="M11" s="46"/>
      <c r="N11" s="46"/>
      <c r="O11" s="23"/>
      <c r="P11" s="23"/>
      <c r="Q11" s="23"/>
      <c r="R11" s="23"/>
      <c r="S11" s="23"/>
      <c r="U11" s="42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O11" s="41" t="s">
        <v>35</v>
      </c>
    </row>
    <row r="12" spans="1:50" ht="15.75" customHeight="1" thickBot="1" x14ac:dyDescent="0.2">
      <c r="A12" s="17"/>
      <c r="B12" s="18"/>
      <c r="C12" s="18"/>
      <c r="D12" s="18"/>
      <c r="E12" s="18"/>
      <c r="F12" s="18"/>
      <c r="G12" s="16"/>
      <c r="H12" s="16"/>
      <c r="I12" s="16"/>
      <c r="J12" s="16"/>
      <c r="K12" s="16"/>
      <c r="L12" s="16"/>
      <c r="T12" s="43"/>
      <c r="U12" s="42"/>
      <c r="AQ12" s="25"/>
    </row>
    <row r="13" spans="1:50" ht="14.25" customHeight="1" x14ac:dyDescent="0.15">
      <c r="A13" s="31"/>
      <c r="B13" s="38"/>
      <c r="C13" s="32"/>
      <c r="D13" s="71" t="s">
        <v>12</v>
      </c>
      <c r="E13" s="72"/>
      <c r="F13" s="73"/>
      <c r="G13" s="13">
        <v>1</v>
      </c>
      <c r="H13" s="13">
        <v>2</v>
      </c>
      <c r="I13" s="13">
        <v>3</v>
      </c>
      <c r="J13" s="13">
        <v>4</v>
      </c>
      <c r="K13" s="13">
        <v>5</v>
      </c>
      <c r="L13" s="13">
        <v>6</v>
      </c>
      <c r="M13" s="13">
        <v>7</v>
      </c>
      <c r="N13" s="13">
        <v>8</v>
      </c>
      <c r="O13" s="13">
        <v>9</v>
      </c>
      <c r="P13" s="13">
        <v>10</v>
      </c>
      <c r="Q13" s="13">
        <v>11</v>
      </c>
      <c r="R13" s="13">
        <v>12</v>
      </c>
      <c r="S13" s="13">
        <v>13</v>
      </c>
      <c r="T13" s="13">
        <v>14</v>
      </c>
      <c r="U13" s="13">
        <v>15</v>
      </c>
      <c r="V13" s="13">
        <v>16</v>
      </c>
      <c r="W13" s="13">
        <v>17</v>
      </c>
      <c r="X13" s="13">
        <v>18</v>
      </c>
      <c r="Y13" s="13">
        <v>19</v>
      </c>
      <c r="Z13" s="13">
        <v>20</v>
      </c>
      <c r="AA13" s="13">
        <v>21</v>
      </c>
      <c r="AB13" s="13">
        <v>22</v>
      </c>
      <c r="AC13" s="13">
        <v>23</v>
      </c>
      <c r="AD13" s="13">
        <v>24</v>
      </c>
      <c r="AE13" s="13">
        <v>25</v>
      </c>
      <c r="AF13" s="13">
        <v>26</v>
      </c>
      <c r="AG13" s="13">
        <v>27</v>
      </c>
      <c r="AH13" s="13">
        <v>28</v>
      </c>
      <c r="AI13" s="13" t="str">
        <f>IF(DAY(EOMONTH(DATE(B15+2018,B16,1),0))&lt;29,"","29")</f>
        <v>29</v>
      </c>
      <c r="AJ13" s="13" t="str">
        <f>IF(DAY(EOMONTH(DATE(B15+2018,B16,1),0))&lt;30,"","30")</f>
        <v>30</v>
      </c>
      <c r="AK13" s="14" t="str">
        <f>IF(DAY(EOMONTH(DATE(B15+2018,B16,1),0))&lt;31,"","31")</f>
        <v>31</v>
      </c>
      <c r="AL13" s="74" t="s">
        <v>13</v>
      </c>
      <c r="AM13" s="75"/>
      <c r="AN13" s="75"/>
      <c r="AO13" s="75"/>
      <c r="AP13" s="75"/>
      <c r="AQ13" s="76"/>
      <c r="AR13" s="80" t="s">
        <v>55</v>
      </c>
      <c r="AS13" s="81"/>
    </row>
    <row r="14" spans="1:50" ht="14.25" customHeight="1" x14ac:dyDescent="0.15">
      <c r="A14" s="33"/>
      <c r="B14" s="39"/>
      <c r="C14" s="34"/>
      <c r="D14" s="82" t="s">
        <v>2</v>
      </c>
      <c r="E14" s="83"/>
      <c r="F14" s="84"/>
      <c r="G14" s="15" t="str">
        <f t="shared" ref="G14" si="0">IF(G13="","",TEXT(DATE($B15+2018,$B16,G13),"aaa"))</f>
        <v>土</v>
      </c>
      <c r="H14" s="15" t="str">
        <f t="shared" ref="H14" si="1">IF(H13="","",TEXT(DATE($B15+2018,$B16,H13),"aaa"))</f>
        <v>日</v>
      </c>
      <c r="I14" s="15" t="str">
        <f t="shared" ref="I14" si="2">IF(I13="","",TEXT(DATE($B15+2018,$B16,I13),"aaa"))</f>
        <v>月</v>
      </c>
      <c r="J14" s="15" t="str">
        <f t="shared" ref="J14" si="3">IF(J13="","",TEXT(DATE($B15+2018,$B16,J13),"aaa"))</f>
        <v>火</v>
      </c>
      <c r="K14" s="15" t="str">
        <f t="shared" ref="K14" si="4">IF(K13="","",TEXT(DATE($B15+2018,$B16,K13),"aaa"))</f>
        <v>水</v>
      </c>
      <c r="L14" s="15" t="str">
        <f t="shared" ref="L14" si="5">IF(L13="","",TEXT(DATE($B15+2018,$B16,L13),"aaa"))</f>
        <v>木</v>
      </c>
      <c r="M14" s="15" t="str">
        <f t="shared" ref="M14" si="6">IF(M13="","",TEXT(DATE($B15+2018,$B16,M13),"aaa"))</f>
        <v>金</v>
      </c>
      <c r="N14" s="15" t="str">
        <f t="shared" ref="N14" si="7">IF(N13="","",TEXT(DATE($B15+2018,$B16,N13),"aaa"))</f>
        <v>土</v>
      </c>
      <c r="O14" s="15" t="str">
        <f t="shared" ref="O14" si="8">IF(O13="","",TEXT(DATE($B15+2018,$B16,O13),"aaa"))</f>
        <v>日</v>
      </c>
      <c r="P14" s="15" t="str">
        <f t="shared" ref="P14" si="9">IF(P13="","",TEXT(DATE($B15+2018,$B16,P13),"aaa"))</f>
        <v>月</v>
      </c>
      <c r="Q14" s="15" t="str">
        <f t="shared" ref="Q14" si="10">IF(Q13="","",TEXT(DATE($B15+2018,$B16,Q13),"aaa"))</f>
        <v>火</v>
      </c>
      <c r="R14" s="15" t="str">
        <f t="shared" ref="R14" si="11">IF(R13="","",TEXT(DATE($B15+2018,$B16,R13),"aaa"))</f>
        <v>水</v>
      </c>
      <c r="S14" s="15" t="str">
        <f t="shared" ref="S14" si="12">IF(S13="","",TEXT(DATE($B15+2018,$B16,S13),"aaa"))</f>
        <v>木</v>
      </c>
      <c r="T14" s="15" t="str">
        <f t="shared" ref="T14" si="13">IF(T13="","",TEXT(DATE($B15+2018,$B16,T13),"aaa"))</f>
        <v>金</v>
      </c>
      <c r="U14" s="15" t="str">
        <f t="shared" ref="U14" si="14">IF(U13="","",TEXT(DATE($B15+2018,$B16,U13),"aaa"))</f>
        <v>土</v>
      </c>
      <c r="V14" s="15" t="str">
        <f t="shared" ref="V14" si="15">IF(V13="","",TEXT(DATE($B15+2018,$B16,V13),"aaa"))</f>
        <v>日</v>
      </c>
      <c r="W14" s="15" t="str">
        <f t="shared" ref="W14" si="16">IF(W13="","",TEXT(DATE($B15+2018,$B16,W13),"aaa"))</f>
        <v>月</v>
      </c>
      <c r="X14" s="15" t="str">
        <f t="shared" ref="X14" si="17">IF(X13="","",TEXT(DATE($B15+2018,$B16,X13),"aaa"))</f>
        <v>火</v>
      </c>
      <c r="Y14" s="15" t="str">
        <f t="shared" ref="Y14" si="18">IF(Y13="","",TEXT(DATE($B15+2018,$B16,Y13),"aaa"))</f>
        <v>水</v>
      </c>
      <c r="Z14" s="15" t="str">
        <f t="shared" ref="Z14" si="19">IF(Z13="","",TEXT(DATE($B15+2018,$B16,Z13),"aaa"))</f>
        <v>木</v>
      </c>
      <c r="AA14" s="15" t="str">
        <f t="shared" ref="AA14" si="20">IF(AA13="","",TEXT(DATE($B15+2018,$B16,AA13),"aaa"))</f>
        <v>金</v>
      </c>
      <c r="AB14" s="15" t="str">
        <f t="shared" ref="AB14" si="21">IF(AB13="","",TEXT(DATE($B15+2018,$B16,AB13),"aaa"))</f>
        <v>土</v>
      </c>
      <c r="AC14" s="15" t="str">
        <f t="shared" ref="AC14" si="22">IF(AC13="","",TEXT(DATE($B15+2018,$B16,AC13),"aaa"))</f>
        <v>日</v>
      </c>
      <c r="AD14" s="15" t="str">
        <f t="shared" ref="AD14" si="23">IF(AD13="","",TEXT(DATE($B15+2018,$B16,AD13),"aaa"))</f>
        <v>月</v>
      </c>
      <c r="AE14" s="15" t="str">
        <f t="shared" ref="AE14" si="24">IF(AE13="","",TEXT(DATE($B15+2018,$B16,AE13),"aaa"))</f>
        <v>火</v>
      </c>
      <c r="AF14" s="15" t="str">
        <f t="shared" ref="AF14" si="25">IF(AF13="","",TEXT(DATE($B15+2018,$B16,AF13),"aaa"))</f>
        <v>水</v>
      </c>
      <c r="AG14" s="15" t="str">
        <f t="shared" ref="AG14" si="26">IF(AG13="","",TEXT(DATE($B15+2018,$B16,AG13),"aaa"))</f>
        <v>木</v>
      </c>
      <c r="AH14" s="15" t="str">
        <f t="shared" ref="AH14" si="27">IF(AH13="","",TEXT(DATE($B15+2018,$B16,AH13),"aaa"))</f>
        <v>金</v>
      </c>
      <c r="AI14" s="15" t="str">
        <f t="shared" ref="AI14" si="28">IF(AI13="","",TEXT(DATE($B15+2018,$B16,AI13),"aaa"))</f>
        <v>土</v>
      </c>
      <c r="AJ14" s="15" t="str">
        <f t="shared" ref="AJ14" si="29">IF(AJ13="","",TEXT(DATE($B15+2018,$B16,AJ13),"aaa"))</f>
        <v>日</v>
      </c>
      <c r="AK14" s="15" t="str">
        <f>IF(AK13="","",TEXT(DATE($B15+2018,$B16,AK13),"aaa"))</f>
        <v>月</v>
      </c>
      <c r="AL14" s="77"/>
      <c r="AM14" s="78"/>
      <c r="AN14" s="78"/>
      <c r="AO14" s="78"/>
      <c r="AP14" s="78"/>
      <c r="AQ14" s="79"/>
      <c r="AR14" s="26"/>
      <c r="AS14" s="27" t="str">
        <f>IFERROR(AP17/AP15,"")</f>
        <v/>
      </c>
    </row>
    <row r="15" spans="1:50" ht="14.25" customHeight="1" x14ac:dyDescent="0.15">
      <c r="A15" s="65" t="s">
        <v>49</v>
      </c>
      <c r="B15" s="52">
        <v>7</v>
      </c>
      <c r="C15" s="37" t="s">
        <v>18</v>
      </c>
      <c r="D15" s="82" t="s">
        <v>9</v>
      </c>
      <c r="E15" s="83"/>
      <c r="F15" s="84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85" t="s">
        <v>38</v>
      </c>
      <c r="AM15" s="86"/>
      <c r="AN15" s="86"/>
      <c r="AO15" s="86"/>
      <c r="AP15" s="87">
        <f>COUNTIF(G15:AK15,プルダウン!$B$3)</f>
        <v>0</v>
      </c>
      <c r="AQ15" s="88"/>
      <c r="AR15" s="89"/>
      <c r="AS15" s="90"/>
    </row>
    <row r="16" spans="1:50" ht="14.25" customHeight="1" x14ac:dyDescent="0.15">
      <c r="A16" s="36"/>
      <c r="B16" s="53">
        <v>3</v>
      </c>
      <c r="C16" s="35" t="s">
        <v>56</v>
      </c>
      <c r="D16" s="82" t="s">
        <v>47</v>
      </c>
      <c r="E16" s="83"/>
      <c r="F16" s="84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11"/>
      <c r="AM16" s="4"/>
      <c r="AN16" s="4"/>
      <c r="AO16" s="4"/>
      <c r="AP16" s="9"/>
      <c r="AQ16" s="10"/>
      <c r="AR16" s="91"/>
      <c r="AS16" s="92"/>
    </row>
    <row r="17" spans="1:45" ht="14.25" customHeight="1" thickBot="1" x14ac:dyDescent="0.2">
      <c r="A17" s="29"/>
      <c r="B17" s="40"/>
      <c r="C17" s="30"/>
      <c r="D17" s="95" t="s">
        <v>48</v>
      </c>
      <c r="E17" s="96"/>
      <c r="F17" s="97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98" t="s">
        <v>14</v>
      </c>
      <c r="AM17" s="99"/>
      <c r="AN17" s="99"/>
      <c r="AO17" s="99"/>
      <c r="AP17" s="100">
        <f>COUNTIF(G17:AK17,プルダウン!$D$4)+COUNTIF(G17:AK17,プルダウン!$D$5)-COUNTIF(G15:AK15,プルダウン!$B$4)-COUNTIF(G15:AK15,プルダウン!$B$5)-COUNTIF(G15:AK15,プルダウン!$B$6)-COUNTIF(G15:AK15,プルダウン!$B$7)-COUNTIF(G15:AK15,プルダウン!$B$8)-COUNTIF(G15:AK15,プルダウン!$B$9)</f>
        <v>0</v>
      </c>
      <c r="AQ17" s="101"/>
      <c r="AR17" s="93"/>
      <c r="AS17" s="94"/>
    </row>
    <row r="18" spans="1:45" ht="14.25" customHeight="1" x14ac:dyDescent="0.15">
      <c r="A18" s="31"/>
      <c r="B18" s="38"/>
      <c r="C18" s="32"/>
      <c r="D18" s="71" t="s">
        <v>12</v>
      </c>
      <c r="E18" s="72"/>
      <c r="F18" s="73"/>
      <c r="G18" s="13">
        <v>1</v>
      </c>
      <c r="H18" s="13">
        <v>2</v>
      </c>
      <c r="I18" s="13">
        <v>3</v>
      </c>
      <c r="J18" s="13">
        <v>4</v>
      </c>
      <c r="K18" s="13">
        <v>5</v>
      </c>
      <c r="L18" s="13">
        <v>6</v>
      </c>
      <c r="M18" s="13">
        <v>7</v>
      </c>
      <c r="N18" s="13">
        <v>8</v>
      </c>
      <c r="O18" s="13">
        <v>9</v>
      </c>
      <c r="P18" s="13">
        <v>10</v>
      </c>
      <c r="Q18" s="13">
        <v>11</v>
      </c>
      <c r="R18" s="13">
        <v>12</v>
      </c>
      <c r="S18" s="13">
        <v>13</v>
      </c>
      <c r="T18" s="13">
        <v>14</v>
      </c>
      <c r="U18" s="13">
        <v>15</v>
      </c>
      <c r="V18" s="13">
        <v>16</v>
      </c>
      <c r="W18" s="13">
        <v>17</v>
      </c>
      <c r="X18" s="13">
        <v>18</v>
      </c>
      <c r="Y18" s="13">
        <v>19</v>
      </c>
      <c r="Z18" s="13">
        <v>20</v>
      </c>
      <c r="AA18" s="13">
        <v>21</v>
      </c>
      <c r="AB18" s="13">
        <v>22</v>
      </c>
      <c r="AC18" s="13">
        <v>23</v>
      </c>
      <c r="AD18" s="13">
        <v>24</v>
      </c>
      <c r="AE18" s="13">
        <v>25</v>
      </c>
      <c r="AF18" s="13">
        <v>26</v>
      </c>
      <c r="AG18" s="13">
        <v>27</v>
      </c>
      <c r="AH18" s="13">
        <v>28</v>
      </c>
      <c r="AI18" s="13" t="str">
        <f t="shared" ref="AI18" si="30">IF(DAY(EOMONTH(DATE(B20+2018,B21,1),0))&lt;29,"","29")</f>
        <v>29</v>
      </c>
      <c r="AJ18" s="13" t="str">
        <f t="shared" ref="AJ18" si="31">IF(DAY(EOMONTH(DATE(B20+2018,B21,1),0))&lt;30,"","30")</f>
        <v>30</v>
      </c>
      <c r="AK18" s="14" t="str">
        <f t="shared" ref="AK18" si="32">IF(DAY(EOMONTH(DATE(B20+2018,B21,1),0))&lt;31,"","31")</f>
        <v>31</v>
      </c>
      <c r="AL18" s="74" t="s">
        <v>13</v>
      </c>
      <c r="AM18" s="75"/>
      <c r="AN18" s="75"/>
      <c r="AO18" s="75"/>
      <c r="AP18" s="75"/>
      <c r="AQ18" s="76"/>
      <c r="AR18" s="80" t="s">
        <v>55</v>
      </c>
      <c r="AS18" s="81"/>
    </row>
    <row r="19" spans="1:45" ht="14.25" customHeight="1" x14ac:dyDescent="0.15">
      <c r="A19" s="33"/>
      <c r="B19" s="39"/>
      <c r="C19" s="34"/>
      <c r="D19" s="82" t="s">
        <v>2</v>
      </c>
      <c r="E19" s="83"/>
      <c r="F19" s="84"/>
      <c r="G19" s="15" t="str">
        <f t="shared" ref="G19:AK34" si="33">IF(G18="","",TEXT(DATE($B20+2018,$B21,G18),"aaa"))</f>
        <v>金</v>
      </c>
      <c r="H19" s="15" t="str">
        <f t="shared" si="33"/>
        <v>土</v>
      </c>
      <c r="I19" s="15" t="str">
        <f t="shared" si="33"/>
        <v>日</v>
      </c>
      <c r="J19" s="15" t="str">
        <f t="shared" si="33"/>
        <v>月</v>
      </c>
      <c r="K19" s="15" t="str">
        <f t="shared" si="33"/>
        <v>火</v>
      </c>
      <c r="L19" s="15" t="str">
        <f t="shared" si="33"/>
        <v>水</v>
      </c>
      <c r="M19" s="15" t="str">
        <f t="shared" si="33"/>
        <v>木</v>
      </c>
      <c r="N19" s="15" t="str">
        <f t="shared" si="33"/>
        <v>金</v>
      </c>
      <c r="O19" s="15" t="str">
        <f t="shared" si="33"/>
        <v>土</v>
      </c>
      <c r="P19" s="15" t="str">
        <f t="shared" si="33"/>
        <v>日</v>
      </c>
      <c r="Q19" s="15" t="str">
        <f t="shared" si="33"/>
        <v>月</v>
      </c>
      <c r="R19" s="15" t="str">
        <f t="shared" si="33"/>
        <v>火</v>
      </c>
      <c r="S19" s="15" t="str">
        <f t="shared" si="33"/>
        <v>水</v>
      </c>
      <c r="T19" s="15" t="str">
        <f t="shared" si="33"/>
        <v>木</v>
      </c>
      <c r="U19" s="15" t="str">
        <f t="shared" si="33"/>
        <v>金</v>
      </c>
      <c r="V19" s="15" t="str">
        <f t="shared" si="33"/>
        <v>土</v>
      </c>
      <c r="W19" s="15" t="str">
        <f t="shared" si="33"/>
        <v>日</v>
      </c>
      <c r="X19" s="15" t="str">
        <f t="shared" si="33"/>
        <v>月</v>
      </c>
      <c r="Y19" s="15" t="str">
        <f t="shared" si="33"/>
        <v>火</v>
      </c>
      <c r="Z19" s="15" t="str">
        <f t="shared" si="33"/>
        <v>水</v>
      </c>
      <c r="AA19" s="15" t="str">
        <f t="shared" si="33"/>
        <v>木</v>
      </c>
      <c r="AB19" s="15" t="str">
        <f t="shared" si="33"/>
        <v>金</v>
      </c>
      <c r="AC19" s="15" t="str">
        <f t="shared" si="33"/>
        <v>土</v>
      </c>
      <c r="AD19" s="15" t="str">
        <f t="shared" si="33"/>
        <v>日</v>
      </c>
      <c r="AE19" s="15" t="str">
        <f t="shared" si="33"/>
        <v>月</v>
      </c>
      <c r="AF19" s="15" t="str">
        <f t="shared" si="33"/>
        <v>火</v>
      </c>
      <c r="AG19" s="15" t="str">
        <f t="shared" si="33"/>
        <v>水</v>
      </c>
      <c r="AH19" s="15" t="str">
        <f t="shared" si="33"/>
        <v>木</v>
      </c>
      <c r="AI19" s="15" t="str">
        <f t="shared" si="33"/>
        <v>金</v>
      </c>
      <c r="AJ19" s="15" t="str">
        <f t="shared" si="33"/>
        <v>土</v>
      </c>
      <c r="AK19" s="15" t="str">
        <f t="shared" si="33"/>
        <v>日</v>
      </c>
      <c r="AL19" s="77"/>
      <c r="AM19" s="78"/>
      <c r="AN19" s="78"/>
      <c r="AO19" s="78"/>
      <c r="AP19" s="78"/>
      <c r="AQ19" s="79"/>
      <c r="AR19" s="26"/>
      <c r="AS19" s="27" t="str">
        <f t="shared" ref="AS19" si="34">IFERROR(AP22/AP20,"")</f>
        <v/>
      </c>
    </row>
    <row r="20" spans="1:45" ht="14.25" customHeight="1" x14ac:dyDescent="0.15">
      <c r="A20" s="65" t="s">
        <v>49</v>
      </c>
      <c r="B20" s="52"/>
      <c r="C20" s="37" t="s">
        <v>18</v>
      </c>
      <c r="D20" s="82" t="s">
        <v>9</v>
      </c>
      <c r="E20" s="83"/>
      <c r="F20" s="84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8"/>
      <c r="AL20" s="85" t="s">
        <v>38</v>
      </c>
      <c r="AM20" s="86"/>
      <c r="AN20" s="86"/>
      <c r="AO20" s="86"/>
      <c r="AP20" s="87">
        <f>COUNTIF(G20:AK20,プルダウン!$B$3)</f>
        <v>0</v>
      </c>
      <c r="AQ20" s="88"/>
      <c r="AR20" s="89"/>
      <c r="AS20" s="90"/>
    </row>
    <row r="21" spans="1:45" ht="14.25" customHeight="1" x14ac:dyDescent="0.15">
      <c r="A21" s="36"/>
      <c r="B21" s="53"/>
      <c r="C21" s="35" t="s">
        <v>56</v>
      </c>
      <c r="D21" s="82" t="s">
        <v>47</v>
      </c>
      <c r="E21" s="83"/>
      <c r="F21" s="84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7"/>
      <c r="AJ21" s="47"/>
      <c r="AK21" s="48"/>
      <c r="AL21" s="11"/>
      <c r="AM21" s="4"/>
      <c r="AN21" s="4"/>
      <c r="AO21" s="4"/>
      <c r="AP21" s="9"/>
      <c r="AQ21" s="10"/>
      <c r="AR21" s="91"/>
      <c r="AS21" s="92"/>
    </row>
    <row r="22" spans="1:45" ht="14.25" customHeight="1" thickBot="1" x14ac:dyDescent="0.2">
      <c r="A22" s="29"/>
      <c r="B22" s="40"/>
      <c r="C22" s="30"/>
      <c r="D22" s="95" t="s">
        <v>48</v>
      </c>
      <c r="E22" s="96"/>
      <c r="F22" s="97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50"/>
      <c r="AJ22" s="50"/>
      <c r="AK22" s="51"/>
      <c r="AL22" s="98" t="s">
        <v>14</v>
      </c>
      <c r="AM22" s="99"/>
      <c r="AN22" s="99"/>
      <c r="AO22" s="99"/>
      <c r="AP22" s="100">
        <f>COUNTIF(G22:AK22,プルダウン!$D$4)+COUNTIF(G22:AK22,プルダウン!$D$5)-COUNTIF(G20:AK20,プルダウン!$B$4)-COUNTIF(G20:AK20,プルダウン!$B$5)-COUNTIF(G20:AK20,プルダウン!$B$6)-COUNTIF(G20:AK20,プルダウン!$B$7)-COUNTIF(G20:AK20,プルダウン!$B$8)-COUNTIF(G20:AK20,プルダウン!$B$9)</f>
        <v>0</v>
      </c>
      <c r="AQ22" s="101"/>
      <c r="AR22" s="93"/>
      <c r="AS22" s="94"/>
    </row>
    <row r="23" spans="1:45" ht="14.25" customHeight="1" x14ac:dyDescent="0.15">
      <c r="A23" s="31"/>
      <c r="B23" s="38"/>
      <c r="C23" s="32"/>
      <c r="D23" s="71" t="s">
        <v>12</v>
      </c>
      <c r="E23" s="72"/>
      <c r="F23" s="73"/>
      <c r="G23" s="13">
        <v>1</v>
      </c>
      <c r="H23" s="13">
        <v>2</v>
      </c>
      <c r="I23" s="13">
        <v>3</v>
      </c>
      <c r="J23" s="13">
        <v>4</v>
      </c>
      <c r="K23" s="13">
        <v>5</v>
      </c>
      <c r="L23" s="13">
        <v>6</v>
      </c>
      <c r="M23" s="13">
        <v>7</v>
      </c>
      <c r="N23" s="13">
        <v>8</v>
      </c>
      <c r="O23" s="13">
        <v>9</v>
      </c>
      <c r="P23" s="13">
        <v>10</v>
      </c>
      <c r="Q23" s="13">
        <v>11</v>
      </c>
      <c r="R23" s="13">
        <v>12</v>
      </c>
      <c r="S23" s="13">
        <v>13</v>
      </c>
      <c r="T23" s="13">
        <v>14</v>
      </c>
      <c r="U23" s="13">
        <v>15</v>
      </c>
      <c r="V23" s="13">
        <v>16</v>
      </c>
      <c r="W23" s="13">
        <v>17</v>
      </c>
      <c r="X23" s="13">
        <v>18</v>
      </c>
      <c r="Y23" s="13">
        <v>19</v>
      </c>
      <c r="Z23" s="13">
        <v>20</v>
      </c>
      <c r="AA23" s="13">
        <v>21</v>
      </c>
      <c r="AB23" s="13">
        <v>22</v>
      </c>
      <c r="AC23" s="13">
        <v>23</v>
      </c>
      <c r="AD23" s="13">
        <v>24</v>
      </c>
      <c r="AE23" s="13">
        <v>25</v>
      </c>
      <c r="AF23" s="13">
        <v>26</v>
      </c>
      <c r="AG23" s="13">
        <v>27</v>
      </c>
      <c r="AH23" s="13">
        <v>28</v>
      </c>
      <c r="AI23" s="13" t="str">
        <f t="shared" ref="AI23" si="35">IF(DAY(EOMONTH(DATE(B25+2018,B26,1),0))&lt;29,"","29")</f>
        <v>29</v>
      </c>
      <c r="AJ23" s="13" t="str">
        <f t="shared" ref="AJ23" si="36">IF(DAY(EOMONTH(DATE(B25+2018,B26,1),0))&lt;30,"","30")</f>
        <v>30</v>
      </c>
      <c r="AK23" s="14" t="str">
        <f t="shared" ref="AK23" si="37">IF(DAY(EOMONTH(DATE(B25+2018,B26,1),0))&lt;31,"","31")</f>
        <v>31</v>
      </c>
      <c r="AL23" s="74" t="s">
        <v>13</v>
      </c>
      <c r="AM23" s="75"/>
      <c r="AN23" s="75"/>
      <c r="AO23" s="75"/>
      <c r="AP23" s="75"/>
      <c r="AQ23" s="76"/>
      <c r="AR23" s="80" t="s">
        <v>55</v>
      </c>
      <c r="AS23" s="81"/>
    </row>
    <row r="24" spans="1:45" ht="14.25" customHeight="1" x14ac:dyDescent="0.15">
      <c r="A24" s="33"/>
      <c r="B24" s="39"/>
      <c r="C24" s="34"/>
      <c r="D24" s="82" t="s">
        <v>2</v>
      </c>
      <c r="E24" s="83"/>
      <c r="F24" s="84"/>
      <c r="G24" s="15" t="str">
        <f t="shared" si="33"/>
        <v>金</v>
      </c>
      <c r="H24" s="15" t="str">
        <f t="shared" si="33"/>
        <v>土</v>
      </c>
      <c r="I24" s="15" t="str">
        <f t="shared" si="33"/>
        <v>日</v>
      </c>
      <c r="J24" s="15" t="str">
        <f t="shared" si="33"/>
        <v>月</v>
      </c>
      <c r="K24" s="15" t="str">
        <f t="shared" si="33"/>
        <v>火</v>
      </c>
      <c r="L24" s="15" t="str">
        <f t="shared" si="33"/>
        <v>水</v>
      </c>
      <c r="M24" s="15" t="str">
        <f t="shared" si="33"/>
        <v>木</v>
      </c>
      <c r="N24" s="15" t="str">
        <f t="shared" si="33"/>
        <v>金</v>
      </c>
      <c r="O24" s="15" t="str">
        <f t="shared" si="33"/>
        <v>土</v>
      </c>
      <c r="P24" s="15" t="str">
        <f t="shared" si="33"/>
        <v>日</v>
      </c>
      <c r="Q24" s="15" t="str">
        <f t="shared" si="33"/>
        <v>月</v>
      </c>
      <c r="R24" s="15" t="str">
        <f t="shared" si="33"/>
        <v>火</v>
      </c>
      <c r="S24" s="15" t="str">
        <f t="shared" si="33"/>
        <v>水</v>
      </c>
      <c r="T24" s="15" t="str">
        <f t="shared" si="33"/>
        <v>木</v>
      </c>
      <c r="U24" s="15" t="str">
        <f t="shared" si="33"/>
        <v>金</v>
      </c>
      <c r="V24" s="15" t="str">
        <f t="shared" si="33"/>
        <v>土</v>
      </c>
      <c r="W24" s="15" t="str">
        <f t="shared" si="33"/>
        <v>日</v>
      </c>
      <c r="X24" s="15" t="str">
        <f t="shared" si="33"/>
        <v>月</v>
      </c>
      <c r="Y24" s="15" t="str">
        <f t="shared" si="33"/>
        <v>火</v>
      </c>
      <c r="Z24" s="15" t="str">
        <f t="shared" si="33"/>
        <v>水</v>
      </c>
      <c r="AA24" s="15" t="str">
        <f t="shared" si="33"/>
        <v>木</v>
      </c>
      <c r="AB24" s="15" t="str">
        <f t="shared" si="33"/>
        <v>金</v>
      </c>
      <c r="AC24" s="15" t="str">
        <f t="shared" si="33"/>
        <v>土</v>
      </c>
      <c r="AD24" s="15" t="str">
        <f t="shared" si="33"/>
        <v>日</v>
      </c>
      <c r="AE24" s="15" t="str">
        <f t="shared" si="33"/>
        <v>月</v>
      </c>
      <c r="AF24" s="15" t="str">
        <f t="shared" si="33"/>
        <v>火</v>
      </c>
      <c r="AG24" s="15" t="str">
        <f t="shared" si="33"/>
        <v>水</v>
      </c>
      <c r="AH24" s="15" t="str">
        <f t="shared" si="33"/>
        <v>木</v>
      </c>
      <c r="AI24" s="15" t="str">
        <f t="shared" si="33"/>
        <v>金</v>
      </c>
      <c r="AJ24" s="15" t="str">
        <f t="shared" si="33"/>
        <v>土</v>
      </c>
      <c r="AK24" s="15" t="str">
        <f t="shared" si="33"/>
        <v>日</v>
      </c>
      <c r="AL24" s="77"/>
      <c r="AM24" s="78"/>
      <c r="AN24" s="78"/>
      <c r="AO24" s="78"/>
      <c r="AP24" s="78"/>
      <c r="AQ24" s="79"/>
      <c r="AR24" s="26"/>
      <c r="AS24" s="27" t="str">
        <f t="shared" ref="AS24" si="38">IFERROR(AP27/AP25,"")</f>
        <v/>
      </c>
    </row>
    <row r="25" spans="1:45" ht="14.25" customHeight="1" x14ac:dyDescent="0.15">
      <c r="A25" s="65" t="s">
        <v>49</v>
      </c>
      <c r="B25" s="52"/>
      <c r="C25" s="37" t="s">
        <v>18</v>
      </c>
      <c r="D25" s="82" t="s">
        <v>9</v>
      </c>
      <c r="E25" s="83"/>
      <c r="F25" s="84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8"/>
      <c r="AL25" s="85" t="s">
        <v>38</v>
      </c>
      <c r="AM25" s="86"/>
      <c r="AN25" s="86"/>
      <c r="AO25" s="86"/>
      <c r="AP25" s="87">
        <f>COUNTIF(G25:AK25,プルダウン!$B$3)</f>
        <v>0</v>
      </c>
      <c r="AQ25" s="88"/>
      <c r="AR25" s="89"/>
      <c r="AS25" s="90"/>
    </row>
    <row r="26" spans="1:45" ht="14.25" customHeight="1" x14ac:dyDescent="0.15">
      <c r="A26" s="36"/>
      <c r="B26" s="53"/>
      <c r="C26" s="35" t="s">
        <v>56</v>
      </c>
      <c r="D26" s="82" t="s">
        <v>47</v>
      </c>
      <c r="E26" s="83"/>
      <c r="F26" s="84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7"/>
      <c r="AJ26" s="47"/>
      <c r="AK26" s="48"/>
      <c r="AL26" s="11"/>
      <c r="AM26" s="4"/>
      <c r="AN26" s="4"/>
      <c r="AO26" s="4"/>
      <c r="AP26" s="9"/>
      <c r="AQ26" s="10"/>
      <c r="AR26" s="91"/>
      <c r="AS26" s="92"/>
    </row>
    <row r="27" spans="1:45" ht="14.25" customHeight="1" thickBot="1" x14ac:dyDescent="0.2">
      <c r="A27" s="29"/>
      <c r="B27" s="40"/>
      <c r="C27" s="30"/>
      <c r="D27" s="95" t="s">
        <v>48</v>
      </c>
      <c r="E27" s="96"/>
      <c r="F27" s="97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50"/>
      <c r="AJ27" s="50"/>
      <c r="AK27" s="51"/>
      <c r="AL27" s="98" t="s">
        <v>14</v>
      </c>
      <c r="AM27" s="99"/>
      <c r="AN27" s="99"/>
      <c r="AO27" s="99"/>
      <c r="AP27" s="100">
        <f>COUNTIF(G27:AK27,プルダウン!$D$4)+COUNTIF(G27:AK27,プルダウン!$D$5)-COUNTIF(G25:AK25,プルダウン!$B$4)-COUNTIF(G25:AK25,プルダウン!$B$5)-COUNTIF(G25:AK25,プルダウン!$B$6)-COUNTIF(G25:AK25,プルダウン!$B$7)-COUNTIF(G25:AK25,プルダウン!$B$8)-COUNTIF(G25:AK25,プルダウン!$B$9)</f>
        <v>0</v>
      </c>
      <c r="AQ27" s="101"/>
      <c r="AR27" s="93"/>
      <c r="AS27" s="94"/>
    </row>
    <row r="28" spans="1:45" ht="14.25" customHeight="1" x14ac:dyDescent="0.15">
      <c r="A28" s="31"/>
      <c r="B28" s="38"/>
      <c r="C28" s="32"/>
      <c r="D28" s="71" t="s">
        <v>12</v>
      </c>
      <c r="E28" s="72"/>
      <c r="F28" s="73"/>
      <c r="G28" s="13">
        <v>1</v>
      </c>
      <c r="H28" s="13">
        <v>2</v>
      </c>
      <c r="I28" s="13">
        <v>3</v>
      </c>
      <c r="J28" s="13">
        <v>4</v>
      </c>
      <c r="K28" s="13">
        <v>5</v>
      </c>
      <c r="L28" s="13">
        <v>6</v>
      </c>
      <c r="M28" s="13">
        <v>7</v>
      </c>
      <c r="N28" s="13">
        <v>8</v>
      </c>
      <c r="O28" s="13">
        <v>9</v>
      </c>
      <c r="P28" s="13">
        <v>10</v>
      </c>
      <c r="Q28" s="13">
        <v>11</v>
      </c>
      <c r="R28" s="13">
        <v>12</v>
      </c>
      <c r="S28" s="13">
        <v>13</v>
      </c>
      <c r="T28" s="13">
        <v>14</v>
      </c>
      <c r="U28" s="13">
        <v>15</v>
      </c>
      <c r="V28" s="13">
        <v>16</v>
      </c>
      <c r="W28" s="13">
        <v>17</v>
      </c>
      <c r="X28" s="13">
        <v>18</v>
      </c>
      <c r="Y28" s="13">
        <v>19</v>
      </c>
      <c r="Z28" s="13">
        <v>20</v>
      </c>
      <c r="AA28" s="13">
        <v>21</v>
      </c>
      <c r="AB28" s="13">
        <v>22</v>
      </c>
      <c r="AC28" s="13">
        <v>23</v>
      </c>
      <c r="AD28" s="13">
        <v>24</v>
      </c>
      <c r="AE28" s="13">
        <v>25</v>
      </c>
      <c r="AF28" s="13">
        <v>26</v>
      </c>
      <c r="AG28" s="13">
        <v>27</v>
      </c>
      <c r="AH28" s="13">
        <v>28</v>
      </c>
      <c r="AI28" s="13" t="str">
        <f t="shared" ref="AI28" si="39">IF(DAY(EOMONTH(DATE(B30+2018,B31,1),0))&lt;29,"","29")</f>
        <v>29</v>
      </c>
      <c r="AJ28" s="13" t="str">
        <f t="shared" ref="AJ28" si="40">IF(DAY(EOMONTH(DATE(B30+2018,B31,1),0))&lt;30,"","30")</f>
        <v>30</v>
      </c>
      <c r="AK28" s="14" t="str">
        <f t="shared" ref="AK28" si="41">IF(DAY(EOMONTH(DATE(B30+2018,B31,1),0))&lt;31,"","31")</f>
        <v>31</v>
      </c>
      <c r="AL28" s="74" t="s">
        <v>13</v>
      </c>
      <c r="AM28" s="75"/>
      <c r="AN28" s="75"/>
      <c r="AO28" s="75"/>
      <c r="AP28" s="75"/>
      <c r="AQ28" s="76"/>
      <c r="AR28" s="80" t="s">
        <v>55</v>
      </c>
      <c r="AS28" s="81"/>
    </row>
    <row r="29" spans="1:45" ht="14.25" customHeight="1" x14ac:dyDescent="0.15">
      <c r="A29" s="33"/>
      <c r="B29" s="39"/>
      <c r="C29" s="34"/>
      <c r="D29" s="82" t="s">
        <v>2</v>
      </c>
      <c r="E29" s="83"/>
      <c r="F29" s="84"/>
      <c r="G29" s="15" t="str">
        <f t="shared" si="33"/>
        <v>金</v>
      </c>
      <c r="H29" s="15" t="str">
        <f t="shared" si="33"/>
        <v>土</v>
      </c>
      <c r="I29" s="15" t="str">
        <f t="shared" si="33"/>
        <v>日</v>
      </c>
      <c r="J29" s="15" t="str">
        <f t="shared" si="33"/>
        <v>月</v>
      </c>
      <c r="K29" s="15" t="str">
        <f t="shared" si="33"/>
        <v>火</v>
      </c>
      <c r="L29" s="15" t="str">
        <f t="shared" si="33"/>
        <v>水</v>
      </c>
      <c r="M29" s="15" t="str">
        <f t="shared" si="33"/>
        <v>木</v>
      </c>
      <c r="N29" s="15" t="str">
        <f t="shared" si="33"/>
        <v>金</v>
      </c>
      <c r="O29" s="15" t="str">
        <f t="shared" si="33"/>
        <v>土</v>
      </c>
      <c r="P29" s="15" t="str">
        <f t="shared" si="33"/>
        <v>日</v>
      </c>
      <c r="Q29" s="15" t="str">
        <f t="shared" si="33"/>
        <v>月</v>
      </c>
      <c r="R29" s="15" t="str">
        <f t="shared" si="33"/>
        <v>火</v>
      </c>
      <c r="S29" s="15" t="str">
        <f t="shared" si="33"/>
        <v>水</v>
      </c>
      <c r="T29" s="15" t="str">
        <f t="shared" si="33"/>
        <v>木</v>
      </c>
      <c r="U29" s="15" t="str">
        <f t="shared" si="33"/>
        <v>金</v>
      </c>
      <c r="V29" s="15" t="str">
        <f t="shared" si="33"/>
        <v>土</v>
      </c>
      <c r="W29" s="15" t="str">
        <f t="shared" si="33"/>
        <v>日</v>
      </c>
      <c r="X29" s="15" t="str">
        <f t="shared" si="33"/>
        <v>月</v>
      </c>
      <c r="Y29" s="15" t="str">
        <f t="shared" si="33"/>
        <v>火</v>
      </c>
      <c r="Z29" s="15" t="str">
        <f t="shared" si="33"/>
        <v>水</v>
      </c>
      <c r="AA29" s="15" t="str">
        <f t="shared" si="33"/>
        <v>木</v>
      </c>
      <c r="AB29" s="15" t="str">
        <f t="shared" si="33"/>
        <v>金</v>
      </c>
      <c r="AC29" s="15" t="str">
        <f t="shared" si="33"/>
        <v>土</v>
      </c>
      <c r="AD29" s="15" t="str">
        <f t="shared" si="33"/>
        <v>日</v>
      </c>
      <c r="AE29" s="15" t="str">
        <f t="shared" si="33"/>
        <v>月</v>
      </c>
      <c r="AF29" s="15" t="str">
        <f t="shared" si="33"/>
        <v>火</v>
      </c>
      <c r="AG29" s="15" t="str">
        <f t="shared" si="33"/>
        <v>水</v>
      </c>
      <c r="AH29" s="15" t="str">
        <f t="shared" si="33"/>
        <v>木</v>
      </c>
      <c r="AI29" s="15" t="str">
        <f t="shared" si="33"/>
        <v>金</v>
      </c>
      <c r="AJ29" s="15" t="str">
        <f t="shared" si="33"/>
        <v>土</v>
      </c>
      <c r="AK29" s="15" t="str">
        <f t="shared" si="33"/>
        <v>日</v>
      </c>
      <c r="AL29" s="77"/>
      <c r="AM29" s="78"/>
      <c r="AN29" s="78"/>
      <c r="AO29" s="78"/>
      <c r="AP29" s="78"/>
      <c r="AQ29" s="79"/>
      <c r="AR29" s="26"/>
      <c r="AS29" s="27" t="str">
        <f t="shared" ref="AS29" si="42">IFERROR(AP32/AP30,"")</f>
        <v/>
      </c>
    </row>
    <row r="30" spans="1:45" ht="14.25" customHeight="1" x14ac:dyDescent="0.15">
      <c r="A30" s="65" t="s">
        <v>49</v>
      </c>
      <c r="B30" s="52"/>
      <c r="C30" s="37" t="s">
        <v>18</v>
      </c>
      <c r="D30" s="82" t="s">
        <v>9</v>
      </c>
      <c r="E30" s="83"/>
      <c r="F30" s="84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/>
      <c r="AL30" s="85" t="s">
        <v>38</v>
      </c>
      <c r="AM30" s="86"/>
      <c r="AN30" s="86"/>
      <c r="AO30" s="86"/>
      <c r="AP30" s="87">
        <f>COUNTIF(G30:AK30,プルダウン!$B$3)</f>
        <v>0</v>
      </c>
      <c r="AQ30" s="88"/>
      <c r="AR30" s="89"/>
      <c r="AS30" s="90"/>
    </row>
    <row r="31" spans="1:45" ht="14.25" customHeight="1" x14ac:dyDescent="0.15">
      <c r="A31" s="36"/>
      <c r="B31" s="53"/>
      <c r="C31" s="35" t="s">
        <v>56</v>
      </c>
      <c r="D31" s="82" t="s">
        <v>47</v>
      </c>
      <c r="E31" s="83"/>
      <c r="F31" s="84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7"/>
      <c r="AJ31" s="47"/>
      <c r="AK31" s="48"/>
      <c r="AL31" s="11"/>
      <c r="AM31" s="4"/>
      <c r="AN31" s="4"/>
      <c r="AO31" s="4"/>
      <c r="AP31" s="9"/>
      <c r="AQ31" s="10"/>
      <c r="AR31" s="91"/>
      <c r="AS31" s="92"/>
    </row>
    <row r="32" spans="1:45" ht="14.25" customHeight="1" thickBot="1" x14ac:dyDescent="0.2">
      <c r="A32" s="29"/>
      <c r="B32" s="40"/>
      <c r="C32" s="30"/>
      <c r="D32" s="95" t="s">
        <v>48</v>
      </c>
      <c r="E32" s="96"/>
      <c r="F32" s="97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50"/>
      <c r="AJ32" s="50"/>
      <c r="AK32" s="51"/>
      <c r="AL32" s="98" t="s">
        <v>14</v>
      </c>
      <c r="AM32" s="99"/>
      <c r="AN32" s="99"/>
      <c r="AO32" s="99"/>
      <c r="AP32" s="100">
        <f>COUNTIF(G32:AK32,プルダウン!$D$4)+COUNTIF(G32:AK32,プルダウン!$D$5)-COUNTIF(G30:AK30,プルダウン!$B$4)-COUNTIF(G30:AK30,プルダウン!$B$5)-COUNTIF(G30:AK30,プルダウン!$B$6)-COUNTIF(G30:AK30,プルダウン!$B$7)-COUNTIF(G30:AK30,プルダウン!$B$8)-COUNTIF(G30:AK30,プルダウン!$B$9)</f>
        <v>0</v>
      </c>
      <c r="AQ32" s="101"/>
      <c r="AR32" s="93"/>
      <c r="AS32" s="94"/>
    </row>
    <row r="33" spans="1:45" ht="14.25" customHeight="1" x14ac:dyDescent="0.15">
      <c r="A33" s="31"/>
      <c r="B33" s="38"/>
      <c r="C33" s="32"/>
      <c r="D33" s="71" t="s">
        <v>12</v>
      </c>
      <c r="E33" s="72"/>
      <c r="F33" s="73"/>
      <c r="G33" s="13">
        <v>1</v>
      </c>
      <c r="H33" s="13">
        <v>2</v>
      </c>
      <c r="I33" s="13">
        <v>3</v>
      </c>
      <c r="J33" s="13">
        <v>4</v>
      </c>
      <c r="K33" s="13">
        <v>5</v>
      </c>
      <c r="L33" s="13">
        <v>6</v>
      </c>
      <c r="M33" s="13">
        <v>7</v>
      </c>
      <c r="N33" s="13">
        <v>8</v>
      </c>
      <c r="O33" s="13">
        <v>9</v>
      </c>
      <c r="P33" s="13">
        <v>10</v>
      </c>
      <c r="Q33" s="13">
        <v>11</v>
      </c>
      <c r="R33" s="13">
        <v>12</v>
      </c>
      <c r="S33" s="13">
        <v>13</v>
      </c>
      <c r="T33" s="13">
        <v>14</v>
      </c>
      <c r="U33" s="13">
        <v>15</v>
      </c>
      <c r="V33" s="13">
        <v>16</v>
      </c>
      <c r="W33" s="13">
        <v>17</v>
      </c>
      <c r="X33" s="13">
        <v>18</v>
      </c>
      <c r="Y33" s="13">
        <v>19</v>
      </c>
      <c r="Z33" s="13">
        <v>20</v>
      </c>
      <c r="AA33" s="13">
        <v>21</v>
      </c>
      <c r="AB33" s="13">
        <v>22</v>
      </c>
      <c r="AC33" s="13">
        <v>23</v>
      </c>
      <c r="AD33" s="13">
        <v>24</v>
      </c>
      <c r="AE33" s="13">
        <v>25</v>
      </c>
      <c r="AF33" s="13">
        <v>26</v>
      </c>
      <c r="AG33" s="13">
        <v>27</v>
      </c>
      <c r="AH33" s="13">
        <v>28</v>
      </c>
      <c r="AI33" s="13" t="str">
        <f t="shared" ref="AI33" si="43">IF(DAY(EOMONTH(DATE(B35+2018,B36,1),0))&lt;29,"","29")</f>
        <v>29</v>
      </c>
      <c r="AJ33" s="13" t="str">
        <f t="shared" ref="AJ33" si="44">IF(DAY(EOMONTH(DATE(B35+2018,B36,1),0))&lt;30,"","30")</f>
        <v>30</v>
      </c>
      <c r="AK33" s="14" t="str">
        <f t="shared" ref="AK33" si="45">IF(DAY(EOMONTH(DATE(B35+2018,B36,1),0))&lt;31,"","31")</f>
        <v>31</v>
      </c>
      <c r="AL33" s="74" t="s">
        <v>13</v>
      </c>
      <c r="AM33" s="75"/>
      <c r="AN33" s="75"/>
      <c r="AO33" s="75"/>
      <c r="AP33" s="75"/>
      <c r="AQ33" s="76"/>
      <c r="AR33" s="80" t="s">
        <v>55</v>
      </c>
      <c r="AS33" s="81"/>
    </row>
    <row r="34" spans="1:45" ht="14.25" customHeight="1" x14ac:dyDescent="0.15">
      <c r="A34" s="33"/>
      <c r="B34" s="39"/>
      <c r="C34" s="34"/>
      <c r="D34" s="82" t="s">
        <v>2</v>
      </c>
      <c r="E34" s="83"/>
      <c r="F34" s="84"/>
      <c r="G34" s="15" t="str">
        <f t="shared" si="33"/>
        <v>金</v>
      </c>
      <c r="H34" s="15" t="str">
        <f t="shared" si="33"/>
        <v>土</v>
      </c>
      <c r="I34" s="15" t="str">
        <f t="shared" si="33"/>
        <v>日</v>
      </c>
      <c r="J34" s="15" t="str">
        <f t="shared" si="33"/>
        <v>月</v>
      </c>
      <c r="K34" s="15" t="str">
        <f t="shared" si="33"/>
        <v>火</v>
      </c>
      <c r="L34" s="15" t="str">
        <f t="shared" si="33"/>
        <v>水</v>
      </c>
      <c r="M34" s="15" t="str">
        <f t="shared" si="33"/>
        <v>木</v>
      </c>
      <c r="N34" s="15" t="str">
        <f t="shared" si="33"/>
        <v>金</v>
      </c>
      <c r="O34" s="15" t="str">
        <f t="shared" si="33"/>
        <v>土</v>
      </c>
      <c r="P34" s="15" t="str">
        <f t="shared" si="33"/>
        <v>日</v>
      </c>
      <c r="Q34" s="15" t="str">
        <f t="shared" si="33"/>
        <v>月</v>
      </c>
      <c r="R34" s="15" t="str">
        <f t="shared" si="33"/>
        <v>火</v>
      </c>
      <c r="S34" s="15" t="str">
        <f t="shared" si="33"/>
        <v>水</v>
      </c>
      <c r="T34" s="15" t="str">
        <f t="shared" si="33"/>
        <v>木</v>
      </c>
      <c r="U34" s="15" t="str">
        <f t="shared" si="33"/>
        <v>金</v>
      </c>
      <c r="V34" s="15" t="str">
        <f t="shared" si="33"/>
        <v>土</v>
      </c>
      <c r="W34" s="15" t="str">
        <f t="shared" si="33"/>
        <v>日</v>
      </c>
      <c r="X34" s="15" t="str">
        <f t="shared" si="33"/>
        <v>月</v>
      </c>
      <c r="Y34" s="15" t="str">
        <f t="shared" si="33"/>
        <v>火</v>
      </c>
      <c r="Z34" s="15" t="str">
        <f t="shared" si="33"/>
        <v>水</v>
      </c>
      <c r="AA34" s="15" t="str">
        <f t="shared" si="33"/>
        <v>木</v>
      </c>
      <c r="AB34" s="15" t="str">
        <f t="shared" si="33"/>
        <v>金</v>
      </c>
      <c r="AC34" s="15" t="str">
        <f t="shared" si="33"/>
        <v>土</v>
      </c>
      <c r="AD34" s="15" t="str">
        <f t="shared" si="33"/>
        <v>日</v>
      </c>
      <c r="AE34" s="15" t="str">
        <f t="shared" si="33"/>
        <v>月</v>
      </c>
      <c r="AF34" s="15" t="str">
        <f t="shared" si="33"/>
        <v>火</v>
      </c>
      <c r="AG34" s="15" t="str">
        <f t="shared" si="33"/>
        <v>水</v>
      </c>
      <c r="AH34" s="15" t="str">
        <f t="shared" si="33"/>
        <v>木</v>
      </c>
      <c r="AI34" s="15" t="str">
        <f t="shared" si="33"/>
        <v>金</v>
      </c>
      <c r="AJ34" s="15" t="str">
        <f t="shared" si="33"/>
        <v>土</v>
      </c>
      <c r="AK34" s="15" t="str">
        <f t="shared" si="33"/>
        <v>日</v>
      </c>
      <c r="AL34" s="77"/>
      <c r="AM34" s="78"/>
      <c r="AN34" s="78"/>
      <c r="AO34" s="78"/>
      <c r="AP34" s="78"/>
      <c r="AQ34" s="79"/>
      <c r="AR34" s="26"/>
      <c r="AS34" s="27" t="str">
        <f t="shared" ref="AS34" si="46">IFERROR(AP37/AP35,"")</f>
        <v/>
      </c>
    </row>
    <row r="35" spans="1:45" ht="14.25" customHeight="1" x14ac:dyDescent="0.15">
      <c r="A35" s="65" t="s">
        <v>49</v>
      </c>
      <c r="B35" s="52"/>
      <c r="C35" s="37" t="s">
        <v>18</v>
      </c>
      <c r="D35" s="82" t="s">
        <v>9</v>
      </c>
      <c r="E35" s="83"/>
      <c r="F35" s="84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8"/>
      <c r="AL35" s="85" t="s">
        <v>38</v>
      </c>
      <c r="AM35" s="86"/>
      <c r="AN35" s="86"/>
      <c r="AO35" s="86"/>
      <c r="AP35" s="87">
        <f>COUNTIF(G35:AK35,プルダウン!$B$3)</f>
        <v>0</v>
      </c>
      <c r="AQ35" s="88"/>
      <c r="AR35" s="89"/>
      <c r="AS35" s="90"/>
    </row>
    <row r="36" spans="1:45" ht="14.25" customHeight="1" x14ac:dyDescent="0.15">
      <c r="A36" s="36"/>
      <c r="B36" s="53"/>
      <c r="C36" s="35" t="s">
        <v>56</v>
      </c>
      <c r="D36" s="82" t="s">
        <v>47</v>
      </c>
      <c r="E36" s="83"/>
      <c r="F36" s="84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7"/>
      <c r="AJ36" s="47"/>
      <c r="AK36" s="48"/>
      <c r="AL36" s="11"/>
      <c r="AM36" s="4"/>
      <c r="AN36" s="4"/>
      <c r="AO36" s="4"/>
      <c r="AP36" s="9"/>
      <c r="AQ36" s="10"/>
      <c r="AR36" s="91"/>
      <c r="AS36" s="92"/>
    </row>
    <row r="37" spans="1:45" ht="14.25" customHeight="1" thickBot="1" x14ac:dyDescent="0.2">
      <c r="A37" s="29"/>
      <c r="B37" s="40"/>
      <c r="C37" s="30"/>
      <c r="D37" s="95" t="s">
        <v>48</v>
      </c>
      <c r="E37" s="96"/>
      <c r="F37" s="97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50"/>
      <c r="AJ37" s="50"/>
      <c r="AK37" s="51"/>
      <c r="AL37" s="98" t="s">
        <v>14</v>
      </c>
      <c r="AM37" s="99"/>
      <c r="AN37" s="99"/>
      <c r="AO37" s="99"/>
      <c r="AP37" s="100">
        <f>COUNTIF(G37:AK37,プルダウン!$D$4)+COUNTIF(G37:AK37,プルダウン!$D$5)-COUNTIF(G35:AK35,プルダウン!$B$4)-COUNTIF(G35:AK35,プルダウン!$B$5)-COUNTIF(G35:AK35,プルダウン!$B$6)-COUNTIF(G35:AK35,プルダウン!$B$7)-COUNTIF(G35:AK35,プルダウン!$B$8)-COUNTIF(G35:AK35,プルダウン!$B$9)</f>
        <v>0</v>
      </c>
      <c r="AQ37" s="101"/>
      <c r="AR37" s="93"/>
      <c r="AS37" s="94"/>
    </row>
    <row r="38" spans="1:45" ht="14.25" customHeight="1" x14ac:dyDescent="0.15">
      <c r="A38" s="31"/>
      <c r="B38" s="38"/>
      <c r="C38" s="32"/>
      <c r="D38" s="71" t="s">
        <v>12</v>
      </c>
      <c r="E38" s="72"/>
      <c r="F38" s="73"/>
      <c r="G38" s="13">
        <v>1</v>
      </c>
      <c r="H38" s="13">
        <v>2</v>
      </c>
      <c r="I38" s="13">
        <v>3</v>
      </c>
      <c r="J38" s="13">
        <v>4</v>
      </c>
      <c r="K38" s="13">
        <v>5</v>
      </c>
      <c r="L38" s="13">
        <v>6</v>
      </c>
      <c r="M38" s="13">
        <v>7</v>
      </c>
      <c r="N38" s="13">
        <v>8</v>
      </c>
      <c r="O38" s="13">
        <v>9</v>
      </c>
      <c r="P38" s="13">
        <v>10</v>
      </c>
      <c r="Q38" s="13">
        <v>11</v>
      </c>
      <c r="R38" s="13">
        <v>12</v>
      </c>
      <c r="S38" s="13">
        <v>13</v>
      </c>
      <c r="T38" s="13">
        <v>14</v>
      </c>
      <c r="U38" s="13">
        <v>15</v>
      </c>
      <c r="V38" s="13">
        <v>16</v>
      </c>
      <c r="W38" s="13">
        <v>17</v>
      </c>
      <c r="X38" s="13">
        <v>18</v>
      </c>
      <c r="Y38" s="13">
        <v>19</v>
      </c>
      <c r="Z38" s="13">
        <v>20</v>
      </c>
      <c r="AA38" s="13">
        <v>21</v>
      </c>
      <c r="AB38" s="13">
        <v>22</v>
      </c>
      <c r="AC38" s="13">
        <v>23</v>
      </c>
      <c r="AD38" s="13">
        <v>24</v>
      </c>
      <c r="AE38" s="13">
        <v>25</v>
      </c>
      <c r="AF38" s="13">
        <v>26</v>
      </c>
      <c r="AG38" s="13">
        <v>27</v>
      </c>
      <c r="AH38" s="13">
        <v>28</v>
      </c>
      <c r="AI38" s="13" t="str">
        <f t="shared" ref="AI38" si="47">IF(DAY(EOMONTH(DATE(B40+2018,B41,1),0))&lt;29,"","29")</f>
        <v>29</v>
      </c>
      <c r="AJ38" s="13" t="str">
        <f t="shared" ref="AJ38" si="48">IF(DAY(EOMONTH(DATE(B40+2018,B41,1),0))&lt;30,"","30")</f>
        <v>30</v>
      </c>
      <c r="AK38" s="14" t="str">
        <f t="shared" ref="AK38" si="49">IF(DAY(EOMONTH(DATE(B40+2018,B41,1),0))&lt;31,"","31")</f>
        <v>31</v>
      </c>
      <c r="AL38" s="74" t="s">
        <v>13</v>
      </c>
      <c r="AM38" s="75"/>
      <c r="AN38" s="75"/>
      <c r="AO38" s="75"/>
      <c r="AP38" s="75"/>
      <c r="AQ38" s="76"/>
      <c r="AR38" s="80" t="s">
        <v>55</v>
      </c>
      <c r="AS38" s="81"/>
    </row>
    <row r="39" spans="1:45" ht="14.25" customHeight="1" x14ac:dyDescent="0.15">
      <c r="A39" s="33"/>
      <c r="B39" s="39"/>
      <c r="C39" s="34"/>
      <c r="D39" s="82" t="s">
        <v>2</v>
      </c>
      <c r="E39" s="83"/>
      <c r="F39" s="84"/>
      <c r="G39" s="15" t="str">
        <f t="shared" ref="G39:AK54" si="50">IF(G38="","",TEXT(DATE($B40+2018,$B41,G38),"aaa"))</f>
        <v>金</v>
      </c>
      <c r="H39" s="15" t="str">
        <f t="shared" si="50"/>
        <v>土</v>
      </c>
      <c r="I39" s="15" t="str">
        <f t="shared" si="50"/>
        <v>日</v>
      </c>
      <c r="J39" s="15" t="str">
        <f t="shared" si="50"/>
        <v>月</v>
      </c>
      <c r="K39" s="15" t="str">
        <f t="shared" si="50"/>
        <v>火</v>
      </c>
      <c r="L39" s="15" t="str">
        <f t="shared" si="50"/>
        <v>水</v>
      </c>
      <c r="M39" s="15" t="str">
        <f t="shared" si="50"/>
        <v>木</v>
      </c>
      <c r="N39" s="15" t="str">
        <f t="shared" si="50"/>
        <v>金</v>
      </c>
      <c r="O39" s="15" t="str">
        <f t="shared" si="50"/>
        <v>土</v>
      </c>
      <c r="P39" s="15" t="str">
        <f t="shared" si="50"/>
        <v>日</v>
      </c>
      <c r="Q39" s="15" t="str">
        <f t="shared" si="50"/>
        <v>月</v>
      </c>
      <c r="R39" s="15" t="str">
        <f t="shared" si="50"/>
        <v>火</v>
      </c>
      <c r="S39" s="15" t="str">
        <f t="shared" si="50"/>
        <v>水</v>
      </c>
      <c r="T39" s="15" t="str">
        <f t="shared" si="50"/>
        <v>木</v>
      </c>
      <c r="U39" s="15" t="str">
        <f t="shared" si="50"/>
        <v>金</v>
      </c>
      <c r="V39" s="15" t="str">
        <f t="shared" si="50"/>
        <v>土</v>
      </c>
      <c r="W39" s="15" t="str">
        <f t="shared" si="50"/>
        <v>日</v>
      </c>
      <c r="X39" s="15" t="str">
        <f t="shared" si="50"/>
        <v>月</v>
      </c>
      <c r="Y39" s="15" t="str">
        <f t="shared" si="50"/>
        <v>火</v>
      </c>
      <c r="Z39" s="15" t="str">
        <f t="shared" si="50"/>
        <v>水</v>
      </c>
      <c r="AA39" s="15" t="str">
        <f t="shared" si="50"/>
        <v>木</v>
      </c>
      <c r="AB39" s="15" t="str">
        <f t="shared" si="50"/>
        <v>金</v>
      </c>
      <c r="AC39" s="15" t="str">
        <f t="shared" si="50"/>
        <v>土</v>
      </c>
      <c r="AD39" s="15" t="str">
        <f t="shared" si="50"/>
        <v>日</v>
      </c>
      <c r="AE39" s="15" t="str">
        <f t="shared" si="50"/>
        <v>月</v>
      </c>
      <c r="AF39" s="15" t="str">
        <f t="shared" si="50"/>
        <v>火</v>
      </c>
      <c r="AG39" s="15" t="str">
        <f t="shared" si="50"/>
        <v>水</v>
      </c>
      <c r="AH39" s="15" t="str">
        <f t="shared" si="50"/>
        <v>木</v>
      </c>
      <c r="AI39" s="15" t="str">
        <f t="shared" si="50"/>
        <v>金</v>
      </c>
      <c r="AJ39" s="15" t="str">
        <f t="shared" si="50"/>
        <v>土</v>
      </c>
      <c r="AK39" s="15" t="str">
        <f t="shared" si="50"/>
        <v>日</v>
      </c>
      <c r="AL39" s="77"/>
      <c r="AM39" s="78"/>
      <c r="AN39" s="78"/>
      <c r="AO39" s="78"/>
      <c r="AP39" s="78"/>
      <c r="AQ39" s="79"/>
      <c r="AR39" s="26"/>
      <c r="AS39" s="27" t="str">
        <f t="shared" ref="AS39" si="51">IFERROR(AP42/AP40,"")</f>
        <v/>
      </c>
    </row>
    <row r="40" spans="1:45" ht="14.25" customHeight="1" x14ac:dyDescent="0.15">
      <c r="A40" s="65" t="s">
        <v>49</v>
      </c>
      <c r="B40" s="52"/>
      <c r="C40" s="37" t="s">
        <v>18</v>
      </c>
      <c r="D40" s="82" t="s">
        <v>9</v>
      </c>
      <c r="E40" s="83"/>
      <c r="F40" s="84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8"/>
      <c r="AL40" s="85" t="s">
        <v>38</v>
      </c>
      <c r="AM40" s="86"/>
      <c r="AN40" s="86"/>
      <c r="AO40" s="86"/>
      <c r="AP40" s="87">
        <f>COUNTIF(G40:AK40,プルダウン!$B$3)</f>
        <v>0</v>
      </c>
      <c r="AQ40" s="88"/>
      <c r="AR40" s="89"/>
      <c r="AS40" s="90"/>
    </row>
    <row r="41" spans="1:45" ht="14.25" customHeight="1" x14ac:dyDescent="0.15">
      <c r="A41" s="36"/>
      <c r="B41" s="53"/>
      <c r="C41" s="35" t="s">
        <v>56</v>
      </c>
      <c r="D41" s="82" t="s">
        <v>47</v>
      </c>
      <c r="E41" s="83"/>
      <c r="F41" s="84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7"/>
      <c r="AJ41" s="47"/>
      <c r="AK41" s="48"/>
      <c r="AL41" s="11"/>
      <c r="AM41" s="4"/>
      <c r="AN41" s="4"/>
      <c r="AO41" s="4"/>
      <c r="AP41" s="9"/>
      <c r="AQ41" s="10"/>
      <c r="AR41" s="91"/>
      <c r="AS41" s="92"/>
    </row>
    <row r="42" spans="1:45" ht="14.25" customHeight="1" thickBot="1" x14ac:dyDescent="0.2">
      <c r="A42" s="29"/>
      <c r="B42" s="40"/>
      <c r="C42" s="30"/>
      <c r="D42" s="95" t="s">
        <v>48</v>
      </c>
      <c r="E42" s="96"/>
      <c r="F42" s="97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50"/>
      <c r="AJ42" s="50"/>
      <c r="AK42" s="51"/>
      <c r="AL42" s="98" t="s">
        <v>14</v>
      </c>
      <c r="AM42" s="99"/>
      <c r="AN42" s="99"/>
      <c r="AO42" s="99"/>
      <c r="AP42" s="100">
        <f>COUNTIF(G42:AK42,プルダウン!$D$4)+COUNTIF(G42:AK42,プルダウン!$D$5)-COUNTIF(G40:AK40,プルダウン!$B$4)-COUNTIF(G40:AK40,プルダウン!$B$5)-COUNTIF(G40:AK40,プルダウン!$B$6)-COUNTIF(G40:AK40,プルダウン!$B$7)-COUNTIF(G40:AK40,プルダウン!$B$8)-COUNTIF(G40:AK40,プルダウン!$B$9)</f>
        <v>0</v>
      </c>
      <c r="AQ42" s="101"/>
      <c r="AR42" s="93"/>
      <c r="AS42" s="94"/>
    </row>
    <row r="43" spans="1:45" ht="14.25" customHeight="1" x14ac:dyDescent="0.15">
      <c r="A43" s="31"/>
      <c r="B43" s="38"/>
      <c r="C43" s="32"/>
      <c r="D43" s="71" t="s">
        <v>12</v>
      </c>
      <c r="E43" s="72"/>
      <c r="F43" s="73"/>
      <c r="G43" s="13">
        <v>1</v>
      </c>
      <c r="H43" s="13">
        <v>2</v>
      </c>
      <c r="I43" s="13">
        <v>3</v>
      </c>
      <c r="J43" s="13">
        <v>4</v>
      </c>
      <c r="K43" s="13">
        <v>5</v>
      </c>
      <c r="L43" s="13">
        <v>6</v>
      </c>
      <c r="M43" s="13">
        <v>7</v>
      </c>
      <c r="N43" s="13">
        <v>8</v>
      </c>
      <c r="O43" s="13">
        <v>9</v>
      </c>
      <c r="P43" s="13">
        <v>10</v>
      </c>
      <c r="Q43" s="13">
        <v>11</v>
      </c>
      <c r="R43" s="13">
        <v>12</v>
      </c>
      <c r="S43" s="13">
        <v>13</v>
      </c>
      <c r="T43" s="13">
        <v>14</v>
      </c>
      <c r="U43" s="13">
        <v>15</v>
      </c>
      <c r="V43" s="13">
        <v>16</v>
      </c>
      <c r="W43" s="13">
        <v>17</v>
      </c>
      <c r="X43" s="13">
        <v>18</v>
      </c>
      <c r="Y43" s="13">
        <v>19</v>
      </c>
      <c r="Z43" s="13">
        <v>20</v>
      </c>
      <c r="AA43" s="13">
        <v>21</v>
      </c>
      <c r="AB43" s="13">
        <v>22</v>
      </c>
      <c r="AC43" s="13">
        <v>23</v>
      </c>
      <c r="AD43" s="13">
        <v>24</v>
      </c>
      <c r="AE43" s="13">
        <v>25</v>
      </c>
      <c r="AF43" s="13">
        <v>26</v>
      </c>
      <c r="AG43" s="13">
        <v>27</v>
      </c>
      <c r="AH43" s="13">
        <v>28</v>
      </c>
      <c r="AI43" s="13" t="str">
        <f t="shared" ref="AI43" si="52">IF(DAY(EOMONTH(DATE(B45+2018,B46,1),0))&lt;29,"","29")</f>
        <v>29</v>
      </c>
      <c r="AJ43" s="13" t="str">
        <f t="shared" ref="AJ43" si="53">IF(DAY(EOMONTH(DATE(B45+2018,B46,1),0))&lt;30,"","30")</f>
        <v>30</v>
      </c>
      <c r="AK43" s="14" t="str">
        <f t="shared" ref="AK43" si="54">IF(DAY(EOMONTH(DATE(B45+2018,B46,1),0))&lt;31,"","31")</f>
        <v>31</v>
      </c>
      <c r="AL43" s="74" t="s">
        <v>13</v>
      </c>
      <c r="AM43" s="75"/>
      <c r="AN43" s="75"/>
      <c r="AO43" s="75"/>
      <c r="AP43" s="75"/>
      <c r="AQ43" s="76"/>
      <c r="AR43" s="80" t="s">
        <v>55</v>
      </c>
      <c r="AS43" s="81"/>
    </row>
    <row r="44" spans="1:45" ht="14.25" customHeight="1" x14ac:dyDescent="0.15">
      <c r="A44" s="33"/>
      <c r="B44" s="39"/>
      <c r="C44" s="34"/>
      <c r="D44" s="82" t="s">
        <v>2</v>
      </c>
      <c r="E44" s="83"/>
      <c r="F44" s="84"/>
      <c r="G44" s="15" t="str">
        <f t="shared" si="50"/>
        <v>金</v>
      </c>
      <c r="H44" s="15" t="str">
        <f t="shared" si="50"/>
        <v>土</v>
      </c>
      <c r="I44" s="15" t="str">
        <f t="shared" si="50"/>
        <v>日</v>
      </c>
      <c r="J44" s="15" t="str">
        <f t="shared" si="50"/>
        <v>月</v>
      </c>
      <c r="K44" s="15" t="str">
        <f t="shared" si="50"/>
        <v>火</v>
      </c>
      <c r="L44" s="15" t="str">
        <f t="shared" si="50"/>
        <v>水</v>
      </c>
      <c r="M44" s="15" t="str">
        <f t="shared" si="50"/>
        <v>木</v>
      </c>
      <c r="N44" s="15" t="str">
        <f t="shared" si="50"/>
        <v>金</v>
      </c>
      <c r="O44" s="15" t="str">
        <f t="shared" si="50"/>
        <v>土</v>
      </c>
      <c r="P44" s="15" t="str">
        <f t="shared" si="50"/>
        <v>日</v>
      </c>
      <c r="Q44" s="15" t="str">
        <f t="shared" si="50"/>
        <v>月</v>
      </c>
      <c r="R44" s="15" t="str">
        <f t="shared" si="50"/>
        <v>火</v>
      </c>
      <c r="S44" s="15" t="str">
        <f t="shared" si="50"/>
        <v>水</v>
      </c>
      <c r="T44" s="15" t="str">
        <f t="shared" si="50"/>
        <v>木</v>
      </c>
      <c r="U44" s="15" t="str">
        <f t="shared" si="50"/>
        <v>金</v>
      </c>
      <c r="V44" s="15" t="str">
        <f t="shared" si="50"/>
        <v>土</v>
      </c>
      <c r="W44" s="15" t="str">
        <f t="shared" si="50"/>
        <v>日</v>
      </c>
      <c r="X44" s="15" t="str">
        <f t="shared" si="50"/>
        <v>月</v>
      </c>
      <c r="Y44" s="15" t="str">
        <f t="shared" si="50"/>
        <v>火</v>
      </c>
      <c r="Z44" s="15" t="str">
        <f t="shared" si="50"/>
        <v>水</v>
      </c>
      <c r="AA44" s="15" t="str">
        <f t="shared" si="50"/>
        <v>木</v>
      </c>
      <c r="AB44" s="15" t="str">
        <f t="shared" si="50"/>
        <v>金</v>
      </c>
      <c r="AC44" s="15" t="str">
        <f t="shared" si="50"/>
        <v>土</v>
      </c>
      <c r="AD44" s="15" t="str">
        <f t="shared" si="50"/>
        <v>日</v>
      </c>
      <c r="AE44" s="15" t="str">
        <f t="shared" si="50"/>
        <v>月</v>
      </c>
      <c r="AF44" s="15" t="str">
        <f t="shared" si="50"/>
        <v>火</v>
      </c>
      <c r="AG44" s="15" t="str">
        <f t="shared" si="50"/>
        <v>水</v>
      </c>
      <c r="AH44" s="15" t="str">
        <f t="shared" si="50"/>
        <v>木</v>
      </c>
      <c r="AI44" s="15" t="str">
        <f t="shared" si="50"/>
        <v>金</v>
      </c>
      <c r="AJ44" s="15" t="str">
        <f t="shared" si="50"/>
        <v>土</v>
      </c>
      <c r="AK44" s="15" t="str">
        <f t="shared" si="50"/>
        <v>日</v>
      </c>
      <c r="AL44" s="77"/>
      <c r="AM44" s="78"/>
      <c r="AN44" s="78"/>
      <c r="AO44" s="78"/>
      <c r="AP44" s="78"/>
      <c r="AQ44" s="79"/>
      <c r="AR44" s="26"/>
      <c r="AS44" s="27" t="str">
        <f t="shared" ref="AS44" si="55">IFERROR(AP47/AP45,"")</f>
        <v/>
      </c>
    </row>
    <row r="45" spans="1:45" ht="14.25" customHeight="1" x14ac:dyDescent="0.15">
      <c r="A45" s="65" t="s">
        <v>49</v>
      </c>
      <c r="B45" s="52"/>
      <c r="C45" s="37" t="s">
        <v>18</v>
      </c>
      <c r="D45" s="82" t="s">
        <v>9</v>
      </c>
      <c r="E45" s="83"/>
      <c r="F45" s="84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8"/>
      <c r="AL45" s="85" t="s">
        <v>38</v>
      </c>
      <c r="AM45" s="86"/>
      <c r="AN45" s="86"/>
      <c r="AO45" s="86"/>
      <c r="AP45" s="87">
        <f>COUNTIF(G45:AK45,プルダウン!$B$3)</f>
        <v>0</v>
      </c>
      <c r="AQ45" s="88"/>
      <c r="AR45" s="89"/>
      <c r="AS45" s="90"/>
    </row>
    <row r="46" spans="1:45" ht="14.25" customHeight="1" x14ac:dyDescent="0.15">
      <c r="A46" s="36"/>
      <c r="B46" s="53"/>
      <c r="C46" s="35" t="s">
        <v>56</v>
      </c>
      <c r="D46" s="82" t="s">
        <v>47</v>
      </c>
      <c r="E46" s="83"/>
      <c r="F46" s="84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7"/>
      <c r="AJ46" s="47"/>
      <c r="AK46" s="48"/>
      <c r="AL46" s="11"/>
      <c r="AM46" s="4"/>
      <c r="AN46" s="4"/>
      <c r="AO46" s="4"/>
      <c r="AP46" s="9"/>
      <c r="AQ46" s="10"/>
      <c r="AR46" s="91"/>
      <c r="AS46" s="92"/>
    </row>
    <row r="47" spans="1:45" ht="14.25" customHeight="1" thickBot="1" x14ac:dyDescent="0.2">
      <c r="A47" s="29"/>
      <c r="B47" s="40"/>
      <c r="C47" s="30"/>
      <c r="D47" s="95" t="s">
        <v>48</v>
      </c>
      <c r="E47" s="96"/>
      <c r="F47" s="97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50"/>
      <c r="AJ47" s="50"/>
      <c r="AK47" s="51"/>
      <c r="AL47" s="98" t="s">
        <v>14</v>
      </c>
      <c r="AM47" s="99"/>
      <c r="AN47" s="99"/>
      <c r="AO47" s="99"/>
      <c r="AP47" s="100">
        <f>COUNTIF(G47:AK47,プルダウン!$D$4)+COUNTIF(G47:AK47,プルダウン!$D$5)-COUNTIF(G45:AK45,プルダウン!$B$4)-COUNTIF(G45:AK45,プルダウン!$B$5)-COUNTIF(G45:AK45,プルダウン!$B$6)-COUNTIF(G45:AK45,プルダウン!$B$7)-COUNTIF(G45:AK45,プルダウン!$B$8)-COUNTIF(G45:AK45,プルダウン!$B$9)</f>
        <v>0</v>
      </c>
      <c r="AQ47" s="101"/>
      <c r="AR47" s="93"/>
      <c r="AS47" s="94"/>
    </row>
    <row r="48" spans="1:45" ht="14.25" customHeight="1" x14ac:dyDescent="0.15">
      <c r="A48" s="31"/>
      <c r="B48" s="38"/>
      <c r="C48" s="32"/>
      <c r="D48" s="71" t="s">
        <v>12</v>
      </c>
      <c r="E48" s="72"/>
      <c r="F48" s="73"/>
      <c r="G48" s="13">
        <v>1</v>
      </c>
      <c r="H48" s="13">
        <v>2</v>
      </c>
      <c r="I48" s="13">
        <v>3</v>
      </c>
      <c r="J48" s="13">
        <v>4</v>
      </c>
      <c r="K48" s="13">
        <v>5</v>
      </c>
      <c r="L48" s="13">
        <v>6</v>
      </c>
      <c r="M48" s="13">
        <v>7</v>
      </c>
      <c r="N48" s="13">
        <v>8</v>
      </c>
      <c r="O48" s="13">
        <v>9</v>
      </c>
      <c r="P48" s="13">
        <v>10</v>
      </c>
      <c r="Q48" s="13">
        <v>11</v>
      </c>
      <c r="R48" s="13">
        <v>12</v>
      </c>
      <c r="S48" s="13">
        <v>13</v>
      </c>
      <c r="T48" s="13">
        <v>14</v>
      </c>
      <c r="U48" s="13">
        <v>15</v>
      </c>
      <c r="V48" s="13">
        <v>16</v>
      </c>
      <c r="W48" s="13">
        <v>17</v>
      </c>
      <c r="X48" s="13">
        <v>18</v>
      </c>
      <c r="Y48" s="13">
        <v>19</v>
      </c>
      <c r="Z48" s="13">
        <v>20</v>
      </c>
      <c r="AA48" s="13">
        <v>21</v>
      </c>
      <c r="AB48" s="13">
        <v>22</v>
      </c>
      <c r="AC48" s="13">
        <v>23</v>
      </c>
      <c r="AD48" s="13">
        <v>24</v>
      </c>
      <c r="AE48" s="13">
        <v>25</v>
      </c>
      <c r="AF48" s="13">
        <v>26</v>
      </c>
      <c r="AG48" s="13">
        <v>27</v>
      </c>
      <c r="AH48" s="13">
        <v>28</v>
      </c>
      <c r="AI48" s="13" t="str">
        <f t="shared" ref="AI48" si="56">IF(DAY(EOMONTH(DATE(B50+2018,B51,1),0))&lt;29,"","29")</f>
        <v>29</v>
      </c>
      <c r="AJ48" s="13" t="str">
        <f t="shared" ref="AJ48" si="57">IF(DAY(EOMONTH(DATE(B50+2018,B51,1),0))&lt;30,"","30")</f>
        <v>30</v>
      </c>
      <c r="AK48" s="14" t="str">
        <f t="shared" ref="AK48" si="58">IF(DAY(EOMONTH(DATE(B50+2018,B51,1),0))&lt;31,"","31")</f>
        <v>31</v>
      </c>
      <c r="AL48" s="74" t="s">
        <v>13</v>
      </c>
      <c r="AM48" s="75"/>
      <c r="AN48" s="75"/>
      <c r="AO48" s="75"/>
      <c r="AP48" s="75"/>
      <c r="AQ48" s="76"/>
      <c r="AR48" s="80" t="s">
        <v>55</v>
      </c>
      <c r="AS48" s="81"/>
    </row>
    <row r="49" spans="1:45" ht="14.25" customHeight="1" x14ac:dyDescent="0.15">
      <c r="A49" s="33"/>
      <c r="B49" s="39"/>
      <c r="C49" s="34"/>
      <c r="D49" s="82" t="s">
        <v>2</v>
      </c>
      <c r="E49" s="83"/>
      <c r="F49" s="84"/>
      <c r="G49" s="15" t="str">
        <f t="shared" si="50"/>
        <v>金</v>
      </c>
      <c r="H49" s="15" t="str">
        <f t="shared" si="50"/>
        <v>土</v>
      </c>
      <c r="I49" s="15" t="str">
        <f t="shared" si="50"/>
        <v>日</v>
      </c>
      <c r="J49" s="15" t="str">
        <f t="shared" si="50"/>
        <v>月</v>
      </c>
      <c r="K49" s="15" t="str">
        <f t="shared" si="50"/>
        <v>火</v>
      </c>
      <c r="L49" s="15" t="str">
        <f t="shared" si="50"/>
        <v>水</v>
      </c>
      <c r="M49" s="15" t="str">
        <f t="shared" si="50"/>
        <v>木</v>
      </c>
      <c r="N49" s="15" t="str">
        <f t="shared" si="50"/>
        <v>金</v>
      </c>
      <c r="O49" s="15" t="str">
        <f t="shared" si="50"/>
        <v>土</v>
      </c>
      <c r="P49" s="15" t="str">
        <f t="shared" si="50"/>
        <v>日</v>
      </c>
      <c r="Q49" s="15" t="str">
        <f t="shared" si="50"/>
        <v>月</v>
      </c>
      <c r="R49" s="15" t="str">
        <f t="shared" si="50"/>
        <v>火</v>
      </c>
      <c r="S49" s="15" t="str">
        <f t="shared" si="50"/>
        <v>水</v>
      </c>
      <c r="T49" s="15" t="str">
        <f t="shared" si="50"/>
        <v>木</v>
      </c>
      <c r="U49" s="15" t="str">
        <f t="shared" si="50"/>
        <v>金</v>
      </c>
      <c r="V49" s="15" t="str">
        <f t="shared" si="50"/>
        <v>土</v>
      </c>
      <c r="W49" s="15" t="str">
        <f t="shared" si="50"/>
        <v>日</v>
      </c>
      <c r="X49" s="15" t="str">
        <f t="shared" si="50"/>
        <v>月</v>
      </c>
      <c r="Y49" s="15" t="str">
        <f t="shared" si="50"/>
        <v>火</v>
      </c>
      <c r="Z49" s="15" t="str">
        <f t="shared" si="50"/>
        <v>水</v>
      </c>
      <c r="AA49" s="15" t="str">
        <f t="shared" si="50"/>
        <v>木</v>
      </c>
      <c r="AB49" s="15" t="str">
        <f t="shared" si="50"/>
        <v>金</v>
      </c>
      <c r="AC49" s="15" t="str">
        <f t="shared" si="50"/>
        <v>土</v>
      </c>
      <c r="AD49" s="15" t="str">
        <f t="shared" si="50"/>
        <v>日</v>
      </c>
      <c r="AE49" s="15" t="str">
        <f t="shared" si="50"/>
        <v>月</v>
      </c>
      <c r="AF49" s="15" t="str">
        <f t="shared" si="50"/>
        <v>火</v>
      </c>
      <c r="AG49" s="15" t="str">
        <f t="shared" si="50"/>
        <v>水</v>
      </c>
      <c r="AH49" s="15" t="str">
        <f t="shared" si="50"/>
        <v>木</v>
      </c>
      <c r="AI49" s="15" t="str">
        <f t="shared" si="50"/>
        <v>金</v>
      </c>
      <c r="AJ49" s="15" t="str">
        <f t="shared" si="50"/>
        <v>土</v>
      </c>
      <c r="AK49" s="15" t="str">
        <f t="shared" si="50"/>
        <v>日</v>
      </c>
      <c r="AL49" s="77"/>
      <c r="AM49" s="78"/>
      <c r="AN49" s="78"/>
      <c r="AO49" s="78"/>
      <c r="AP49" s="78"/>
      <c r="AQ49" s="79"/>
      <c r="AR49" s="26"/>
      <c r="AS49" s="27" t="str">
        <f t="shared" ref="AS49" si="59">IFERROR(AP52/AP50,"")</f>
        <v/>
      </c>
    </row>
    <row r="50" spans="1:45" ht="14.25" customHeight="1" x14ac:dyDescent="0.15">
      <c r="A50" s="65" t="s">
        <v>49</v>
      </c>
      <c r="B50" s="52"/>
      <c r="C50" s="37" t="s">
        <v>18</v>
      </c>
      <c r="D50" s="82" t="s">
        <v>9</v>
      </c>
      <c r="E50" s="83"/>
      <c r="F50" s="84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8"/>
      <c r="AL50" s="85" t="s">
        <v>38</v>
      </c>
      <c r="AM50" s="86"/>
      <c r="AN50" s="86"/>
      <c r="AO50" s="86"/>
      <c r="AP50" s="87">
        <f>COUNTIF(G50:AK50,プルダウン!$B$3)</f>
        <v>0</v>
      </c>
      <c r="AQ50" s="88"/>
      <c r="AR50" s="89"/>
      <c r="AS50" s="90"/>
    </row>
    <row r="51" spans="1:45" ht="14.25" customHeight="1" x14ac:dyDescent="0.15">
      <c r="A51" s="36"/>
      <c r="B51" s="53"/>
      <c r="C51" s="35" t="s">
        <v>56</v>
      </c>
      <c r="D51" s="82" t="s">
        <v>47</v>
      </c>
      <c r="E51" s="83"/>
      <c r="F51" s="84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7"/>
      <c r="AJ51" s="47"/>
      <c r="AK51" s="48"/>
      <c r="AL51" s="11"/>
      <c r="AM51" s="4"/>
      <c r="AN51" s="4"/>
      <c r="AO51" s="4"/>
      <c r="AP51" s="9"/>
      <c r="AQ51" s="10"/>
      <c r="AR51" s="91"/>
      <c r="AS51" s="92"/>
    </row>
    <row r="52" spans="1:45" ht="14.25" customHeight="1" thickBot="1" x14ac:dyDescent="0.2">
      <c r="A52" s="29"/>
      <c r="B52" s="40"/>
      <c r="C52" s="30"/>
      <c r="D52" s="95" t="s">
        <v>48</v>
      </c>
      <c r="E52" s="96"/>
      <c r="F52" s="97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50"/>
      <c r="AJ52" s="50"/>
      <c r="AK52" s="51"/>
      <c r="AL52" s="98" t="s">
        <v>14</v>
      </c>
      <c r="AM52" s="99"/>
      <c r="AN52" s="99"/>
      <c r="AO52" s="99"/>
      <c r="AP52" s="100">
        <f>COUNTIF(G52:AK52,プルダウン!$D$4)+COUNTIF(G52:AK52,プルダウン!$D$5)-COUNTIF(G50:AK50,プルダウン!$B$4)-COUNTIF(G50:AK50,プルダウン!$B$5)-COUNTIF(G50:AK50,プルダウン!$B$6)-COUNTIF(G50:AK50,プルダウン!$B$7)-COUNTIF(G50:AK50,プルダウン!$B$8)-COUNTIF(G50:AK50,プルダウン!$B$9)</f>
        <v>0</v>
      </c>
      <c r="AQ52" s="101"/>
      <c r="AR52" s="93"/>
      <c r="AS52" s="94"/>
    </row>
    <row r="53" spans="1:45" ht="14.25" customHeight="1" x14ac:dyDescent="0.15">
      <c r="A53" s="31"/>
      <c r="B53" s="38"/>
      <c r="C53" s="32"/>
      <c r="D53" s="71" t="s">
        <v>12</v>
      </c>
      <c r="E53" s="72"/>
      <c r="F53" s="73"/>
      <c r="G53" s="13">
        <v>1</v>
      </c>
      <c r="H53" s="13">
        <v>2</v>
      </c>
      <c r="I53" s="13">
        <v>3</v>
      </c>
      <c r="J53" s="13">
        <v>4</v>
      </c>
      <c r="K53" s="13">
        <v>5</v>
      </c>
      <c r="L53" s="13">
        <v>6</v>
      </c>
      <c r="M53" s="13">
        <v>7</v>
      </c>
      <c r="N53" s="13">
        <v>8</v>
      </c>
      <c r="O53" s="13">
        <v>9</v>
      </c>
      <c r="P53" s="13">
        <v>10</v>
      </c>
      <c r="Q53" s="13">
        <v>11</v>
      </c>
      <c r="R53" s="13">
        <v>12</v>
      </c>
      <c r="S53" s="13">
        <v>13</v>
      </c>
      <c r="T53" s="13">
        <v>14</v>
      </c>
      <c r="U53" s="13">
        <v>15</v>
      </c>
      <c r="V53" s="13">
        <v>16</v>
      </c>
      <c r="W53" s="13">
        <v>17</v>
      </c>
      <c r="X53" s="13">
        <v>18</v>
      </c>
      <c r="Y53" s="13">
        <v>19</v>
      </c>
      <c r="Z53" s="13">
        <v>20</v>
      </c>
      <c r="AA53" s="13">
        <v>21</v>
      </c>
      <c r="AB53" s="13">
        <v>22</v>
      </c>
      <c r="AC53" s="13">
        <v>23</v>
      </c>
      <c r="AD53" s="13">
        <v>24</v>
      </c>
      <c r="AE53" s="13">
        <v>25</v>
      </c>
      <c r="AF53" s="13">
        <v>26</v>
      </c>
      <c r="AG53" s="13">
        <v>27</v>
      </c>
      <c r="AH53" s="13">
        <v>28</v>
      </c>
      <c r="AI53" s="13" t="str">
        <f t="shared" ref="AI53" si="60">IF(DAY(EOMONTH(DATE(B55+2018,B56,1),0))&lt;29,"","29")</f>
        <v>29</v>
      </c>
      <c r="AJ53" s="13" t="str">
        <f t="shared" ref="AJ53" si="61">IF(DAY(EOMONTH(DATE(B55+2018,B56,1),0))&lt;30,"","30")</f>
        <v>30</v>
      </c>
      <c r="AK53" s="14" t="str">
        <f t="shared" ref="AK53" si="62">IF(DAY(EOMONTH(DATE(B55+2018,B56,1),0))&lt;31,"","31")</f>
        <v>31</v>
      </c>
      <c r="AL53" s="74" t="s">
        <v>13</v>
      </c>
      <c r="AM53" s="75"/>
      <c r="AN53" s="75"/>
      <c r="AO53" s="75"/>
      <c r="AP53" s="75"/>
      <c r="AQ53" s="76"/>
      <c r="AR53" s="80" t="s">
        <v>55</v>
      </c>
      <c r="AS53" s="81"/>
    </row>
    <row r="54" spans="1:45" ht="14.25" customHeight="1" x14ac:dyDescent="0.15">
      <c r="A54" s="33"/>
      <c r="B54" s="39"/>
      <c r="C54" s="34"/>
      <c r="D54" s="82" t="s">
        <v>2</v>
      </c>
      <c r="E54" s="83"/>
      <c r="F54" s="84"/>
      <c r="G54" s="15" t="str">
        <f t="shared" si="50"/>
        <v>金</v>
      </c>
      <c r="H54" s="15" t="str">
        <f t="shared" si="50"/>
        <v>土</v>
      </c>
      <c r="I54" s="15" t="str">
        <f t="shared" si="50"/>
        <v>日</v>
      </c>
      <c r="J54" s="15" t="str">
        <f t="shared" si="50"/>
        <v>月</v>
      </c>
      <c r="K54" s="15" t="str">
        <f t="shared" si="50"/>
        <v>火</v>
      </c>
      <c r="L54" s="15" t="str">
        <f t="shared" si="50"/>
        <v>水</v>
      </c>
      <c r="M54" s="15" t="str">
        <f t="shared" si="50"/>
        <v>木</v>
      </c>
      <c r="N54" s="15" t="str">
        <f t="shared" si="50"/>
        <v>金</v>
      </c>
      <c r="O54" s="15" t="str">
        <f t="shared" si="50"/>
        <v>土</v>
      </c>
      <c r="P54" s="15" t="str">
        <f t="shared" si="50"/>
        <v>日</v>
      </c>
      <c r="Q54" s="15" t="str">
        <f t="shared" si="50"/>
        <v>月</v>
      </c>
      <c r="R54" s="15" t="str">
        <f t="shared" si="50"/>
        <v>火</v>
      </c>
      <c r="S54" s="15" t="str">
        <f t="shared" si="50"/>
        <v>水</v>
      </c>
      <c r="T54" s="15" t="str">
        <f t="shared" si="50"/>
        <v>木</v>
      </c>
      <c r="U54" s="15" t="str">
        <f t="shared" si="50"/>
        <v>金</v>
      </c>
      <c r="V54" s="15" t="str">
        <f t="shared" si="50"/>
        <v>土</v>
      </c>
      <c r="W54" s="15" t="str">
        <f t="shared" si="50"/>
        <v>日</v>
      </c>
      <c r="X54" s="15" t="str">
        <f t="shared" si="50"/>
        <v>月</v>
      </c>
      <c r="Y54" s="15" t="str">
        <f t="shared" si="50"/>
        <v>火</v>
      </c>
      <c r="Z54" s="15" t="str">
        <f t="shared" si="50"/>
        <v>水</v>
      </c>
      <c r="AA54" s="15" t="str">
        <f t="shared" si="50"/>
        <v>木</v>
      </c>
      <c r="AB54" s="15" t="str">
        <f t="shared" si="50"/>
        <v>金</v>
      </c>
      <c r="AC54" s="15" t="str">
        <f t="shared" si="50"/>
        <v>土</v>
      </c>
      <c r="AD54" s="15" t="str">
        <f t="shared" si="50"/>
        <v>日</v>
      </c>
      <c r="AE54" s="15" t="str">
        <f t="shared" si="50"/>
        <v>月</v>
      </c>
      <c r="AF54" s="15" t="str">
        <f t="shared" si="50"/>
        <v>火</v>
      </c>
      <c r="AG54" s="15" t="str">
        <f t="shared" si="50"/>
        <v>水</v>
      </c>
      <c r="AH54" s="15" t="str">
        <f t="shared" si="50"/>
        <v>木</v>
      </c>
      <c r="AI54" s="15" t="str">
        <f t="shared" si="50"/>
        <v>金</v>
      </c>
      <c r="AJ54" s="15" t="str">
        <f t="shared" si="50"/>
        <v>土</v>
      </c>
      <c r="AK54" s="15" t="str">
        <f t="shared" si="50"/>
        <v>日</v>
      </c>
      <c r="AL54" s="77"/>
      <c r="AM54" s="78"/>
      <c r="AN54" s="78"/>
      <c r="AO54" s="78"/>
      <c r="AP54" s="78"/>
      <c r="AQ54" s="79"/>
      <c r="AR54" s="26"/>
      <c r="AS54" s="27" t="str">
        <f t="shared" ref="AS54" si="63">IFERROR(AP57/AP55,"")</f>
        <v/>
      </c>
    </row>
    <row r="55" spans="1:45" ht="14.25" customHeight="1" x14ac:dyDescent="0.15">
      <c r="A55" s="65" t="s">
        <v>49</v>
      </c>
      <c r="B55" s="52"/>
      <c r="C55" s="37" t="s">
        <v>18</v>
      </c>
      <c r="D55" s="82" t="s">
        <v>9</v>
      </c>
      <c r="E55" s="83"/>
      <c r="F55" s="84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8"/>
      <c r="AL55" s="85" t="s">
        <v>38</v>
      </c>
      <c r="AM55" s="86"/>
      <c r="AN55" s="86"/>
      <c r="AO55" s="86"/>
      <c r="AP55" s="87">
        <f>COUNTIF(G55:AK55,プルダウン!$B$3)</f>
        <v>0</v>
      </c>
      <c r="AQ55" s="88"/>
      <c r="AR55" s="89"/>
      <c r="AS55" s="90"/>
    </row>
    <row r="56" spans="1:45" ht="14.25" customHeight="1" x14ac:dyDescent="0.15">
      <c r="A56" s="36"/>
      <c r="B56" s="53"/>
      <c r="C56" s="35" t="s">
        <v>56</v>
      </c>
      <c r="D56" s="82" t="s">
        <v>47</v>
      </c>
      <c r="E56" s="83"/>
      <c r="F56" s="84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7"/>
      <c r="AJ56" s="47"/>
      <c r="AK56" s="48"/>
      <c r="AL56" s="11"/>
      <c r="AM56" s="4"/>
      <c r="AN56" s="4"/>
      <c r="AO56" s="4"/>
      <c r="AP56" s="9"/>
      <c r="AQ56" s="10"/>
      <c r="AR56" s="91"/>
      <c r="AS56" s="92"/>
    </row>
    <row r="57" spans="1:45" ht="14.25" customHeight="1" thickBot="1" x14ac:dyDescent="0.2">
      <c r="A57" s="29"/>
      <c r="B57" s="40"/>
      <c r="C57" s="30"/>
      <c r="D57" s="95" t="s">
        <v>48</v>
      </c>
      <c r="E57" s="96"/>
      <c r="F57" s="97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50"/>
      <c r="AJ57" s="50"/>
      <c r="AK57" s="51"/>
      <c r="AL57" s="98" t="s">
        <v>14</v>
      </c>
      <c r="AM57" s="99"/>
      <c r="AN57" s="99"/>
      <c r="AO57" s="99"/>
      <c r="AP57" s="100">
        <f>COUNTIF(G57:AK57,プルダウン!$D$4)+COUNTIF(G57:AK57,プルダウン!$D$5)-COUNTIF(G55:AK55,プルダウン!$B$4)-COUNTIF(G55:AK55,プルダウン!$B$5)-COUNTIF(G55:AK55,プルダウン!$B$6)-COUNTIF(G55:AK55,プルダウン!$B$7)-COUNTIF(G55:AK55,プルダウン!$B$8)-COUNTIF(G55:AK55,プルダウン!$B$9)</f>
        <v>0</v>
      </c>
      <c r="AQ57" s="101"/>
      <c r="AR57" s="93"/>
      <c r="AS57" s="94"/>
    </row>
    <row r="58" spans="1:45" ht="14.25" customHeight="1" x14ac:dyDescent="0.15">
      <c r="A58" s="31"/>
      <c r="B58" s="38"/>
      <c r="C58" s="32"/>
      <c r="D58" s="71" t="s">
        <v>12</v>
      </c>
      <c r="E58" s="72"/>
      <c r="F58" s="73"/>
      <c r="G58" s="13">
        <v>1</v>
      </c>
      <c r="H58" s="13">
        <v>2</v>
      </c>
      <c r="I58" s="13">
        <v>3</v>
      </c>
      <c r="J58" s="13">
        <v>4</v>
      </c>
      <c r="K58" s="13">
        <v>5</v>
      </c>
      <c r="L58" s="13">
        <v>6</v>
      </c>
      <c r="M58" s="13">
        <v>7</v>
      </c>
      <c r="N58" s="13">
        <v>8</v>
      </c>
      <c r="O58" s="13">
        <v>9</v>
      </c>
      <c r="P58" s="13">
        <v>10</v>
      </c>
      <c r="Q58" s="13">
        <v>11</v>
      </c>
      <c r="R58" s="13">
        <v>12</v>
      </c>
      <c r="S58" s="13">
        <v>13</v>
      </c>
      <c r="T58" s="13">
        <v>14</v>
      </c>
      <c r="U58" s="13">
        <v>15</v>
      </c>
      <c r="V58" s="13">
        <v>16</v>
      </c>
      <c r="W58" s="13">
        <v>17</v>
      </c>
      <c r="X58" s="13">
        <v>18</v>
      </c>
      <c r="Y58" s="13">
        <v>19</v>
      </c>
      <c r="Z58" s="13">
        <v>20</v>
      </c>
      <c r="AA58" s="13">
        <v>21</v>
      </c>
      <c r="AB58" s="13">
        <v>22</v>
      </c>
      <c r="AC58" s="13">
        <v>23</v>
      </c>
      <c r="AD58" s="13">
        <v>24</v>
      </c>
      <c r="AE58" s="13">
        <v>25</v>
      </c>
      <c r="AF58" s="13">
        <v>26</v>
      </c>
      <c r="AG58" s="13">
        <v>27</v>
      </c>
      <c r="AH58" s="13">
        <v>28</v>
      </c>
      <c r="AI58" s="13" t="str">
        <f t="shared" ref="AI58" si="64">IF(DAY(EOMONTH(DATE(B60+2018,B61,1),0))&lt;29,"","29")</f>
        <v>29</v>
      </c>
      <c r="AJ58" s="13" t="str">
        <f t="shared" ref="AJ58" si="65">IF(DAY(EOMONTH(DATE(B60+2018,B61,1),0))&lt;30,"","30")</f>
        <v>30</v>
      </c>
      <c r="AK58" s="14" t="str">
        <f t="shared" ref="AK58" si="66">IF(DAY(EOMONTH(DATE(B60+2018,B61,1),0))&lt;31,"","31")</f>
        <v>31</v>
      </c>
      <c r="AL58" s="74" t="s">
        <v>13</v>
      </c>
      <c r="AM58" s="75"/>
      <c r="AN58" s="75"/>
      <c r="AO58" s="75"/>
      <c r="AP58" s="75"/>
      <c r="AQ58" s="76"/>
      <c r="AR58" s="80" t="s">
        <v>55</v>
      </c>
      <c r="AS58" s="81"/>
    </row>
    <row r="59" spans="1:45" ht="14.25" customHeight="1" x14ac:dyDescent="0.15">
      <c r="A59" s="33"/>
      <c r="B59" s="39"/>
      <c r="C59" s="34"/>
      <c r="D59" s="82" t="s">
        <v>2</v>
      </c>
      <c r="E59" s="83"/>
      <c r="F59" s="84"/>
      <c r="G59" s="15" t="str">
        <f t="shared" ref="G59:AK74" si="67">IF(G58="","",TEXT(DATE($B60+2018,$B61,G58),"aaa"))</f>
        <v>金</v>
      </c>
      <c r="H59" s="15" t="str">
        <f t="shared" si="67"/>
        <v>土</v>
      </c>
      <c r="I59" s="15" t="str">
        <f t="shared" si="67"/>
        <v>日</v>
      </c>
      <c r="J59" s="15" t="str">
        <f t="shared" si="67"/>
        <v>月</v>
      </c>
      <c r="K59" s="15" t="str">
        <f t="shared" si="67"/>
        <v>火</v>
      </c>
      <c r="L59" s="15" t="str">
        <f t="shared" si="67"/>
        <v>水</v>
      </c>
      <c r="M59" s="15" t="str">
        <f t="shared" si="67"/>
        <v>木</v>
      </c>
      <c r="N59" s="15" t="str">
        <f t="shared" si="67"/>
        <v>金</v>
      </c>
      <c r="O59" s="15" t="str">
        <f t="shared" si="67"/>
        <v>土</v>
      </c>
      <c r="P59" s="15" t="str">
        <f t="shared" si="67"/>
        <v>日</v>
      </c>
      <c r="Q59" s="15" t="str">
        <f t="shared" si="67"/>
        <v>月</v>
      </c>
      <c r="R59" s="15" t="str">
        <f t="shared" si="67"/>
        <v>火</v>
      </c>
      <c r="S59" s="15" t="str">
        <f t="shared" si="67"/>
        <v>水</v>
      </c>
      <c r="T59" s="15" t="str">
        <f t="shared" si="67"/>
        <v>木</v>
      </c>
      <c r="U59" s="15" t="str">
        <f t="shared" si="67"/>
        <v>金</v>
      </c>
      <c r="V59" s="15" t="str">
        <f t="shared" si="67"/>
        <v>土</v>
      </c>
      <c r="W59" s="15" t="str">
        <f t="shared" si="67"/>
        <v>日</v>
      </c>
      <c r="X59" s="15" t="str">
        <f t="shared" si="67"/>
        <v>月</v>
      </c>
      <c r="Y59" s="15" t="str">
        <f t="shared" si="67"/>
        <v>火</v>
      </c>
      <c r="Z59" s="15" t="str">
        <f t="shared" si="67"/>
        <v>水</v>
      </c>
      <c r="AA59" s="15" t="str">
        <f t="shared" si="67"/>
        <v>木</v>
      </c>
      <c r="AB59" s="15" t="str">
        <f t="shared" si="67"/>
        <v>金</v>
      </c>
      <c r="AC59" s="15" t="str">
        <f t="shared" si="67"/>
        <v>土</v>
      </c>
      <c r="AD59" s="15" t="str">
        <f t="shared" si="67"/>
        <v>日</v>
      </c>
      <c r="AE59" s="15" t="str">
        <f t="shared" si="67"/>
        <v>月</v>
      </c>
      <c r="AF59" s="15" t="str">
        <f t="shared" si="67"/>
        <v>火</v>
      </c>
      <c r="AG59" s="15" t="str">
        <f t="shared" si="67"/>
        <v>水</v>
      </c>
      <c r="AH59" s="15" t="str">
        <f t="shared" si="67"/>
        <v>木</v>
      </c>
      <c r="AI59" s="15" t="str">
        <f t="shared" si="67"/>
        <v>金</v>
      </c>
      <c r="AJ59" s="15" t="str">
        <f t="shared" si="67"/>
        <v>土</v>
      </c>
      <c r="AK59" s="15" t="str">
        <f t="shared" si="67"/>
        <v>日</v>
      </c>
      <c r="AL59" s="77"/>
      <c r="AM59" s="78"/>
      <c r="AN59" s="78"/>
      <c r="AO59" s="78"/>
      <c r="AP59" s="78"/>
      <c r="AQ59" s="79"/>
      <c r="AR59" s="26"/>
      <c r="AS59" s="27" t="str">
        <f t="shared" ref="AS59" si="68">IFERROR(AP62/AP60,"")</f>
        <v/>
      </c>
    </row>
    <row r="60" spans="1:45" ht="14.25" customHeight="1" x14ac:dyDescent="0.15">
      <c r="A60" s="65" t="s">
        <v>49</v>
      </c>
      <c r="B60" s="52"/>
      <c r="C60" s="37" t="s">
        <v>18</v>
      </c>
      <c r="D60" s="82" t="s">
        <v>9</v>
      </c>
      <c r="E60" s="83"/>
      <c r="F60" s="84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8"/>
      <c r="AL60" s="85" t="s">
        <v>38</v>
      </c>
      <c r="AM60" s="86"/>
      <c r="AN60" s="86"/>
      <c r="AO60" s="86"/>
      <c r="AP60" s="87">
        <f>COUNTIF(G60:AK60,プルダウン!$B$3)</f>
        <v>0</v>
      </c>
      <c r="AQ60" s="88"/>
      <c r="AR60" s="89"/>
      <c r="AS60" s="90"/>
    </row>
    <row r="61" spans="1:45" ht="14.25" customHeight="1" x14ac:dyDescent="0.15">
      <c r="A61" s="36"/>
      <c r="B61" s="53"/>
      <c r="C61" s="35" t="s">
        <v>56</v>
      </c>
      <c r="D61" s="82" t="s">
        <v>47</v>
      </c>
      <c r="E61" s="83"/>
      <c r="F61" s="84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7"/>
      <c r="AJ61" s="47"/>
      <c r="AK61" s="48"/>
      <c r="AL61" s="11"/>
      <c r="AM61" s="4"/>
      <c r="AN61" s="4"/>
      <c r="AO61" s="4"/>
      <c r="AP61" s="9"/>
      <c r="AQ61" s="10"/>
      <c r="AR61" s="91"/>
      <c r="AS61" s="92"/>
    </row>
    <row r="62" spans="1:45" ht="14.25" customHeight="1" thickBot="1" x14ac:dyDescent="0.2">
      <c r="A62" s="29"/>
      <c r="B62" s="40"/>
      <c r="C62" s="30"/>
      <c r="D62" s="95" t="s">
        <v>48</v>
      </c>
      <c r="E62" s="96"/>
      <c r="F62" s="97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50"/>
      <c r="AJ62" s="50"/>
      <c r="AK62" s="51"/>
      <c r="AL62" s="98" t="s">
        <v>14</v>
      </c>
      <c r="AM62" s="99"/>
      <c r="AN62" s="99"/>
      <c r="AO62" s="99"/>
      <c r="AP62" s="100">
        <f>COUNTIF(G62:AK62,プルダウン!$D$4)+COUNTIF(G62:AK62,プルダウン!$D$5)-COUNTIF(G60:AK60,プルダウン!$B$4)-COUNTIF(G60:AK60,プルダウン!$B$5)-COUNTIF(G60:AK60,プルダウン!$B$6)-COUNTIF(G60:AK60,プルダウン!$B$7)-COUNTIF(G60:AK60,プルダウン!$B$8)-COUNTIF(G60:AK60,プルダウン!$B$9)</f>
        <v>0</v>
      </c>
      <c r="AQ62" s="101"/>
      <c r="AR62" s="93"/>
      <c r="AS62" s="94"/>
    </row>
    <row r="63" spans="1:45" ht="14.25" customHeight="1" x14ac:dyDescent="0.15">
      <c r="A63" s="31"/>
      <c r="B63" s="38"/>
      <c r="C63" s="32"/>
      <c r="D63" s="71" t="s">
        <v>12</v>
      </c>
      <c r="E63" s="72"/>
      <c r="F63" s="73"/>
      <c r="G63" s="13">
        <v>1</v>
      </c>
      <c r="H63" s="13">
        <v>2</v>
      </c>
      <c r="I63" s="13">
        <v>3</v>
      </c>
      <c r="J63" s="13">
        <v>4</v>
      </c>
      <c r="K63" s="13">
        <v>5</v>
      </c>
      <c r="L63" s="13">
        <v>6</v>
      </c>
      <c r="M63" s="13">
        <v>7</v>
      </c>
      <c r="N63" s="13">
        <v>8</v>
      </c>
      <c r="O63" s="13">
        <v>9</v>
      </c>
      <c r="P63" s="13">
        <v>10</v>
      </c>
      <c r="Q63" s="13">
        <v>11</v>
      </c>
      <c r="R63" s="13">
        <v>12</v>
      </c>
      <c r="S63" s="13">
        <v>13</v>
      </c>
      <c r="T63" s="13">
        <v>14</v>
      </c>
      <c r="U63" s="13">
        <v>15</v>
      </c>
      <c r="V63" s="13">
        <v>16</v>
      </c>
      <c r="W63" s="13">
        <v>17</v>
      </c>
      <c r="X63" s="13">
        <v>18</v>
      </c>
      <c r="Y63" s="13">
        <v>19</v>
      </c>
      <c r="Z63" s="13">
        <v>20</v>
      </c>
      <c r="AA63" s="13">
        <v>21</v>
      </c>
      <c r="AB63" s="13">
        <v>22</v>
      </c>
      <c r="AC63" s="13">
        <v>23</v>
      </c>
      <c r="AD63" s="13">
        <v>24</v>
      </c>
      <c r="AE63" s="13">
        <v>25</v>
      </c>
      <c r="AF63" s="13">
        <v>26</v>
      </c>
      <c r="AG63" s="13">
        <v>27</v>
      </c>
      <c r="AH63" s="13">
        <v>28</v>
      </c>
      <c r="AI63" s="13" t="str">
        <f t="shared" ref="AI63" si="69">IF(DAY(EOMONTH(DATE(B65+2018,B66,1),0))&lt;29,"","29")</f>
        <v>29</v>
      </c>
      <c r="AJ63" s="13" t="str">
        <f t="shared" ref="AJ63" si="70">IF(DAY(EOMONTH(DATE(B65+2018,B66,1),0))&lt;30,"","30")</f>
        <v>30</v>
      </c>
      <c r="AK63" s="14" t="str">
        <f t="shared" ref="AK63" si="71">IF(DAY(EOMONTH(DATE(B65+2018,B66,1),0))&lt;31,"","31")</f>
        <v>31</v>
      </c>
      <c r="AL63" s="74" t="s">
        <v>13</v>
      </c>
      <c r="AM63" s="75"/>
      <c r="AN63" s="75"/>
      <c r="AO63" s="75"/>
      <c r="AP63" s="75"/>
      <c r="AQ63" s="76"/>
      <c r="AR63" s="80" t="s">
        <v>55</v>
      </c>
      <c r="AS63" s="81"/>
    </row>
    <row r="64" spans="1:45" ht="14.25" customHeight="1" x14ac:dyDescent="0.15">
      <c r="A64" s="33"/>
      <c r="B64" s="39"/>
      <c r="C64" s="34"/>
      <c r="D64" s="82" t="s">
        <v>2</v>
      </c>
      <c r="E64" s="83"/>
      <c r="F64" s="84"/>
      <c r="G64" s="15" t="str">
        <f t="shared" si="67"/>
        <v>金</v>
      </c>
      <c r="H64" s="15" t="str">
        <f t="shared" si="67"/>
        <v>土</v>
      </c>
      <c r="I64" s="15" t="str">
        <f t="shared" si="67"/>
        <v>日</v>
      </c>
      <c r="J64" s="15" t="str">
        <f t="shared" si="67"/>
        <v>月</v>
      </c>
      <c r="K64" s="15" t="str">
        <f t="shared" si="67"/>
        <v>火</v>
      </c>
      <c r="L64" s="15" t="str">
        <f t="shared" si="67"/>
        <v>水</v>
      </c>
      <c r="M64" s="15" t="str">
        <f t="shared" si="67"/>
        <v>木</v>
      </c>
      <c r="N64" s="15" t="str">
        <f t="shared" si="67"/>
        <v>金</v>
      </c>
      <c r="O64" s="15" t="str">
        <f t="shared" si="67"/>
        <v>土</v>
      </c>
      <c r="P64" s="15" t="str">
        <f t="shared" si="67"/>
        <v>日</v>
      </c>
      <c r="Q64" s="15" t="str">
        <f t="shared" si="67"/>
        <v>月</v>
      </c>
      <c r="R64" s="15" t="str">
        <f t="shared" si="67"/>
        <v>火</v>
      </c>
      <c r="S64" s="15" t="str">
        <f t="shared" si="67"/>
        <v>水</v>
      </c>
      <c r="T64" s="15" t="str">
        <f t="shared" si="67"/>
        <v>木</v>
      </c>
      <c r="U64" s="15" t="str">
        <f t="shared" si="67"/>
        <v>金</v>
      </c>
      <c r="V64" s="15" t="str">
        <f t="shared" si="67"/>
        <v>土</v>
      </c>
      <c r="W64" s="15" t="str">
        <f t="shared" si="67"/>
        <v>日</v>
      </c>
      <c r="X64" s="15" t="str">
        <f t="shared" si="67"/>
        <v>月</v>
      </c>
      <c r="Y64" s="15" t="str">
        <f t="shared" si="67"/>
        <v>火</v>
      </c>
      <c r="Z64" s="15" t="str">
        <f t="shared" si="67"/>
        <v>水</v>
      </c>
      <c r="AA64" s="15" t="str">
        <f t="shared" si="67"/>
        <v>木</v>
      </c>
      <c r="AB64" s="15" t="str">
        <f t="shared" si="67"/>
        <v>金</v>
      </c>
      <c r="AC64" s="15" t="str">
        <f t="shared" si="67"/>
        <v>土</v>
      </c>
      <c r="AD64" s="15" t="str">
        <f t="shared" si="67"/>
        <v>日</v>
      </c>
      <c r="AE64" s="15" t="str">
        <f t="shared" si="67"/>
        <v>月</v>
      </c>
      <c r="AF64" s="15" t="str">
        <f t="shared" si="67"/>
        <v>火</v>
      </c>
      <c r="AG64" s="15" t="str">
        <f t="shared" si="67"/>
        <v>水</v>
      </c>
      <c r="AH64" s="15" t="str">
        <f t="shared" si="67"/>
        <v>木</v>
      </c>
      <c r="AI64" s="15" t="str">
        <f t="shared" si="67"/>
        <v>金</v>
      </c>
      <c r="AJ64" s="15" t="str">
        <f t="shared" si="67"/>
        <v>土</v>
      </c>
      <c r="AK64" s="15" t="str">
        <f t="shared" si="67"/>
        <v>日</v>
      </c>
      <c r="AL64" s="77"/>
      <c r="AM64" s="78"/>
      <c r="AN64" s="78"/>
      <c r="AO64" s="78"/>
      <c r="AP64" s="78"/>
      <c r="AQ64" s="79"/>
      <c r="AR64" s="26"/>
      <c r="AS64" s="27" t="str">
        <f t="shared" ref="AS64" si="72">IFERROR(AP67/AP65,"")</f>
        <v/>
      </c>
    </row>
    <row r="65" spans="1:45" ht="14.25" customHeight="1" x14ac:dyDescent="0.15">
      <c r="A65" s="65" t="s">
        <v>49</v>
      </c>
      <c r="B65" s="52"/>
      <c r="C65" s="37" t="s">
        <v>18</v>
      </c>
      <c r="D65" s="82" t="s">
        <v>9</v>
      </c>
      <c r="E65" s="83"/>
      <c r="F65" s="84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8"/>
      <c r="AL65" s="85" t="s">
        <v>38</v>
      </c>
      <c r="AM65" s="86"/>
      <c r="AN65" s="86"/>
      <c r="AO65" s="86"/>
      <c r="AP65" s="87">
        <f>COUNTIF(G65:AK65,プルダウン!$B$3)</f>
        <v>0</v>
      </c>
      <c r="AQ65" s="88"/>
      <c r="AR65" s="89"/>
      <c r="AS65" s="90"/>
    </row>
    <row r="66" spans="1:45" ht="14.25" customHeight="1" x14ac:dyDescent="0.15">
      <c r="A66" s="36"/>
      <c r="B66" s="53"/>
      <c r="C66" s="35" t="s">
        <v>56</v>
      </c>
      <c r="D66" s="82" t="s">
        <v>47</v>
      </c>
      <c r="E66" s="83"/>
      <c r="F66" s="84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7"/>
      <c r="AJ66" s="47"/>
      <c r="AK66" s="48"/>
      <c r="AL66" s="11"/>
      <c r="AM66" s="4"/>
      <c r="AN66" s="4"/>
      <c r="AO66" s="4"/>
      <c r="AP66" s="9"/>
      <c r="AQ66" s="10"/>
      <c r="AR66" s="91"/>
      <c r="AS66" s="92"/>
    </row>
    <row r="67" spans="1:45" ht="14.25" customHeight="1" thickBot="1" x14ac:dyDescent="0.2">
      <c r="A67" s="29"/>
      <c r="B67" s="40"/>
      <c r="C67" s="30"/>
      <c r="D67" s="95" t="s">
        <v>48</v>
      </c>
      <c r="E67" s="96"/>
      <c r="F67" s="97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50"/>
      <c r="AJ67" s="50"/>
      <c r="AK67" s="51"/>
      <c r="AL67" s="98" t="s">
        <v>14</v>
      </c>
      <c r="AM67" s="99"/>
      <c r="AN67" s="99"/>
      <c r="AO67" s="99"/>
      <c r="AP67" s="100">
        <f>COUNTIF(G67:AK67,プルダウン!$D$4)+COUNTIF(G67:AK67,プルダウン!$D$5)-COUNTIF(G65:AK65,プルダウン!$B$4)-COUNTIF(G65:AK65,プルダウン!$B$5)-COUNTIF(G65:AK65,プルダウン!$B$6)-COUNTIF(G65:AK65,プルダウン!$B$7)-COUNTIF(G65:AK65,プルダウン!$B$8)-COUNTIF(G65:AK65,プルダウン!$B$9)</f>
        <v>0</v>
      </c>
      <c r="AQ67" s="101"/>
      <c r="AR67" s="93"/>
      <c r="AS67" s="94"/>
    </row>
    <row r="68" spans="1:45" ht="14.25" customHeight="1" x14ac:dyDescent="0.15">
      <c r="A68" s="31"/>
      <c r="B68" s="38"/>
      <c r="C68" s="32"/>
      <c r="D68" s="71" t="s">
        <v>12</v>
      </c>
      <c r="E68" s="72"/>
      <c r="F68" s="73"/>
      <c r="G68" s="13">
        <v>1</v>
      </c>
      <c r="H68" s="13">
        <v>2</v>
      </c>
      <c r="I68" s="13">
        <v>3</v>
      </c>
      <c r="J68" s="13">
        <v>4</v>
      </c>
      <c r="K68" s="13">
        <v>5</v>
      </c>
      <c r="L68" s="13">
        <v>6</v>
      </c>
      <c r="M68" s="13">
        <v>7</v>
      </c>
      <c r="N68" s="13">
        <v>8</v>
      </c>
      <c r="O68" s="13">
        <v>9</v>
      </c>
      <c r="P68" s="13">
        <v>10</v>
      </c>
      <c r="Q68" s="13">
        <v>11</v>
      </c>
      <c r="R68" s="13">
        <v>12</v>
      </c>
      <c r="S68" s="13">
        <v>13</v>
      </c>
      <c r="T68" s="13">
        <v>14</v>
      </c>
      <c r="U68" s="13">
        <v>15</v>
      </c>
      <c r="V68" s="13">
        <v>16</v>
      </c>
      <c r="W68" s="13">
        <v>17</v>
      </c>
      <c r="X68" s="13">
        <v>18</v>
      </c>
      <c r="Y68" s="13">
        <v>19</v>
      </c>
      <c r="Z68" s="13">
        <v>20</v>
      </c>
      <c r="AA68" s="13">
        <v>21</v>
      </c>
      <c r="AB68" s="13">
        <v>22</v>
      </c>
      <c r="AC68" s="13">
        <v>23</v>
      </c>
      <c r="AD68" s="13">
        <v>24</v>
      </c>
      <c r="AE68" s="13">
        <v>25</v>
      </c>
      <c r="AF68" s="13">
        <v>26</v>
      </c>
      <c r="AG68" s="13">
        <v>27</v>
      </c>
      <c r="AH68" s="13">
        <v>28</v>
      </c>
      <c r="AI68" s="13" t="str">
        <f t="shared" ref="AI68" si="73">IF(DAY(EOMONTH(DATE(B70+2018,B71,1),0))&lt;29,"","29")</f>
        <v>29</v>
      </c>
      <c r="AJ68" s="13" t="str">
        <f t="shared" ref="AJ68" si="74">IF(DAY(EOMONTH(DATE(B70+2018,B71,1),0))&lt;30,"","30")</f>
        <v>30</v>
      </c>
      <c r="AK68" s="14" t="str">
        <f t="shared" ref="AK68" si="75">IF(DAY(EOMONTH(DATE(B70+2018,B71,1),0))&lt;31,"","31")</f>
        <v>31</v>
      </c>
      <c r="AL68" s="74" t="s">
        <v>13</v>
      </c>
      <c r="AM68" s="75"/>
      <c r="AN68" s="75"/>
      <c r="AO68" s="75"/>
      <c r="AP68" s="75"/>
      <c r="AQ68" s="76"/>
      <c r="AR68" s="80" t="s">
        <v>55</v>
      </c>
      <c r="AS68" s="81"/>
    </row>
    <row r="69" spans="1:45" ht="14.25" customHeight="1" x14ac:dyDescent="0.15">
      <c r="A69" s="33"/>
      <c r="B69" s="39"/>
      <c r="C69" s="34"/>
      <c r="D69" s="82" t="s">
        <v>2</v>
      </c>
      <c r="E69" s="83"/>
      <c r="F69" s="84"/>
      <c r="G69" s="15" t="str">
        <f t="shared" si="67"/>
        <v>金</v>
      </c>
      <c r="H69" s="15" t="str">
        <f t="shared" si="67"/>
        <v>土</v>
      </c>
      <c r="I69" s="15" t="str">
        <f t="shared" si="67"/>
        <v>日</v>
      </c>
      <c r="J69" s="15" t="str">
        <f t="shared" si="67"/>
        <v>月</v>
      </c>
      <c r="K69" s="15" t="str">
        <f t="shared" si="67"/>
        <v>火</v>
      </c>
      <c r="L69" s="15" t="str">
        <f t="shared" si="67"/>
        <v>水</v>
      </c>
      <c r="M69" s="15" t="str">
        <f t="shared" si="67"/>
        <v>木</v>
      </c>
      <c r="N69" s="15" t="str">
        <f t="shared" si="67"/>
        <v>金</v>
      </c>
      <c r="O69" s="15" t="str">
        <f t="shared" si="67"/>
        <v>土</v>
      </c>
      <c r="P69" s="15" t="str">
        <f t="shared" si="67"/>
        <v>日</v>
      </c>
      <c r="Q69" s="15" t="str">
        <f t="shared" si="67"/>
        <v>月</v>
      </c>
      <c r="R69" s="15" t="str">
        <f t="shared" si="67"/>
        <v>火</v>
      </c>
      <c r="S69" s="15" t="str">
        <f t="shared" si="67"/>
        <v>水</v>
      </c>
      <c r="T69" s="15" t="str">
        <f t="shared" si="67"/>
        <v>木</v>
      </c>
      <c r="U69" s="15" t="str">
        <f t="shared" si="67"/>
        <v>金</v>
      </c>
      <c r="V69" s="15" t="str">
        <f t="shared" si="67"/>
        <v>土</v>
      </c>
      <c r="W69" s="15" t="str">
        <f t="shared" si="67"/>
        <v>日</v>
      </c>
      <c r="X69" s="15" t="str">
        <f t="shared" si="67"/>
        <v>月</v>
      </c>
      <c r="Y69" s="15" t="str">
        <f t="shared" si="67"/>
        <v>火</v>
      </c>
      <c r="Z69" s="15" t="str">
        <f t="shared" si="67"/>
        <v>水</v>
      </c>
      <c r="AA69" s="15" t="str">
        <f t="shared" si="67"/>
        <v>木</v>
      </c>
      <c r="AB69" s="15" t="str">
        <f t="shared" si="67"/>
        <v>金</v>
      </c>
      <c r="AC69" s="15" t="str">
        <f t="shared" si="67"/>
        <v>土</v>
      </c>
      <c r="AD69" s="15" t="str">
        <f t="shared" si="67"/>
        <v>日</v>
      </c>
      <c r="AE69" s="15" t="str">
        <f t="shared" si="67"/>
        <v>月</v>
      </c>
      <c r="AF69" s="15" t="str">
        <f t="shared" si="67"/>
        <v>火</v>
      </c>
      <c r="AG69" s="15" t="str">
        <f t="shared" si="67"/>
        <v>水</v>
      </c>
      <c r="AH69" s="15" t="str">
        <f t="shared" si="67"/>
        <v>木</v>
      </c>
      <c r="AI69" s="15" t="str">
        <f t="shared" si="67"/>
        <v>金</v>
      </c>
      <c r="AJ69" s="15" t="str">
        <f t="shared" si="67"/>
        <v>土</v>
      </c>
      <c r="AK69" s="15" t="str">
        <f t="shared" si="67"/>
        <v>日</v>
      </c>
      <c r="AL69" s="77"/>
      <c r="AM69" s="78"/>
      <c r="AN69" s="78"/>
      <c r="AO69" s="78"/>
      <c r="AP69" s="78"/>
      <c r="AQ69" s="79"/>
      <c r="AR69" s="26"/>
      <c r="AS69" s="27" t="str">
        <f t="shared" ref="AS69" si="76">IFERROR(AP72/AP70,"")</f>
        <v/>
      </c>
    </row>
    <row r="70" spans="1:45" ht="14.25" customHeight="1" x14ac:dyDescent="0.15">
      <c r="A70" s="65" t="s">
        <v>49</v>
      </c>
      <c r="B70" s="52"/>
      <c r="C70" s="37" t="s">
        <v>18</v>
      </c>
      <c r="D70" s="82" t="s">
        <v>9</v>
      </c>
      <c r="E70" s="83"/>
      <c r="F70" s="84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8"/>
      <c r="AL70" s="85" t="s">
        <v>38</v>
      </c>
      <c r="AM70" s="86"/>
      <c r="AN70" s="86"/>
      <c r="AO70" s="86"/>
      <c r="AP70" s="87">
        <f>COUNTIF(G70:AK70,プルダウン!$B$3)</f>
        <v>0</v>
      </c>
      <c r="AQ70" s="88"/>
      <c r="AR70" s="89"/>
      <c r="AS70" s="90"/>
    </row>
    <row r="71" spans="1:45" ht="14.25" customHeight="1" x14ac:dyDescent="0.15">
      <c r="A71" s="36"/>
      <c r="B71" s="53"/>
      <c r="C71" s="35" t="s">
        <v>56</v>
      </c>
      <c r="D71" s="82" t="s">
        <v>47</v>
      </c>
      <c r="E71" s="83"/>
      <c r="F71" s="84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7"/>
      <c r="AJ71" s="47"/>
      <c r="AK71" s="48"/>
      <c r="AL71" s="11"/>
      <c r="AM71" s="4"/>
      <c r="AN71" s="4"/>
      <c r="AO71" s="4"/>
      <c r="AP71" s="9"/>
      <c r="AQ71" s="10"/>
      <c r="AR71" s="91"/>
      <c r="AS71" s="92"/>
    </row>
    <row r="72" spans="1:45" ht="14.25" customHeight="1" thickBot="1" x14ac:dyDescent="0.2">
      <c r="A72" s="29"/>
      <c r="B72" s="40"/>
      <c r="C72" s="30"/>
      <c r="D72" s="95" t="s">
        <v>48</v>
      </c>
      <c r="E72" s="96"/>
      <c r="F72" s="97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50"/>
      <c r="AJ72" s="50"/>
      <c r="AK72" s="51"/>
      <c r="AL72" s="98" t="s">
        <v>14</v>
      </c>
      <c r="AM72" s="99"/>
      <c r="AN72" s="99"/>
      <c r="AO72" s="99"/>
      <c r="AP72" s="100">
        <f>COUNTIF(G72:AK72,プルダウン!$D$4)+COUNTIF(G72:AK72,プルダウン!$D$5)-COUNTIF(G70:AK70,プルダウン!$B$4)-COUNTIF(G70:AK70,プルダウン!$B$5)-COUNTIF(G70:AK70,プルダウン!$B$6)-COUNTIF(G70:AK70,プルダウン!$B$7)-COUNTIF(G70:AK70,プルダウン!$B$8)-COUNTIF(G70:AK70,プルダウン!$B$9)</f>
        <v>0</v>
      </c>
      <c r="AQ72" s="101"/>
      <c r="AR72" s="93"/>
      <c r="AS72" s="94"/>
    </row>
    <row r="73" spans="1:45" ht="14.25" customHeight="1" x14ac:dyDescent="0.15">
      <c r="A73" s="31"/>
      <c r="B73" s="38"/>
      <c r="C73" s="32"/>
      <c r="D73" s="71" t="s">
        <v>12</v>
      </c>
      <c r="E73" s="72"/>
      <c r="F73" s="73"/>
      <c r="G73" s="13">
        <v>1</v>
      </c>
      <c r="H73" s="13">
        <v>2</v>
      </c>
      <c r="I73" s="13">
        <v>3</v>
      </c>
      <c r="J73" s="13">
        <v>4</v>
      </c>
      <c r="K73" s="13">
        <v>5</v>
      </c>
      <c r="L73" s="13">
        <v>6</v>
      </c>
      <c r="M73" s="13">
        <v>7</v>
      </c>
      <c r="N73" s="13">
        <v>8</v>
      </c>
      <c r="O73" s="13">
        <v>9</v>
      </c>
      <c r="P73" s="13">
        <v>10</v>
      </c>
      <c r="Q73" s="13">
        <v>11</v>
      </c>
      <c r="R73" s="13">
        <v>12</v>
      </c>
      <c r="S73" s="13">
        <v>13</v>
      </c>
      <c r="T73" s="13">
        <v>14</v>
      </c>
      <c r="U73" s="13">
        <v>15</v>
      </c>
      <c r="V73" s="13">
        <v>16</v>
      </c>
      <c r="W73" s="13">
        <v>17</v>
      </c>
      <c r="X73" s="13">
        <v>18</v>
      </c>
      <c r="Y73" s="13">
        <v>19</v>
      </c>
      <c r="Z73" s="13">
        <v>20</v>
      </c>
      <c r="AA73" s="13">
        <v>21</v>
      </c>
      <c r="AB73" s="13">
        <v>22</v>
      </c>
      <c r="AC73" s="13">
        <v>23</v>
      </c>
      <c r="AD73" s="13">
        <v>24</v>
      </c>
      <c r="AE73" s="13">
        <v>25</v>
      </c>
      <c r="AF73" s="13">
        <v>26</v>
      </c>
      <c r="AG73" s="13">
        <v>27</v>
      </c>
      <c r="AH73" s="13">
        <v>28</v>
      </c>
      <c r="AI73" s="13" t="str">
        <f t="shared" ref="AI73" si="77">IF(DAY(EOMONTH(DATE(B75+2018,B76,1),0))&lt;29,"","29")</f>
        <v>29</v>
      </c>
      <c r="AJ73" s="13" t="str">
        <f t="shared" ref="AJ73" si="78">IF(DAY(EOMONTH(DATE(B75+2018,B76,1),0))&lt;30,"","30")</f>
        <v>30</v>
      </c>
      <c r="AK73" s="14" t="str">
        <f t="shared" ref="AK73" si="79">IF(DAY(EOMONTH(DATE(B75+2018,B76,1),0))&lt;31,"","31")</f>
        <v>31</v>
      </c>
      <c r="AL73" s="74" t="s">
        <v>13</v>
      </c>
      <c r="AM73" s="75"/>
      <c r="AN73" s="75"/>
      <c r="AO73" s="75"/>
      <c r="AP73" s="75"/>
      <c r="AQ73" s="76"/>
      <c r="AR73" s="80" t="s">
        <v>55</v>
      </c>
      <c r="AS73" s="81"/>
    </row>
    <row r="74" spans="1:45" ht="14.25" customHeight="1" x14ac:dyDescent="0.15">
      <c r="A74" s="33"/>
      <c r="B74" s="39"/>
      <c r="C74" s="34"/>
      <c r="D74" s="82" t="s">
        <v>2</v>
      </c>
      <c r="E74" s="83"/>
      <c r="F74" s="84"/>
      <c r="G74" s="15" t="str">
        <f t="shared" si="67"/>
        <v>金</v>
      </c>
      <c r="H74" s="15" t="str">
        <f t="shared" si="67"/>
        <v>土</v>
      </c>
      <c r="I74" s="15" t="str">
        <f t="shared" si="67"/>
        <v>日</v>
      </c>
      <c r="J74" s="15" t="str">
        <f t="shared" si="67"/>
        <v>月</v>
      </c>
      <c r="K74" s="15" t="str">
        <f t="shared" si="67"/>
        <v>火</v>
      </c>
      <c r="L74" s="15" t="str">
        <f t="shared" si="67"/>
        <v>水</v>
      </c>
      <c r="M74" s="15" t="str">
        <f t="shared" si="67"/>
        <v>木</v>
      </c>
      <c r="N74" s="15" t="str">
        <f t="shared" si="67"/>
        <v>金</v>
      </c>
      <c r="O74" s="15" t="str">
        <f t="shared" si="67"/>
        <v>土</v>
      </c>
      <c r="P74" s="15" t="str">
        <f t="shared" si="67"/>
        <v>日</v>
      </c>
      <c r="Q74" s="15" t="str">
        <f t="shared" si="67"/>
        <v>月</v>
      </c>
      <c r="R74" s="15" t="str">
        <f t="shared" si="67"/>
        <v>火</v>
      </c>
      <c r="S74" s="15" t="str">
        <f t="shared" si="67"/>
        <v>水</v>
      </c>
      <c r="T74" s="15" t="str">
        <f t="shared" si="67"/>
        <v>木</v>
      </c>
      <c r="U74" s="15" t="str">
        <f t="shared" si="67"/>
        <v>金</v>
      </c>
      <c r="V74" s="15" t="str">
        <f t="shared" si="67"/>
        <v>土</v>
      </c>
      <c r="W74" s="15" t="str">
        <f t="shared" si="67"/>
        <v>日</v>
      </c>
      <c r="X74" s="15" t="str">
        <f t="shared" si="67"/>
        <v>月</v>
      </c>
      <c r="Y74" s="15" t="str">
        <f t="shared" si="67"/>
        <v>火</v>
      </c>
      <c r="Z74" s="15" t="str">
        <f t="shared" si="67"/>
        <v>水</v>
      </c>
      <c r="AA74" s="15" t="str">
        <f t="shared" si="67"/>
        <v>木</v>
      </c>
      <c r="AB74" s="15" t="str">
        <f t="shared" si="67"/>
        <v>金</v>
      </c>
      <c r="AC74" s="15" t="str">
        <f t="shared" si="67"/>
        <v>土</v>
      </c>
      <c r="AD74" s="15" t="str">
        <f t="shared" si="67"/>
        <v>日</v>
      </c>
      <c r="AE74" s="15" t="str">
        <f t="shared" si="67"/>
        <v>月</v>
      </c>
      <c r="AF74" s="15" t="str">
        <f t="shared" si="67"/>
        <v>火</v>
      </c>
      <c r="AG74" s="15" t="str">
        <f t="shared" si="67"/>
        <v>水</v>
      </c>
      <c r="AH74" s="15" t="str">
        <f t="shared" si="67"/>
        <v>木</v>
      </c>
      <c r="AI74" s="15" t="str">
        <f t="shared" si="67"/>
        <v>金</v>
      </c>
      <c r="AJ74" s="15" t="str">
        <f t="shared" si="67"/>
        <v>土</v>
      </c>
      <c r="AK74" s="15" t="str">
        <f t="shared" si="67"/>
        <v>日</v>
      </c>
      <c r="AL74" s="77"/>
      <c r="AM74" s="78"/>
      <c r="AN74" s="78"/>
      <c r="AO74" s="78"/>
      <c r="AP74" s="78"/>
      <c r="AQ74" s="79"/>
      <c r="AR74" s="26"/>
      <c r="AS74" s="27" t="str">
        <f t="shared" ref="AS74" si="80">IFERROR(AP77/AP75,"")</f>
        <v/>
      </c>
    </row>
    <row r="75" spans="1:45" ht="14.25" customHeight="1" x14ac:dyDescent="0.15">
      <c r="A75" s="65" t="s">
        <v>49</v>
      </c>
      <c r="B75" s="52"/>
      <c r="C75" s="37" t="s">
        <v>18</v>
      </c>
      <c r="D75" s="82" t="s">
        <v>9</v>
      </c>
      <c r="E75" s="83"/>
      <c r="F75" s="84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8"/>
      <c r="AL75" s="85" t="s">
        <v>38</v>
      </c>
      <c r="AM75" s="86"/>
      <c r="AN75" s="86"/>
      <c r="AO75" s="86"/>
      <c r="AP75" s="87">
        <f>COUNTIF(G75:AK75,プルダウン!$B$3)</f>
        <v>0</v>
      </c>
      <c r="AQ75" s="88"/>
      <c r="AR75" s="89"/>
      <c r="AS75" s="90"/>
    </row>
    <row r="76" spans="1:45" ht="14.25" customHeight="1" x14ac:dyDescent="0.15">
      <c r="A76" s="36"/>
      <c r="B76" s="53"/>
      <c r="C76" s="35" t="s">
        <v>56</v>
      </c>
      <c r="D76" s="82" t="s">
        <v>47</v>
      </c>
      <c r="E76" s="83"/>
      <c r="F76" s="84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7"/>
      <c r="AJ76" s="47"/>
      <c r="AK76" s="48"/>
      <c r="AL76" s="11"/>
      <c r="AM76" s="4"/>
      <c r="AN76" s="4"/>
      <c r="AO76" s="4"/>
      <c r="AP76" s="9"/>
      <c r="AQ76" s="10"/>
      <c r="AR76" s="91"/>
      <c r="AS76" s="92"/>
    </row>
    <row r="77" spans="1:45" ht="14.25" customHeight="1" thickBot="1" x14ac:dyDescent="0.2">
      <c r="A77" s="29"/>
      <c r="B77" s="40"/>
      <c r="C77" s="30"/>
      <c r="D77" s="95" t="s">
        <v>48</v>
      </c>
      <c r="E77" s="96"/>
      <c r="F77" s="97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50"/>
      <c r="AJ77" s="50"/>
      <c r="AK77" s="51"/>
      <c r="AL77" s="98" t="s">
        <v>14</v>
      </c>
      <c r="AM77" s="99"/>
      <c r="AN77" s="99"/>
      <c r="AO77" s="99"/>
      <c r="AP77" s="100">
        <f>COUNTIF(G77:AK77,プルダウン!$D$4)+COUNTIF(G77:AK77,プルダウン!$D$5)-COUNTIF(G75:AK75,プルダウン!$B$4)-COUNTIF(G75:AK75,プルダウン!$B$5)-COUNTIF(G75:AK75,プルダウン!$B$6)-COUNTIF(G75:AK75,プルダウン!$B$7)-COUNTIF(G75:AK75,プルダウン!$B$8)-COUNTIF(G75:AK75,プルダウン!$B$9)</f>
        <v>0</v>
      </c>
      <c r="AQ77" s="101"/>
      <c r="AR77" s="93"/>
      <c r="AS77" s="94"/>
    </row>
    <row r="78" spans="1:45" ht="14.25" customHeight="1" x14ac:dyDescent="0.15">
      <c r="A78" s="31"/>
      <c r="B78" s="38"/>
      <c r="C78" s="32"/>
      <c r="D78" s="71" t="s">
        <v>12</v>
      </c>
      <c r="E78" s="72"/>
      <c r="F78" s="73"/>
      <c r="G78" s="13">
        <v>1</v>
      </c>
      <c r="H78" s="13">
        <v>2</v>
      </c>
      <c r="I78" s="13">
        <v>3</v>
      </c>
      <c r="J78" s="13">
        <v>4</v>
      </c>
      <c r="K78" s="13">
        <v>5</v>
      </c>
      <c r="L78" s="13">
        <v>6</v>
      </c>
      <c r="M78" s="13">
        <v>7</v>
      </c>
      <c r="N78" s="13">
        <v>8</v>
      </c>
      <c r="O78" s="13">
        <v>9</v>
      </c>
      <c r="P78" s="13">
        <v>10</v>
      </c>
      <c r="Q78" s="13">
        <v>11</v>
      </c>
      <c r="R78" s="13">
        <v>12</v>
      </c>
      <c r="S78" s="13">
        <v>13</v>
      </c>
      <c r="T78" s="13">
        <v>14</v>
      </c>
      <c r="U78" s="13">
        <v>15</v>
      </c>
      <c r="V78" s="13">
        <v>16</v>
      </c>
      <c r="W78" s="13">
        <v>17</v>
      </c>
      <c r="X78" s="13">
        <v>18</v>
      </c>
      <c r="Y78" s="13">
        <v>19</v>
      </c>
      <c r="Z78" s="13">
        <v>20</v>
      </c>
      <c r="AA78" s="13">
        <v>21</v>
      </c>
      <c r="AB78" s="13">
        <v>22</v>
      </c>
      <c r="AC78" s="13">
        <v>23</v>
      </c>
      <c r="AD78" s="13">
        <v>24</v>
      </c>
      <c r="AE78" s="13">
        <v>25</v>
      </c>
      <c r="AF78" s="13">
        <v>26</v>
      </c>
      <c r="AG78" s="13">
        <v>27</v>
      </c>
      <c r="AH78" s="13">
        <v>28</v>
      </c>
      <c r="AI78" s="13" t="str">
        <f t="shared" ref="AI78" si="81">IF(DAY(EOMONTH(DATE(B80+2018,B81,1),0))&lt;29,"","29")</f>
        <v>29</v>
      </c>
      <c r="AJ78" s="13" t="str">
        <f t="shared" ref="AJ78" si="82">IF(DAY(EOMONTH(DATE(B80+2018,B81,1),0))&lt;30,"","30")</f>
        <v>30</v>
      </c>
      <c r="AK78" s="14" t="str">
        <f t="shared" ref="AK78" si="83">IF(DAY(EOMONTH(DATE(B80+2018,B81,1),0))&lt;31,"","31")</f>
        <v>31</v>
      </c>
      <c r="AL78" s="74" t="s">
        <v>13</v>
      </c>
      <c r="AM78" s="75"/>
      <c r="AN78" s="75"/>
      <c r="AO78" s="75"/>
      <c r="AP78" s="75"/>
      <c r="AQ78" s="76"/>
      <c r="AR78" s="80" t="s">
        <v>55</v>
      </c>
      <c r="AS78" s="81"/>
    </row>
    <row r="79" spans="1:45" ht="14.25" customHeight="1" x14ac:dyDescent="0.15">
      <c r="A79" s="33"/>
      <c r="B79" s="39"/>
      <c r="C79" s="34"/>
      <c r="D79" s="82" t="s">
        <v>2</v>
      </c>
      <c r="E79" s="83"/>
      <c r="F79" s="84"/>
      <c r="G79" s="15" t="str">
        <f t="shared" ref="G79:AK79" si="84">IF(G78="","",TEXT(DATE($B80+2018,$B81,G78),"aaa"))</f>
        <v>金</v>
      </c>
      <c r="H79" s="15" t="str">
        <f t="shared" si="84"/>
        <v>土</v>
      </c>
      <c r="I79" s="15" t="str">
        <f t="shared" si="84"/>
        <v>日</v>
      </c>
      <c r="J79" s="15" t="str">
        <f t="shared" si="84"/>
        <v>月</v>
      </c>
      <c r="K79" s="15" t="str">
        <f t="shared" si="84"/>
        <v>火</v>
      </c>
      <c r="L79" s="15" t="str">
        <f t="shared" si="84"/>
        <v>水</v>
      </c>
      <c r="M79" s="15" t="str">
        <f t="shared" si="84"/>
        <v>木</v>
      </c>
      <c r="N79" s="15" t="str">
        <f t="shared" si="84"/>
        <v>金</v>
      </c>
      <c r="O79" s="15" t="str">
        <f t="shared" si="84"/>
        <v>土</v>
      </c>
      <c r="P79" s="15" t="str">
        <f t="shared" si="84"/>
        <v>日</v>
      </c>
      <c r="Q79" s="15" t="str">
        <f t="shared" si="84"/>
        <v>月</v>
      </c>
      <c r="R79" s="15" t="str">
        <f t="shared" si="84"/>
        <v>火</v>
      </c>
      <c r="S79" s="15" t="str">
        <f t="shared" si="84"/>
        <v>水</v>
      </c>
      <c r="T79" s="15" t="str">
        <f t="shared" si="84"/>
        <v>木</v>
      </c>
      <c r="U79" s="15" t="str">
        <f t="shared" si="84"/>
        <v>金</v>
      </c>
      <c r="V79" s="15" t="str">
        <f t="shared" si="84"/>
        <v>土</v>
      </c>
      <c r="W79" s="15" t="str">
        <f t="shared" si="84"/>
        <v>日</v>
      </c>
      <c r="X79" s="15" t="str">
        <f t="shared" si="84"/>
        <v>月</v>
      </c>
      <c r="Y79" s="15" t="str">
        <f t="shared" si="84"/>
        <v>火</v>
      </c>
      <c r="Z79" s="15" t="str">
        <f t="shared" si="84"/>
        <v>水</v>
      </c>
      <c r="AA79" s="15" t="str">
        <f t="shared" si="84"/>
        <v>木</v>
      </c>
      <c r="AB79" s="15" t="str">
        <f t="shared" si="84"/>
        <v>金</v>
      </c>
      <c r="AC79" s="15" t="str">
        <f t="shared" si="84"/>
        <v>土</v>
      </c>
      <c r="AD79" s="15" t="str">
        <f t="shared" si="84"/>
        <v>日</v>
      </c>
      <c r="AE79" s="15" t="str">
        <f t="shared" si="84"/>
        <v>月</v>
      </c>
      <c r="AF79" s="15" t="str">
        <f t="shared" si="84"/>
        <v>火</v>
      </c>
      <c r="AG79" s="15" t="str">
        <f t="shared" si="84"/>
        <v>水</v>
      </c>
      <c r="AH79" s="15" t="str">
        <f t="shared" si="84"/>
        <v>木</v>
      </c>
      <c r="AI79" s="15" t="str">
        <f t="shared" si="84"/>
        <v>金</v>
      </c>
      <c r="AJ79" s="15" t="str">
        <f t="shared" si="84"/>
        <v>土</v>
      </c>
      <c r="AK79" s="15" t="str">
        <f t="shared" si="84"/>
        <v>日</v>
      </c>
      <c r="AL79" s="77"/>
      <c r="AM79" s="78"/>
      <c r="AN79" s="78"/>
      <c r="AO79" s="78"/>
      <c r="AP79" s="78"/>
      <c r="AQ79" s="79"/>
      <c r="AR79" s="26"/>
      <c r="AS79" s="27" t="str">
        <f t="shared" ref="AS79" si="85">IFERROR(AP82/AP80,"")</f>
        <v/>
      </c>
    </row>
    <row r="80" spans="1:45" ht="14.25" customHeight="1" x14ac:dyDescent="0.15">
      <c r="A80" s="65" t="s">
        <v>49</v>
      </c>
      <c r="B80" s="52"/>
      <c r="C80" s="37" t="s">
        <v>18</v>
      </c>
      <c r="D80" s="82" t="s">
        <v>9</v>
      </c>
      <c r="E80" s="83"/>
      <c r="F80" s="84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8"/>
      <c r="AL80" s="85" t="s">
        <v>38</v>
      </c>
      <c r="AM80" s="86"/>
      <c r="AN80" s="86"/>
      <c r="AO80" s="86"/>
      <c r="AP80" s="87">
        <f>COUNTIF(G80:AK80,プルダウン!$B$3)</f>
        <v>0</v>
      </c>
      <c r="AQ80" s="88"/>
      <c r="AR80" s="89"/>
      <c r="AS80" s="90"/>
    </row>
    <row r="81" spans="1:45" ht="14.25" customHeight="1" x14ac:dyDescent="0.15">
      <c r="A81" s="36"/>
      <c r="B81" s="53"/>
      <c r="C81" s="35" t="s">
        <v>56</v>
      </c>
      <c r="D81" s="82" t="s">
        <v>47</v>
      </c>
      <c r="E81" s="83"/>
      <c r="F81" s="84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8"/>
      <c r="AL81" s="11"/>
      <c r="AM81" s="4"/>
      <c r="AN81" s="4"/>
      <c r="AO81" s="4"/>
      <c r="AP81" s="9"/>
      <c r="AQ81" s="10"/>
      <c r="AR81" s="91"/>
      <c r="AS81" s="92"/>
    </row>
    <row r="82" spans="1:45" ht="14.25" customHeight="1" thickBot="1" x14ac:dyDescent="0.2">
      <c r="A82" s="29"/>
      <c r="B82" s="40"/>
      <c r="C82" s="30"/>
      <c r="D82" s="95" t="s">
        <v>48</v>
      </c>
      <c r="E82" s="96"/>
      <c r="F82" s="97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1"/>
      <c r="AL82" s="98" t="s">
        <v>14</v>
      </c>
      <c r="AM82" s="99"/>
      <c r="AN82" s="99"/>
      <c r="AO82" s="99"/>
      <c r="AP82" s="100">
        <f>COUNTIF(G82:AK82,プルダウン!$D$4)+COUNTIF(G82:AK82,プルダウン!$D$5)-COUNTIF(G80:AK80,プルダウン!$B$4)-COUNTIF(G80:AK80,プルダウン!$B$5)-COUNTIF(G80:AK80,プルダウン!$B$6)-COUNTIF(G80:AK80,プルダウン!$B$7)-COUNTIF(G80:AK80,プルダウン!$B$8)-COUNTIF(G80:AK80,プルダウン!$B$9)</f>
        <v>0</v>
      </c>
      <c r="AQ82" s="101"/>
      <c r="AR82" s="93"/>
      <c r="AS82" s="94"/>
    </row>
  </sheetData>
  <sheetProtection selectLockedCells="1"/>
  <mergeCells count="192">
    <mergeCell ref="D26:F26"/>
    <mergeCell ref="M3:Q3"/>
    <mergeCell ref="K8:L8"/>
    <mergeCell ref="K9:L9"/>
    <mergeCell ref="K10:L10"/>
    <mergeCell ref="D16:F16"/>
    <mergeCell ref="D18:F18"/>
    <mergeCell ref="D19:F19"/>
    <mergeCell ref="D20:F20"/>
    <mergeCell ref="D21:F21"/>
    <mergeCell ref="D27:F27"/>
    <mergeCell ref="AL23:AQ24"/>
    <mergeCell ref="AL25:AO25"/>
    <mergeCell ref="AP25:AQ25"/>
    <mergeCell ref="AL27:AO27"/>
    <mergeCell ref="AP27:AQ27"/>
    <mergeCell ref="AL13:AQ14"/>
    <mergeCell ref="AL15:AO15"/>
    <mergeCell ref="AL17:AO17"/>
    <mergeCell ref="AP15:AQ15"/>
    <mergeCell ref="AP17:AQ17"/>
    <mergeCell ref="AL18:AQ19"/>
    <mergeCell ref="AL20:AO20"/>
    <mergeCell ref="AP20:AQ20"/>
    <mergeCell ref="AL22:AO22"/>
    <mergeCell ref="AP22:AQ22"/>
    <mergeCell ref="D22:F22"/>
    <mergeCell ref="D13:F13"/>
    <mergeCell ref="D14:F14"/>
    <mergeCell ref="D15:F15"/>
    <mergeCell ref="D17:F17"/>
    <mergeCell ref="D23:F23"/>
    <mergeCell ref="D24:F24"/>
    <mergeCell ref="D25:F25"/>
    <mergeCell ref="D28:F28"/>
    <mergeCell ref="AL28:AQ29"/>
    <mergeCell ref="D29:F29"/>
    <mergeCell ref="D30:F30"/>
    <mergeCell ref="AL30:AO30"/>
    <mergeCell ref="AP30:AQ30"/>
    <mergeCell ref="D31:F31"/>
    <mergeCell ref="D32:F32"/>
    <mergeCell ref="AL32:AO32"/>
    <mergeCell ref="AP32:AQ32"/>
    <mergeCell ref="D33:F33"/>
    <mergeCell ref="AL33:AQ34"/>
    <mergeCell ref="D34:F34"/>
    <mergeCell ref="D35:F35"/>
    <mergeCell ref="AL35:AO35"/>
    <mergeCell ref="AP35:AQ35"/>
    <mergeCell ref="D36:F36"/>
    <mergeCell ref="D37:F37"/>
    <mergeCell ref="AL37:AO37"/>
    <mergeCell ref="AP37:AQ37"/>
    <mergeCell ref="D38:F38"/>
    <mergeCell ref="AL38:AQ39"/>
    <mergeCell ref="D39:F39"/>
    <mergeCell ref="D40:F40"/>
    <mergeCell ref="AL40:AO40"/>
    <mergeCell ref="AP40:AQ40"/>
    <mergeCell ref="D41:F41"/>
    <mergeCell ref="D42:F42"/>
    <mergeCell ref="AL42:AO42"/>
    <mergeCell ref="AP42:AQ42"/>
    <mergeCell ref="D43:F43"/>
    <mergeCell ref="AL43:AQ44"/>
    <mergeCell ref="D44:F44"/>
    <mergeCell ref="D45:F45"/>
    <mergeCell ref="AL45:AO45"/>
    <mergeCell ref="AP45:AQ45"/>
    <mergeCell ref="D46:F46"/>
    <mergeCell ref="D47:F47"/>
    <mergeCell ref="AL47:AO47"/>
    <mergeCell ref="AP47:AQ47"/>
    <mergeCell ref="D55:F55"/>
    <mergeCell ref="AL55:AO55"/>
    <mergeCell ref="AP55:AQ55"/>
    <mergeCell ref="D56:F56"/>
    <mergeCell ref="D57:F57"/>
    <mergeCell ref="AL57:AO57"/>
    <mergeCell ref="AP57:AQ57"/>
    <mergeCell ref="D48:F48"/>
    <mergeCell ref="AL48:AQ49"/>
    <mergeCell ref="D49:F49"/>
    <mergeCell ref="D50:F50"/>
    <mergeCell ref="AL50:AO50"/>
    <mergeCell ref="AP50:AQ50"/>
    <mergeCell ref="D51:F51"/>
    <mergeCell ref="D52:F52"/>
    <mergeCell ref="AL52:AO52"/>
    <mergeCell ref="AP52:AQ52"/>
    <mergeCell ref="D68:F68"/>
    <mergeCell ref="AL68:AQ69"/>
    <mergeCell ref="D69:F69"/>
    <mergeCell ref="D70:F70"/>
    <mergeCell ref="AL70:AO70"/>
    <mergeCell ref="AP70:AQ70"/>
    <mergeCell ref="AR65:AS65"/>
    <mergeCell ref="AR66:AS67"/>
    <mergeCell ref="AR68:AS68"/>
    <mergeCell ref="AR70:AS70"/>
    <mergeCell ref="AP67:AQ67"/>
    <mergeCell ref="AL63:AQ64"/>
    <mergeCell ref="D64:F64"/>
    <mergeCell ref="D65:F65"/>
    <mergeCell ref="AL65:AO65"/>
    <mergeCell ref="AP65:AQ65"/>
    <mergeCell ref="D66:F66"/>
    <mergeCell ref="D67:F67"/>
    <mergeCell ref="AL67:AO67"/>
    <mergeCell ref="AR23:AS23"/>
    <mergeCell ref="AR25:AS25"/>
    <mergeCell ref="AR26:AS27"/>
    <mergeCell ref="D58:F58"/>
    <mergeCell ref="AL58:AQ59"/>
    <mergeCell ref="D59:F59"/>
    <mergeCell ref="D60:F60"/>
    <mergeCell ref="AL60:AO60"/>
    <mergeCell ref="AP60:AQ60"/>
    <mergeCell ref="D61:F61"/>
    <mergeCell ref="D62:F62"/>
    <mergeCell ref="AL62:AO62"/>
    <mergeCell ref="AP62:AQ62"/>
    <mergeCell ref="D53:F53"/>
    <mergeCell ref="AL53:AQ54"/>
    <mergeCell ref="D54:F54"/>
    <mergeCell ref="W3:Z3"/>
    <mergeCell ref="AF3:AG3"/>
    <mergeCell ref="O2:AR2"/>
    <mergeCell ref="Q4:U4"/>
    <mergeCell ref="Z4:AD4"/>
    <mergeCell ref="AR58:AS58"/>
    <mergeCell ref="AR60:AS60"/>
    <mergeCell ref="AR61:AS62"/>
    <mergeCell ref="AR63:AS63"/>
    <mergeCell ref="AR28:AS28"/>
    <mergeCell ref="AR30:AS30"/>
    <mergeCell ref="AR31:AS32"/>
    <mergeCell ref="AR33:AS33"/>
    <mergeCell ref="AR35:AS35"/>
    <mergeCell ref="AR36:AS37"/>
    <mergeCell ref="AR38:AS38"/>
    <mergeCell ref="AR40:AS40"/>
    <mergeCell ref="AR41:AS42"/>
    <mergeCell ref="AR13:AS13"/>
    <mergeCell ref="AR15:AS15"/>
    <mergeCell ref="AR16:AS17"/>
    <mergeCell ref="AR18:AS18"/>
    <mergeCell ref="AR20:AS20"/>
    <mergeCell ref="AR21:AS22"/>
    <mergeCell ref="D81:F81"/>
    <mergeCell ref="AR81:AS82"/>
    <mergeCell ref="D82:F82"/>
    <mergeCell ref="AL82:AO82"/>
    <mergeCell ref="AP82:AQ82"/>
    <mergeCell ref="D73:F73"/>
    <mergeCell ref="AL73:AQ74"/>
    <mergeCell ref="AR73:AS73"/>
    <mergeCell ref="D74:F74"/>
    <mergeCell ref="D75:F75"/>
    <mergeCell ref="AL75:AO75"/>
    <mergeCell ref="AP75:AQ75"/>
    <mergeCell ref="AR75:AS75"/>
    <mergeCell ref="D76:F76"/>
    <mergeCell ref="AR76:AS77"/>
    <mergeCell ref="D77:F77"/>
    <mergeCell ref="AL77:AO77"/>
    <mergeCell ref="AP77:AQ77"/>
    <mergeCell ref="A11:B11"/>
    <mergeCell ref="D78:F78"/>
    <mergeCell ref="AL78:AQ79"/>
    <mergeCell ref="AR78:AS78"/>
    <mergeCell ref="D79:F79"/>
    <mergeCell ref="D80:F80"/>
    <mergeCell ref="AL80:AO80"/>
    <mergeCell ref="AP80:AQ80"/>
    <mergeCell ref="AR80:AS80"/>
    <mergeCell ref="AR71:AS72"/>
    <mergeCell ref="AR43:AS43"/>
    <mergeCell ref="AR45:AS45"/>
    <mergeCell ref="AR46:AS47"/>
    <mergeCell ref="AR48:AS48"/>
    <mergeCell ref="AR50:AS50"/>
    <mergeCell ref="AR51:AS52"/>
    <mergeCell ref="AR53:AS53"/>
    <mergeCell ref="AR55:AS55"/>
    <mergeCell ref="AR56:AS57"/>
    <mergeCell ref="D71:F71"/>
    <mergeCell ref="D72:F72"/>
    <mergeCell ref="AL72:AO72"/>
    <mergeCell ref="AP72:AQ72"/>
    <mergeCell ref="D63:F63"/>
  </mergeCells>
  <phoneticPr fontId="2"/>
  <conditionalFormatting sqref="G13:AK13">
    <cfRule type="expression" dxfId="21" priority="292">
      <formula>G14="日"</formula>
    </cfRule>
    <cfRule type="expression" dxfId="20" priority="293">
      <formula>G14="土"</formula>
    </cfRule>
  </conditionalFormatting>
  <conditionalFormatting sqref="G14:AK14">
    <cfRule type="expression" dxfId="19" priority="265">
      <formula>G14="日"</formula>
    </cfRule>
    <cfRule type="expression" dxfId="18" priority="266">
      <formula>G14="土"</formula>
    </cfRule>
  </conditionalFormatting>
  <conditionalFormatting sqref="G18:AK18 G23:AK23 G28:AK28 G33:AK33 G38:AK38 G43:AK43 G48:AK48 G53:AK53 G58:AK58 G63:AK63 G68:AK68 G73:AK73 G78:AK78">
    <cfRule type="expression" dxfId="14" priority="3">
      <formula>G19="日"</formula>
    </cfRule>
    <cfRule type="expression" dxfId="13" priority="4">
      <formula>G19="土"</formula>
    </cfRule>
  </conditionalFormatting>
  <conditionalFormatting sqref="G19:AK19 G24:AK24 G29:AK29 G34:AK34 G39:AK39 G44:AK44 G49:AK49 G54:AK54 G59:AK59 G64:AK64 G69:AK69 G74:AK74 G79:AK79">
    <cfRule type="expression" dxfId="12" priority="1">
      <formula>G19="日"</formula>
    </cfRule>
    <cfRule type="expression" dxfId="11" priority="2">
      <formula>G19="土"</formula>
    </cfRule>
  </conditionalFormatting>
  <conditionalFormatting sqref="K2">
    <cfRule type="expression" dxfId="7" priority="291">
      <formula>K2=""</formula>
    </cfRule>
  </conditionalFormatting>
  <conditionalFormatting sqref="O2:AR2">
    <cfRule type="expression" dxfId="6" priority="120">
      <formula>$O$2=""</formula>
    </cfRule>
  </conditionalFormatting>
  <conditionalFormatting sqref="R3">
    <cfRule type="expression" dxfId="5" priority="126">
      <formula>R3=""</formula>
    </cfRule>
  </conditionalFormatting>
  <conditionalFormatting sqref="T3">
    <cfRule type="expression" dxfId="4" priority="125">
      <formula>T3=""</formula>
    </cfRule>
  </conditionalFormatting>
  <conditionalFormatting sqref="V3">
    <cfRule type="expression" dxfId="3" priority="124">
      <formula>V3=""</formula>
    </cfRule>
  </conditionalFormatting>
  <conditionalFormatting sqref="AA3">
    <cfRule type="expression" dxfId="2" priority="123">
      <formula>AA3=""</formula>
    </cfRule>
  </conditionalFormatting>
  <conditionalFormatting sqref="AC3">
    <cfRule type="expression" dxfId="1" priority="122">
      <formula>AC3=""</formula>
    </cfRule>
  </conditionalFormatting>
  <conditionalFormatting sqref="AE3">
    <cfRule type="expression" dxfId="0" priority="121">
      <formula>AE3=""</formula>
    </cfRule>
  </conditionalFormatting>
  <dataValidations count="2">
    <dataValidation type="list" allowBlank="1" showInputMessage="1" showErrorMessage="1" sqref="AR16:AS17 AR21:AS22 AR26:AS27 AR31:AS32 AR36:AS37 AR41:AS42 AR46:AS47 AR51:AS52 AR56:AS57 AR61:AS62 AR66:AS67 AR71:AS72 AR76:AS77 AR81:AS82" xr:uid="{59082B02-39D2-4FB8-8D4B-21C45A4268B6}">
      <formula1>"①現場閉所率28.5%以上,②現場閉所率28.5%未満だが、暦上の土日全て閉所,③対象外期間を除いた暦上の土日以上に現場閉所"</formula1>
    </dataValidation>
    <dataValidation type="list" allowBlank="1" showInputMessage="1" showErrorMessage="1" sqref="AR15:AS15 AR20:AS20 AR25:AS25 AR30:AS30 AR35:AS35 AR40:AS40 AR45:AS45 AR50:AS50 AR55:AS55 AR60:AS60 AR65:AS65 AR70:AS70 AR75:AS75 AR80:AS80" xr:uid="{441D212F-1099-4278-BE93-3C30C169F7C2}">
      <formula1>"〇,×"</formula1>
    </dataValidation>
  </dataValidations>
  <pageMargins left="0.7" right="0.7" top="0.75" bottom="0.75" header="0.3" footer="0.3"/>
  <pageSetup paperSize="9" scale="66" orientation="portrait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20" operator="containsText" id="{9E0E3190-BC5F-44D7-B58A-22775814DA9A}">
            <xm:f>NOT(ISERROR(SEARCH(プルダウン!$B$3,G15)))</xm:f>
            <xm:f>プルダウン!$B$3</xm:f>
            <x14:dxf>
              <fill>
                <patternFill>
                  <bgColor rgb="FFFFC000"/>
                </patternFill>
              </fill>
            </x14:dxf>
          </x14:cfRule>
          <xm:sqref>G15:AK15</xm:sqref>
        </x14:conditionalFormatting>
        <x14:conditionalFormatting xmlns:xm="http://schemas.microsoft.com/office/excel/2006/main">
          <x14:cfRule type="containsText" priority="294" operator="containsText" id="{23A4AE66-9D46-4BD8-975B-7D1E0EED60EB}">
            <xm:f>NOT(ISERROR(SEARCH(プルダウン!$D$5,G16)))</xm:f>
            <xm:f>プルダウン!$D$5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295" operator="containsText" id="{B4E3965B-985A-4976-BAE2-E5FEA5EAD969}">
            <xm:f>NOT(ISERROR(SEARCH(プルダウン!$D$4,G16)))</xm:f>
            <xm:f>プルダウン!$D$4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G16:AK17</xm:sqref>
        </x14:conditionalFormatting>
        <x14:conditionalFormatting xmlns:xm="http://schemas.microsoft.com/office/excel/2006/main">
          <x14:cfRule type="containsText" priority="7" operator="containsText" id="{84588698-DE76-4E7B-B783-48D0DA556ABA}">
            <xm:f>NOT(ISERROR(SEARCH(プルダウン!$B$3,G20)))</xm:f>
            <xm:f>プルダウン!$B$3</xm:f>
            <x14:dxf>
              <fill>
                <patternFill>
                  <bgColor rgb="FFFFC000"/>
                </patternFill>
              </fill>
            </x14:dxf>
          </x14:cfRule>
          <xm:sqref>G20:AK20 G25:AK25 G30:AK30 G35:AK35 G40:AK40 G45:AK45 G50:AK50 G55:AK55 G60:AK60 G65:AK65 G70:AK70 G75:AK75 G80:AK80</xm:sqref>
        </x14:conditionalFormatting>
        <x14:conditionalFormatting xmlns:xm="http://schemas.microsoft.com/office/excel/2006/main">
          <x14:cfRule type="containsText" priority="5" operator="containsText" id="{3FAA8142-3770-4144-B312-742D18C373E1}">
            <xm:f>NOT(ISERROR(SEARCH(プルダウン!$D$5,G21)))</xm:f>
            <xm:f>プルダウン!$D$5</xm:f>
            <x14:dxf>
              <font>
                <color rgb="FF9C6500"/>
              </font>
              <fill>
                <patternFill>
                  <bgColor rgb="FFFFEB9C"/>
                </patternFill>
              </fill>
            </x14:dxf>
          </x14:cfRule>
          <x14:cfRule type="containsText" priority="6" operator="containsText" id="{59F60373-2FA4-45D3-AC42-7A1AEBA8137F}">
            <xm:f>NOT(ISERROR(SEARCH(プルダウン!$D$4,G21)))</xm:f>
            <xm:f>プルダウン!$D$4</xm:f>
            <x14:dxf>
              <font>
                <b/>
                <i val="0"/>
                <color rgb="FF9C0006"/>
              </font>
              <fill>
                <patternFill>
                  <bgColor rgb="FFFFC7CE"/>
                </patternFill>
              </fill>
            </x14:dxf>
          </x14:cfRule>
          <xm:sqref>G21:AK22 G26:AK27 G31:AK32 G36:AK37 G41:AK42 G46:AK47 G51:AK52 G56:AK57 G61:AK62 G66:AK67 G71:AK72 G76:AK77 G81:AK82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CB39FDE3-CADB-4624-AC90-D661866A4682}">
          <x14:formula1>
            <xm:f>プルダウン!$D$3:$D$9</xm:f>
          </x14:formula1>
          <xm:sqref>G81:AK82 G21:AK22 G26:AK27 G31:AK32 G36:AK37 G41:AK42 G46:AK47 G51:AK52 G56:AK57 G61:AK62 G66:AK67 G71:AK72 G76:AK77 G16:AK17</xm:sqref>
        </x14:dataValidation>
        <x14:dataValidation type="list" allowBlank="1" showInputMessage="1" showErrorMessage="1" xr:uid="{D6A8F4CF-F0FB-4104-BDAF-B7576084144C}">
          <x14:formula1>
            <xm:f>プルダウン!$B$3:$B$9</xm:f>
          </x14:formula1>
          <xm:sqref>G80:AK80 G20:AK20 G25:AK25 G30:AK30 G35:AK35 G40:AK40 G45:AK45 G50:AK50 G55:AK55 G60:AK60 G65:AK65 G70:AK70 G75:AK75 G15:AK15</xm:sqref>
        </x14:dataValidation>
        <x14:dataValidation type="list" allowBlank="1" showInputMessage="1" showErrorMessage="1" xr:uid="{44847FD8-7FBC-482A-9444-50573E8D0090}">
          <x14:formula1>
            <xm:f>プルダウン!$F$3:$F$82</xm:f>
          </x14:formula1>
          <xm:sqref>B15 B20 B25 B30 B35 B40 B45 B50 B55 B60 B65 B70 B75 B80</xm:sqref>
        </x14:dataValidation>
        <x14:dataValidation type="list" allowBlank="1" showInputMessage="1" showErrorMessage="1" xr:uid="{10108037-5A93-4B67-992F-16CB14DD7570}">
          <x14:formula1>
            <xm:f>プルダウン!$H$3:$H$9</xm:f>
          </x14:formula1>
          <xm:sqref>A15 A20 A25 A30 A35 A40 A45 A50 A55 A60 A65 A70 A75 A80</xm:sqref>
        </x14:dataValidation>
        <x14:dataValidation type="list" allowBlank="1" showInputMessage="1" showErrorMessage="1" xr:uid="{384DF179-DCEF-4E05-BF7F-1BD67B8D19D5}">
          <x14:formula1>
            <xm:f>プルダウン!$G$3:$G$14</xm:f>
          </x14:formula1>
          <xm:sqref>B16 B21 B26 B31 B36 B41 B46 B51 B56 B61 B66 B71 B76 B81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82"/>
  <sheetViews>
    <sheetView showGridLines="0" workbookViewId="0">
      <selection activeCell="C5" sqref="C5"/>
    </sheetView>
  </sheetViews>
  <sheetFormatPr defaultRowHeight="13.5" x14ac:dyDescent="0.15"/>
  <cols>
    <col min="1" max="1" width="12.125" customWidth="1"/>
    <col min="2" max="2" width="3.375" bestFit="1" customWidth="1"/>
    <col min="3" max="3" width="31.625" customWidth="1"/>
    <col min="4" max="4" width="3.375" bestFit="1" customWidth="1"/>
    <col min="5" max="5" width="26" bestFit="1" customWidth="1"/>
    <col min="6" max="6" width="6.125" style="55" customWidth="1"/>
    <col min="7" max="7" width="6.125" customWidth="1"/>
    <col min="8" max="8" width="7.625" customWidth="1"/>
  </cols>
  <sheetData>
    <row r="2" spans="1:8" x14ac:dyDescent="0.15">
      <c r="A2" s="3" t="s">
        <v>3</v>
      </c>
      <c r="B2" s="107" t="s">
        <v>10</v>
      </c>
      <c r="C2" s="108"/>
      <c r="D2" s="107" t="s">
        <v>11</v>
      </c>
      <c r="E2" s="108"/>
      <c r="F2" s="56" t="s">
        <v>18</v>
      </c>
      <c r="G2" s="56" t="s">
        <v>56</v>
      </c>
      <c r="H2" s="66" t="s">
        <v>59</v>
      </c>
    </row>
    <row r="3" spans="1:8" x14ac:dyDescent="0.15">
      <c r="A3" s="5" t="s">
        <v>0</v>
      </c>
      <c r="B3" s="6" t="s">
        <v>15</v>
      </c>
      <c r="C3" s="7" t="s">
        <v>20</v>
      </c>
      <c r="D3" s="6" t="s">
        <v>24</v>
      </c>
      <c r="E3" t="s">
        <v>27</v>
      </c>
      <c r="F3" s="64" t="s">
        <v>58</v>
      </c>
      <c r="G3" s="61">
        <v>1</v>
      </c>
      <c r="H3" s="57" t="s">
        <v>49</v>
      </c>
    </row>
    <row r="4" spans="1:8" x14ac:dyDescent="0.15">
      <c r="A4" s="5" t="s">
        <v>1</v>
      </c>
      <c r="B4" s="6" t="s">
        <v>16</v>
      </c>
      <c r="C4" s="7" t="s">
        <v>61</v>
      </c>
      <c r="D4" s="6" t="s">
        <v>25</v>
      </c>
      <c r="E4" t="s">
        <v>28</v>
      </c>
      <c r="F4" s="58">
        <v>2</v>
      </c>
      <c r="G4" s="62">
        <v>2</v>
      </c>
      <c r="H4" s="67" t="s">
        <v>60</v>
      </c>
    </row>
    <row r="5" spans="1:8" x14ac:dyDescent="0.15">
      <c r="A5" s="5" t="s">
        <v>4</v>
      </c>
      <c r="B5" s="6" t="s">
        <v>17</v>
      </c>
      <c r="C5" s="7" t="s">
        <v>21</v>
      </c>
      <c r="D5" s="6" t="s">
        <v>26</v>
      </c>
      <c r="E5" t="s">
        <v>29</v>
      </c>
      <c r="F5" s="58">
        <v>3</v>
      </c>
      <c r="G5" s="62">
        <v>3</v>
      </c>
      <c r="H5" s="67"/>
    </row>
    <row r="6" spans="1:8" x14ac:dyDescent="0.15">
      <c r="A6" s="5" t="s">
        <v>5</v>
      </c>
      <c r="B6" s="6" t="s">
        <v>18</v>
      </c>
      <c r="C6" s="7" t="s">
        <v>22</v>
      </c>
      <c r="D6" s="6"/>
      <c r="F6" s="58">
        <v>4</v>
      </c>
      <c r="G6" s="62">
        <v>4</v>
      </c>
      <c r="H6" s="67"/>
    </row>
    <row r="7" spans="1:8" x14ac:dyDescent="0.15">
      <c r="A7" s="5" t="s">
        <v>6</v>
      </c>
      <c r="B7" s="6" t="s">
        <v>19</v>
      </c>
      <c r="C7" s="7" t="s">
        <v>23</v>
      </c>
      <c r="D7" s="6"/>
      <c r="F7" s="58">
        <v>5</v>
      </c>
      <c r="G7" s="62">
        <v>5</v>
      </c>
      <c r="H7" s="67"/>
    </row>
    <row r="8" spans="1:8" x14ac:dyDescent="0.15">
      <c r="A8" s="5" t="s">
        <v>7</v>
      </c>
      <c r="B8" s="6" t="s">
        <v>36</v>
      </c>
      <c r="C8" s="7" t="s">
        <v>37</v>
      </c>
      <c r="D8" s="6"/>
      <c r="F8" s="58">
        <v>6</v>
      </c>
      <c r="G8" s="62">
        <v>6</v>
      </c>
      <c r="H8" s="67"/>
    </row>
    <row r="9" spans="1:8" x14ac:dyDescent="0.15">
      <c r="A9" s="2" t="s">
        <v>8</v>
      </c>
      <c r="B9" s="6"/>
      <c r="C9" s="7"/>
      <c r="D9" s="8"/>
      <c r="E9" s="60"/>
      <c r="F9" s="58">
        <v>7</v>
      </c>
      <c r="G9" s="62">
        <v>7</v>
      </c>
      <c r="H9" s="68"/>
    </row>
    <row r="10" spans="1:8" x14ac:dyDescent="0.15">
      <c r="B10" s="12"/>
      <c r="C10" s="12"/>
      <c r="F10" s="58">
        <v>8</v>
      </c>
      <c r="G10" s="62">
        <v>8</v>
      </c>
    </row>
    <row r="11" spans="1:8" x14ac:dyDescent="0.15">
      <c r="F11" s="58">
        <v>9</v>
      </c>
      <c r="G11" s="62">
        <v>9</v>
      </c>
    </row>
    <row r="12" spans="1:8" x14ac:dyDescent="0.15">
      <c r="F12" s="58">
        <v>10</v>
      </c>
      <c r="G12" s="62">
        <v>10</v>
      </c>
    </row>
    <row r="13" spans="1:8" x14ac:dyDescent="0.15">
      <c r="F13" s="58">
        <v>11</v>
      </c>
      <c r="G13" s="62">
        <v>11</v>
      </c>
    </row>
    <row r="14" spans="1:8" x14ac:dyDescent="0.15">
      <c r="F14" s="58">
        <v>12</v>
      </c>
      <c r="G14" s="63">
        <v>12</v>
      </c>
    </row>
    <row r="15" spans="1:8" x14ac:dyDescent="0.15">
      <c r="F15" s="58">
        <v>13</v>
      </c>
    </row>
    <row r="16" spans="1:8" x14ac:dyDescent="0.15">
      <c r="F16" s="58">
        <v>14</v>
      </c>
    </row>
    <row r="17" spans="6:6" x14ac:dyDescent="0.15">
      <c r="F17" s="58">
        <v>15</v>
      </c>
    </row>
    <row r="18" spans="6:6" x14ac:dyDescent="0.15">
      <c r="F18" s="58">
        <v>16</v>
      </c>
    </row>
    <row r="19" spans="6:6" x14ac:dyDescent="0.15">
      <c r="F19" s="58">
        <v>17</v>
      </c>
    </row>
    <row r="20" spans="6:6" x14ac:dyDescent="0.15">
      <c r="F20" s="58">
        <v>18</v>
      </c>
    </row>
    <row r="21" spans="6:6" x14ac:dyDescent="0.15">
      <c r="F21" s="58">
        <v>19</v>
      </c>
    </row>
    <row r="22" spans="6:6" x14ac:dyDescent="0.15">
      <c r="F22" s="58">
        <v>20</v>
      </c>
    </row>
    <row r="23" spans="6:6" x14ac:dyDescent="0.15">
      <c r="F23" s="58">
        <v>21</v>
      </c>
    </row>
    <row r="24" spans="6:6" x14ac:dyDescent="0.15">
      <c r="F24" s="58">
        <v>22</v>
      </c>
    </row>
    <row r="25" spans="6:6" x14ac:dyDescent="0.15">
      <c r="F25" s="58">
        <v>23</v>
      </c>
    </row>
    <row r="26" spans="6:6" x14ac:dyDescent="0.15">
      <c r="F26" s="58">
        <v>24</v>
      </c>
    </row>
    <row r="27" spans="6:6" x14ac:dyDescent="0.15">
      <c r="F27" s="58">
        <v>25</v>
      </c>
    </row>
    <row r="28" spans="6:6" x14ac:dyDescent="0.15">
      <c r="F28" s="58">
        <v>26</v>
      </c>
    </row>
    <row r="29" spans="6:6" x14ac:dyDescent="0.15">
      <c r="F29" s="58">
        <v>27</v>
      </c>
    </row>
    <row r="30" spans="6:6" x14ac:dyDescent="0.15">
      <c r="F30" s="58">
        <v>28</v>
      </c>
    </row>
    <row r="31" spans="6:6" x14ac:dyDescent="0.15">
      <c r="F31" s="58">
        <v>29</v>
      </c>
    </row>
    <row r="32" spans="6:6" x14ac:dyDescent="0.15">
      <c r="F32" s="58">
        <v>30</v>
      </c>
    </row>
    <row r="33" spans="6:6" x14ac:dyDescent="0.15">
      <c r="F33" s="58">
        <v>31</v>
      </c>
    </row>
    <row r="34" spans="6:6" x14ac:dyDescent="0.15">
      <c r="F34" s="58">
        <v>32</v>
      </c>
    </row>
    <row r="35" spans="6:6" x14ac:dyDescent="0.15">
      <c r="F35" s="58">
        <v>33</v>
      </c>
    </row>
    <row r="36" spans="6:6" x14ac:dyDescent="0.15">
      <c r="F36" s="58">
        <v>34</v>
      </c>
    </row>
    <row r="37" spans="6:6" x14ac:dyDescent="0.15">
      <c r="F37" s="58">
        <v>35</v>
      </c>
    </row>
    <row r="38" spans="6:6" x14ac:dyDescent="0.15">
      <c r="F38" s="58">
        <v>36</v>
      </c>
    </row>
    <row r="39" spans="6:6" x14ac:dyDescent="0.15">
      <c r="F39" s="58">
        <v>37</v>
      </c>
    </row>
    <row r="40" spans="6:6" x14ac:dyDescent="0.15">
      <c r="F40" s="58">
        <v>38</v>
      </c>
    </row>
    <row r="41" spans="6:6" x14ac:dyDescent="0.15">
      <c r="F41" s="58">
        <v>39</v>
      </c>
    </row>
    <row r="42" spans="6:6" x14ac:dyDescent="0.15">
      <c r="F42" s="58">
        <v>40</v>
      </c>
    </row>
    <row r="43" spans="6:6" x14ac:dyDescent="0.15">
      <c r="F43" s="58">
        <v>41</v>
      </c>
    </row>
    <row r="44" spans="6:6" x14ac:dyDescent="0.15">
      <c r="F44" s="58">
        <v>42</v>
      </c>
    </row>
    <row r="45" spans="6:6" x14ac:dyDescent="0.15">
      <c r="F45" s="58">
        <v>43</v>
      </c>
    </row>
    <row r="46" spans="6:6" x14ac:dyDescent="0.15">
      <c r="F46" s="58">
        <v>44</v>
      </c>
    </row>
    <row r="47" spans="6:6" x14ac:dyDescent="0.15">
      <c r="F47" s="58">
        <v>45</v>
      </c>
    </row>
    <row r="48" spans="6:6" x14ac:dyDescent="0.15">
      <c r="F48" s="58">
        <v>46</v>
      </c>
    </row>
    <row r="49" spans="6:6" x14ac:dyDescent="0.15">
      <c r="F49" s="58">
        <v>47</v>
      </c>
    </row>
    <row r="50" spans="6:6" x14ac:dyDescent="0.15">
      <c r="F50" s="58">
        <v>48</v>
      </c>
    </row>
    <row r="51" spans="6:6" x14ac:dyDescent="0.15">
      <c r="F51" s="58">
        <v>49</v>
      </c>
    </row>
    <row r="52" spans="6:6" x14ac:dyDescent="0.15">
      <c r="F52" s="58">
        <v>50</v>
      </c>
    </row>
    <row r="53" spans="6:6" x14ac:dyDescent="0.15">
      <c r="F53" s="58">
        <v>51</v>
      </c>
    </row>
    <row r="54" spans="6:6" x14ac:dyDescent="0.15">
      <c r="F54" s="58">
        <v>52</v>
      </c>
    </row>
    <row r="55" spans="6:6" x14ac:dyDescent="0.15">
      <c r="F55" s="58">
        <v>53</v>
      </c>
    </row>
    <row r="56" spans="6:6" x14ac:dyDescent="0.15">
      <c r="F56" s="58">
        <v>54</v>
      </c>
    </row>
    <row r="57" spans="6:6" x14ac:dyDescent="0.15">
      <c r="F57" s="58">
        <v>55</v>
      </c>
    </row>
    <row r="58" spans="6:6" x14ac:dyDescent="0.15">
      <c r="F58" s="58">
        <v>56</v>
      </c>
    </row>
    <row r="59" spans="6:6" x14ac:dyDescent="0.15">
      <c r="F59" s="58">
        <v>57</v>
      </c>
    </row>
    <row r="60" spans="6:6" x14ac:dyDescent="0.15">
      <c r="F60" s="58">
        <v>58</v>
      </c>
    </row>
    <row r="61" spans="6:6" x14ac:dyDescent="0.15">
      <c r="F61" s="58">
        <v>59</v>
      </c>
    </row>
    <row r="62" spans="6:6" x14ac:dyDescent="0.15">
      <c r="F62" s="58">
        <v>60</v>
      </c>
    </row>
    <row r="63" spans="6:6" x14ac:dyDescent="0.15">
      <c r="F63" s="58">
        <v>61</v>
      </c>
    </row>
    <row r="64" spans="6:6" x14ac:dyDescent="0.15">
      <c r="F64" s="58">
        <v>62</v>
      </c>
    </row>
    <row r="65" spans="6:6" x14ac:dyDescent="0.15">
      <c r="F65" s="58">
        <v>63</v>
      </c>
    </row>
    <row r="66" spans="6:6" x14ac:dyDescent="0.15">
      <c r="F66" s="58">
        <v>64</v>
      </c>
    </row>
    <row r="67" spans="6:6" x14ac:dyDescent="0.15">
      <c r="F67" s="58">
        <v>65</v>
      </c>
    </row>
    <row r="68" spans="6:6" x14ac:dyDescent="0.15">
      <c r="F68" s="58">
        <v>66</v>
      </c>
    </row>
    <row r="69" spans="6:6" x14ac:dyDescent="0.15">
      <c r="F69" s="58">
        <v>67</v>
      </c>
    </row>
    <row r="70" spans="6:6" x14ac:dyDescent="0.15">
      <c r="F70" s="58">
        <v>68</v>
      </c>
    </row>
    <row r="71" spans="6:6" x14ac:dyDescent="0.15">
      <c r="F71" s="58">
        <v>69</v>
      </c>
    </row>
    <row r="72" spans="6:6" x14ac:dyDescent="0.15">
      <c r="F72" s="58">
        <v>70</v>
      </c>
    </row>
    <row r="73" spans="6:6" x14ac:dyDescent="0.15">
      <c r="F73" s="58">
        <v>71</v>
      </c>
    </row>
    <row r="74" spans="6:6" x14ac:dyDescent="0.15">
      <c r="F74" s="58">
        <v>72</v>
      </c>
    </row>
    <row r="75" spans="6:6" x14ac:dyDescent="0.15">
      <c r="F75" s="58">
        <v>73</v>
      </c>
    </row>
    <row r="76" spans="6:6" x14ac:dyDescent="0.15">
      <c r="F76" s="58">
        <v>74</v>
      </c>
    </row>
    <row r="77" spans="6:6" x14ac:dyDescent="0.15">
      <c r="F77" s="58">
        <v>75</v>
      </c>
    </row>
    <row r="78" spans="6:6" x14ac:dyDescent="0.15">
      <c r="F78" s="58">
        <v>76</v>
      </c>
    </row>
    <row r="79" spans="6:6" x14ac:dyDescent="0.15">
      <c r="F79" s="58">
        <v>77</v>
      </c>
    </row>
    <row r="80" spans="6:6" x14ac:dyDescent="0.15">
      <c r="F80" s="58">
        <v>78</v>
      </c>
    </row>
    <row r="81" spans="6:6" x14ac:dyDescent="0.15">
      <c r="F81" s="58">
        <v>79</v>
      </c>
    </row>
    <row r="82" spans="6:6" x14ac:dyDescent="0.15">
      <c r="F82" s="59">
        <v>80</v>
      </c>
    </row>
  </sheetData>
  <mergeCells count="2">
    <mergeCell ref="B2:C2"/>
    <mergeCell ref="D2:E2"/>
  </mergeCells>
  <phoneticPr fontId="2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様式（12か月分）</vt:lpstr>
      <vt:lpstr>プルダウン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白銀　隆之</cp:lastModifiedBy>
  <cp:lastPrinted>2024-12-12T07:09:56Z</cp:lastPrinted>
  <dcterms:modified xsi:type="dcterms:W3CDTF">2025-03-06T05:18:06Z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2024-12-11T03:05:40Z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97ffc38f-31d5-4aa5-8a46-b758eab2e8d9</vt:lpwstr>
  </property>
  <property fmtid="{D5CDD505-2E9C-101B-9397-08002B2CF9AE}" pid="8" name="MSIP_Label_defa4170-0d19-0005-0004-bc88714345d2_ContentBits">
    <vt:lpwstr>0</vt:lpwstr>
  </property>
</Properties>
</file>