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4年５月１日数" sheetId="1" r:id="rId1"/>
  </sheets>
  <definedNames>
    <definedName name="_xlnm.Print_Area" localSheetId="0">'4年５月１日数'!$A$1:$N$197</definedName>
  </definedNames>
  <calcPr fullCalcOnLoad="1"/>
</workbook>
</file>

<file path=xl/sharedStrings.xml><?xml version="1.0" encoding="utf-8"?>
<sst xmlns="http://schemas.openxmlformats.org/spreadsheetml/2006/main" count="429" uniqueCount="168">
  <si>
    <t>【小学校】</t>
  </si>
  <si>
    <t>学校名</t>
  </si>
  <si>
    <t>学級数</t>
  </si>
  <si>
    <t>教員数</t>
  </si>
  <si>
    <t>児　　童　　数　　(　　学　　年　　別　　）</t>
  </si>
  <si>
    <t>備　考</t>
  </si>
  <si>
    <t>1年</t>
  </si>
  <si>
    <t>2年</t>
  </si>
  <si>
    <t>3年</t>
  </si>
  <si>
    <t>4年</t>
  </si>
  <si>
    <t>5年</t>
  </si>
  <si>
    <t>6年</t>
  </si>
  <si>
    <t>計</t>
  </si>
  <si>
    <t>知　的　障　害</t>
  </si>
  <si>
    <t>豊玉第二</t>
  </si>
  <si>
    <t>練馬第三</t>
  </si>
  <si>
    <t>練馬東</t>
  </si>
  <si>
    <t>大泉東</t>
  </si>
  <si>
    <t>大泉学園</t>
  </si>
  <si>
    <t>小　　　計</t>
  </si>
  <si>
    <t>石神井</t>
  </si>
  <si>
    <t>【中学校】</t>
  </si>
  <si>
    <t>生　徒　数　(　学　年　別　）</t>
  </si>
  <si>
    <t>光が丘第三</t>
  </si>
  <si>
    <t>光が丘第八</t>
  </si>
  <si>
    <t>南が丘</t>
  </si>
  <si>
    <t>光が丘春の風</t>
  </si>
  <si>
    <t>上石神井北</t>
  </si>
  <si>
    <t>南田中</t>
  </si>
  <si>
    <t>石神井西</t>
  </si>
  <si>
    <t>開進第二</t>
  </si>
  <si>
    <t>大泉第三</t>
  </si>
  <si>
    <t>豊玉南</t>
  </si>
  <si>
    <t>練馬第三</t>
  </si>
  <si>
    <t>石神井東</t>
  </si>
  <si>
    <t>難聴</t>
  </si>
  <si>
    <t>言語</t>
  </si>
  <si>
    <t>北町西</t>
  </si>
  <si>
    <t>弱　視</t>
  </si>
  <si>
    <t>中村西</t>
  </si>
  <si>
    <t>開進第二</t>
  </si>
  <si>
    <t>開進第三</t>
  </si>
  <si>
    <t>大 泉</t>
  </si>
  <si>
    <t>旭 丘</t>
  </si>
  <si>
    <t>北 町</t>
  </si>
  <si>
    <t>田 柄</t>
  </si>
  <si>
    <t>関 町</t>
  </si>
  <si>
    <t>南 町</t>
  </si>
  <si>
    <t>中 村</t>
  </si>
  <si>
    <t>練 馬</t>
  </si>
  <si>
    <t>谷 原</t>
  </si>
  <si>
    <t>知的障害</t>
  </si>
  <si>
    <t>小・中学校　合計</t>
  </si>
  <si>
    <t>谷 原</t>
  </si>
  <si>
    <t>自閉・情緒</t>
  </si>
  <si>
    <t>特別支援教室</t>
  </si>
  <si>
    <t>種別</t>
  </si>
  <si>
    <t>拠点校</t>
  </si>
  <si>
    <t>―</t>
  </si>
  <si>
    <t>（巡回校）</t>
  </si>
  <si>
    <t>（中村西）</t>
  </si>
  <si>
    <t>（光が丘第八）</t>
  </si>
  <si>
    <t>（石神井西）</t>
  </si>
  <si>
    <t>（上石神井）</t>
  </si>
  <si>
    <t>（下石神井）</t>
  </si>
  <si>
    <t>（南田中）</t>
  </si>
  <si>
    <t>（南が丘）</t>
  </si>
  <si>
    <t>指　　導　　児　　童　　数　　(　　学　　年　　別　　）</t>
  </si>
  <si>
    <t>（豊 玉）</t>
  </si>
  <si>
    <t>（中 村）</t>
  </si>
  <si>
    <t>（旭 町）</t>
  </si>
  <si>
    <t>（立 野）</t>
  </si>
  <si>
    <t>学級数※</t>
  </si>
  <si>
    <t>石神井学園内</t>
  </si>
  <si>
    <t>〃</t>
  </si>
  <si>
    <t>［学級編成基準］</t>
  </si>
  <si>
    <t>　　　知的障害学級…８人</t>
  </si>
  <si>
    <t>　　　弱視学級…20人</t>
  </si>
  <si>
    <t>　　　難聴学級…20人</t>
  </si>
  <si>
    <t>　　　言語障害学級…20人</t>
  </si>
  <si>
    <t>児童生徒数</t>
  </si>
  <si>
    <t>光が丘四季の香</t>
  </si>
  <si>
    <t>（光が丘秋の陽）</t>
  </si>
  <si>
    <t>弱視</t>
  </si>
  <si>
    <t>小　学　校　計</t>
  </si>
  <si>
    <t>（小竹）</t>
  </si>
  <si>
    <t>（豊玉第二）</t>
  </si>
  <si>
    <t>（豊玉東）</t>
  </si>
  <si>
    <t>開進第一</t>
  </si>
  <si>
    <t>（早宮）</t>
  </si>
  <si>
    <t>（仲町）</t>
  </si>
  <si>
    <t>（練馬東）</t>
  </si>
  <si>
    <t>（練馬第二）</t>
  </si>
  <si>
    <t>（向山）</t>
  </si>
  <si>
    <t>（春日）</t>
  </si>
  <si>
    <t>（北町）</t>
  </si>
  <si>
    <t>（北町西）</t>
  </si>
  <si>
    <t>（田柄第二）</t>
  </si>
  <si>
    <t>（石神井台）</t>
  </si>
  <si>
    <t>（上石神井北）</t>
  </si>
  <si>
    <t>（関町北）</t>
  </si>
  <si>
    <t>（大泉南）</t>
  </si>
  <si>
    <t>（大泉東）</t>
  </si>
  <si>
    <t>（大泉西）</t>
  </si>
  <si>
    <t>（大泉学園緑）</t>
  </si>
  <si>
    <t>（大泉学園桜）</t>
  </si>
  <si>
    <t>大泉</t>
  </si>
  <si>
    <t>－</t>
  </si>
  <si>
    <t>児童生徒数</t>
  </si>
  <si>
    <t>南町</t>
  </si>
  <si>
    <t>谷原</t>
  </si>
  <si>
    <t>大泉第六</t>
  </si>
  <si>
    <t>八坂</t>
  </si>
  <si>
    <t>練馬区立小学校（特別支援教室）児童数一覧</t>
  </si>
  <si>
    <t>※特別支援教室については、学級編成を行わないため、学級数には含めない（都に報告した指導児童数を掲載）。</t>
  </si>
  <si>
    <t>豊玉第二</t>
  </si>
  <si>
    <t>〃</t>
  </si>
  <si>
    <t>（旭丘）</t>
  </si>
  <si>
    <t>（豊玉）</t>
  </si>
  <si>
    <t>（中村）</t>
  </si>
  <si>
    <t>（開進第一）</t>
  </si>
  <si>
    <t>（開進第二）</t>
  </si>
  <si>
    <t>（開進第三）</t>
  </si>
  <si>
    <t>（開進第四）</t>
  </si>
  <si>
    <t>（開進第二）</t>
  </si>
  <si>
    <t>（開進第三）</t>
  </si>
  <si>
    <t>（開進第四）</t>
  </si>
  <si>
    <t>（練馬）</t>
  </si>
  <si>
    <t>（高松）</t>
  </si>
  <si>
    <t>（光が丘夏の雲）</t>
  </si>
  <si>
    <t>（光和）</t>
  </si>
  <si>
    <t>（北原）</t>
  </si>
  <si>
    <t>（富士見台）</t>
  </si>
  <si>
    <t>（大泉第二）</t>
  </si>
  <si>
    <t>（大泉第四）</t>
  </si>
  <si>
    <t>（大泉第一）</t>
  </si>
  <si>
    <t>（大泉北）</t>
  </si>
  <si>
    <t>（豊渓）</t>
  </si>
  <si>
    <t>（泉新）</t>
  </si>
  <si>
    <t>（橋戸）</t>
  </si>
  <si>
    <t>上石神井</t>
  </si>
  <si>
    <t>（石神井）</t>
  </si>
  <si>
    <t>（石神井東）</t>
  </si>
  <si>
    <t>（石神井南）</t>
  </si>
  <si>
    <t>（大泉第二）</t>
  </si>
  <si>
    <t>（関）</t>
  </si>
  <si>
    <t>―</t>
  </si>
  <si>
    <t>（谷原）</t>
  </si>
  <si>
    <t>（三原台）</t>
  </si>
  <si>
    <t>（大泉）</t>
  </si>
  <si>
    <t>（大泉学園）</t>
  </si>
  <si>
    <t>※特別支援教室については、学級編成を行わないため、学級数には含めない。
　　　　　　　　　　　　　　　　　（都に報告した指導児童数を掲載）</t>
  </si>
  <si>
    <t>（貫井）</t>
  </si>
  <si>
    <t>（田柄）</t>
  </si>
  <si>
    <t>（光が丘第一）</t>
  </si>
  <si>
    <t>（光が丘第二）</t>
  </si>
  <si>
    <t>（光が丘第三）</t>
  </si>
  <si>
    <t>中学校計</t>
  </si>
  <si>
    <t>備　考
前年度比増減</t>
  </si>
  <si>
    <t>練馬区立小中学校（特別支援学級）児童・生徒数一覧</t>
  </si>
  <si>
    <t>練馬区立中学校（特別支援教室）生徒数一覧</t>
  </si>
  <si>
    <t>生　徒　数　(　学　年　別　）</t>
  </si>
  <si>
    <t>指　導　生　徒　数　(学年別）</t>
  </si>
  <si>
    <t>関町北</t>
  </si>
  <si>
    <t>関町小より移設</t>
  </si>
  <si>
    <t>休学級</t>
  </si>
  <si>
    <t>※中学校（知的）は4学級以上で、教員数＋２名 （本来は＋１名）</t>
  </si>
  <si>
    <t>　　参　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</si>
</sst>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;@"/>
    <numFmt numFmtId="177" formatCode="[$-411]ge/m/d"/>
    <numFmt numFmtId="178" formatCode="mmm\-yyyy"/>
    <numFmt numFmtId="179" formatCode="0_ "/>
    <numFmt numFmtId="180" formatCode="#,###"/>
    <numFmt numFmtId="181" formatCode="[$-411]ge\.m\.d;@"/>
    <numFmt numFmtId="182" formatCode="#,##0&quot;年度&quot;"/>
    <numFmt numFmtId="183" formatCode="#,##0&quot;．12．1&quot;"/>
    <numFmt numFmtId="184" formatCode="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Ｐゴシック"/>
      <family val="3"/>
    </font>
    <font>
      <sz val="11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ＭＳ 明朝"/>
      <family val="1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ＭＳ 明朝"/>
      <family val="1"/>
    </font>
    <font>
      <sz val="11"/>
      <color indexed="62"/>
      <name val="ＭＳ Ｐゴシック"/>
      <family val="3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明朝"/>
      <family val="1"/>
    </font>
    <font>
      <sz val="11"/>
      <color rgb="FF9C0006"/>
      <name val="Calibri"/>
      <family val="3"/>
    </font>
    <font>
      <sz val="11"/>
      <color rgb="FF9C0006"/>
      <name val="ＭＳ 明朝"/>
      <family val="1"/>
    </font>
    <font>
      <b/>
      <sz val="11"/>
      <color rgb="FFFA7D00"/>
      <name val="Calibri"/>
      <family val="3"/>
    </font>
    <font>
      <b/>
      <sz val="11"/>
      <color rgb="FFFA7D00"/>
      <name val="ＭＳ 明朝"/>
      <family val="1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明朝"/>
      <family val="1"/>
    </font>
    <font>
      <i/>
      <sz val="11"/>
      <color rgb="FF7F7F7F"/>
      <name val="Calibri"/>
      <family val="3"/>
    </font>
    <font>
      <i/>
      <sz val="11"/>
      <color rgb="FF7F7F7F"/>
      <name val="ＭＳ 明朝"/>
      <family val="1"/>
    </font>
    <font>
      <sz val="11"/>
      <color rgb="FF3F3F76"/>
      <name val="Calibri"/>
      <family val="3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明朝"/>
      <family val="1"/>
    </font>
    <font>
      <sz val="11"/>
      <name val="Cambria"/>
      <family val="3"/>
    </font>
    <font>
      <sz val="8"/>
      <color theme="1"/>
      <name val="ＭＳ Ｐ明朝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medium"/>
      <top style="hair"/>
      <bottom style="double"/>
    </border>
    <border>
      <left style="hair"/>
      <right style="hair"/>
      <top style="double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double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medium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double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11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50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23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6" borderId="0" applyNumberFormat="0" applyBorder="0" applyAlignment="0" applyProtection="0"/>
    <xf numFmtId="0" fontId="51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0" borderId="0" applyNumberFormat="0" applyBorder="0" applyAlignment="0" applyProtection="0"/>
    <xf numFmtId="0" fontId="51" fillId="31" borderId="0" applyNumberFormat="0" applyBorder="0" applyAlignment="0" applyProtection="0"/>
    <xf numFmtId="0" fontId="14" fillId="31" borderId="0" applyNumberFormat="0" applyBorder="0" applyAlignment="0" applyProtection="0"/>
    <xf numFmtId="0" fontId="51" fillId="32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4" fillId="33" borderId="0" applyNumberFormat="0" applyBorder="0" applyAlignment="0" applyProtection="0"/>
    <xf numFmtId="0" fontId="51" fillId="34" borderId="0" applyNumberFormat="0" applyBorder="0" applyAlignment="0" applyProtection="0"/>
    <xf numFmtId="0" fontId="14" fillId="34" borderId="0" applyNumberFormat="0" applyBorder="0" applyAlignment="0" applyProtection="0"/>
    <xf numFmtId="0" fontId="51" fillId="35" borderId="0" applyNumberFormat="0" applyBorder="0" applyAlignment="0" applyProtection="0"/>
    <xf numFmtId="0" fontId="14" fillId="35" borderId="0" applyNumberFormat="0" applyBorder="0" applyAlignment="0" applyProtection="0"/>
    <xf numFmtId="0" fontId="51" fillId="36" borderId="0" applyNumberFormat="0" applyBorder="0" applyAlignment="0" applyProtection="0"/>
    <xf numFmtId="0" fontId="14" fillId="36" borderId="0" applyNumberFormat="0" applyBorder="0" applyAlignment="0" applyProtection="0"/>
    <xf numFmtId="0" fontId="51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8" borderId="1" applyNumberFormat="0" applyAlignment="0" applyProtection="0"/>
    <xf numFmtId="0" fontId="15" fillId="38" borderId="1" applyNumberFormat="0" applyAlignment="0" applyProtection="0"/>
    <xf numFmtId="0" fontId="55" fillId="39" borderId="0" applyNumberFormat="0" applyBorder="0" applyAlignment="0" applyProtection="0"/>
    <xf numFmtId="0" fontId="56" fillId="3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12" fillId="41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62" fillId="43" borderId="4" applyNumberFormat="0" applyAlignment="0" applyProtection="0"/>
    <xf numFmtId="0" fontId="63" fillId="43" borderId="4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17" fillId="0" borderId="9" applyNumberFormat="0" applyFill="0" applyAlignment="0" applyProtection="0"/>
    <xf numFmtId="0" fontId="72" fillId="43" borderId="10" applyNumberFormat="0" applyAlignment="0" applyProtection="0"/>
    <xf numFmtId="0" fontId="73" fillId="43" borderId="10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44" borderId="4" applyNumberFormat="0" applyAlignment="0" applyProtection="0"/>
    <xf numFmtId="0" fontId="77" fillId="45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78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80" fillId="4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0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 vertical="center"/>
    </xf>
    <xf numFmtId="0" fontId="10" fillId="0" borderId="56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right" vertical="center"/>
    </xf>
    <xf numFmtId="0" fontId="10" fillId="0" borderId="59" xfId="0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right"/>
    </xf>
    <xf numFmtId="179" fontId="0" fillId="0" borderId="0" xfId="0" applyNumberFormat="1" applyAlignment="1">
      <alignment/>
    </xf>
    <xf numFmtId="0" fontId="10" fillId="47" borderId="62" xfId="0" applyFont="1" applyFill="1" applyBorder="1" applyAlignment="1">
      <alignment/>
    </xf>
    <xf numFmtId="0" fontId="10" fillId="47" borderId="18" xfId="0" applyFont="1" applyFill="1" applyBorder="1" applyAlignment="1">
      <alignment/>
    </xf>
    <xf numFmtId="0" fontId="10" fillId="47" borderId="17" xfId="0" applyFont="1" applyFill="1" applyBorder="1" applyAlignment="1">
      <alignment/>
    </xf>
    <xf numFmtId="0" fontId="10" fillId="47" borderId="63" xfId="0" applyFont="1" applyFill="1" applyBorder="1" applyAlignment="1">
      <alignment/>
    </xf>
    <xf numFmtId="0" fontId="10" fillId="47" borderId="64" xfId="0" applyFont="1" applyFill="1" applyBorder="1" applyAlignment="1">
      <alignment/>
    </xf>
    <xf numFmtId="0" fontId="10" fillId="47" borderId="65" xfId="0" applyFont="1" applyFill="1" applyBorder="1" applyAlignment="1">
      <alignment/>
    </xf>
    <xf numFmtId="0" fontId="82" fillId="47" borderId="58" xfId="0" applyFont="1" applyFill="1" applyBorder="1" applyAlignment="1">
      <alignment horizontal="center" vertical="center"/>
    </xf>
    <xf numFmtId="0" fontId="82" fillId="47" borderId="28" xfId="0" applyFont="1" applyFill="1" applyBorder="1" applyAlignment="1">
      <alignment horizontal="center" vertical="center" shrinkToFit="1"/>
    </xf>
    <xf numFmtId="0" fontId="82" fillId="47" borderId="66" xfId="0" applyFont="1" applyFill="1" applyBorder="1" applyAlignment="1">
      <alignment horizontal="center" vertical="center" shrinkToFit="1"/>
    </xf>
    <xf numFmtId="0" fontId="82" fillId="47" borderId="66" xfId="0" applyFont="1" applyFill="1" applyBorder="1" applyAlignment="1">
      <alignment horizontal="center" vertical="center"/>
    </xf>
    <xf numFmtId="0" fontId="82" fillId="47" borderId="58" xfId="0" applyFont="1" applyFill="1" applyBorder="1" applyAlignment="1">
      <alignment horizontal="center" vertical="center" shrinkToFit="1"/>
    </xf>
    <xf numFmtId="0" fontId="82" fillId="47" borderId="30" xfId="0" applyFont="1" applyFill="1" applyBorder="1" applyAlignment="1">
      <alignment horizontal="center" vertical="center" shrinkToFit="1"/>
    </xf>
    <xf numFmtId="0" fontId="10" fillId="47" borderId="49" xfId="0" applyFont="1" applyFill="1" applyBorder="1" applyAlignment="1">
      <alignment/>
    </xf>
    <xf numFmtId="0" fontId="10" fillId="47" borderId="67" xfId="0" applyFont="1" applyFill="1" applyBorder="1" applyAlignment="1">
      <alignment/>
    </xf>
    <xf numFmtId="0" fontId="10" fillId="47" borderId="68" xfId="0" applyFont="1" applyFill="1" applyBorder="1" applyAlignment="1">
      <alignment/>
    </xf>
    <xf numFmtId="0" fontId="10" fillId="47" borderId="69" xfId="0" applyFont="1" applyFill="1" applyBorder="1" applyAlignment="1">
      <alignment/>
    </xf>
    <xf numFmtId="0" fontId="10" fillId="47" borderId="70" xfId="0" applyFont="1" applyFill="1" applyBorder="1" applyAlignment="1">
      <alignment/>
    </xf>
    <xf numFmtId="0" fontId="10" fillId="47" borderId="71" xfId="0" applyFont="1" applyFill="1" applyBorder="1" applyAlignment="1">
      <alignment/>
    </xf>
    <xf numFmtId="0" fontId="10" fillId="47" borderId="72" xfId="0" applyFont="1" applyFill="1" applyBorder="1" applyAlignment="1">
      <alignment/>
    </xf>
    <xf numFmtId="0" fontId="10" fillId="47" borderId="19" xfId="0" applyFont="1" applyFill="1" applyBorder="1" applyAlignment="1">
      <alignment/>
    </xf>
    <xf numFmtId="0" fontId="10" fillId="47" borderId="52" xfId="0" applyFont="1" applyFill="1" applyBorder="1" applyAlignment="1">
      <alignment/>
    </xf>
    <xf numFmtId="0" fontId="10" fillId="47" borderId="33" xfId="0" applyFont="1" applyFill="1" applyBorder="1" applyAlignment="1">
      <alignment/>
    </xf>
    <xf numFmtId="0" fontId="0" fillId="47" borderId="0" xfId="0" applyFont="1" applyFill="1" applyAlignment="1">
      <alignment/>
    </xf>
    <xf numFmtId="0" fontId="10" fillId="47" borderId="73" xfId="0" applyFont="1" applyFill="1" applyBorder="1" applyAlignment="1">
      <alignment/>
    </xf>
    <xf numFmtId="0" fontId="10" fillId="47" borderId="35" xfId="0" applyFont="1" applyFill="1" applyBorder="1" applyAlignment="1">
      <alignment/>
    </xf>
    <xf numFmtId="0" fontId="10" fillId="47" borderId="74" xfId="0" applyFont="1" applyFill="1" applyBorder="1" applyAlignment="1">
      <alignment/>
    </xf>
    <xf numFmtId="0" fontId="10" fillId="47" borderId="75" xfId="0" applyFont="1" applyFill="1" applyBorder="1" applyAlignment="1">
      <alignment/>
    </xf>
    <xf numFmtId="0" fontId="10" fillId="47" borderId="76" xfId="0" applyFont="1" applyFill="1" applyBorder="1" applyAlignment="1">
      <alignment/>
    </xf>
    <xf numFmtId="0" fontId="10" fillId="47" borderId="21" xfId="0" applyFont="1" applyFill="1" applyBorder="1" applyAlignment="1">
      <alignment/>
    </xf>
    <xf numFmtId="0" fontId="10" fillId="47" borderId="77" xfId="0" applyFont="1" applyFill="1" applyBorder="1" applyAlignment="1">
      <alignment/>
    </xf>
    <xf numFmtId="0" fontId="10" fillId="47" borderId="78" xfId="0" applyFont="1" applyFill="1" applyBorder="1" applyAlignment="1">
      <alignment/>
    </xf>
    <xf numFmtId="0" fontId="10" fillId="47" borderId="31" xfId="0" applyFont="1" applyFill="1" applyBorder="1" applyAlignment="1">
      <alignment/>
    </xf>
    <xf numFmtId="0" fontId="10" fillId="47" borderId="79" xfId="0" applyFont="1" applyFill="1" applyBorder="1" applyAlignment="1">
      <alignment/>
    </xf>
    <xf numFmtId="0" fontId="10" fillId="47" borderId="50" xfId="0" applyFont="1" applyFill="1" applyBorder="1" applyAlignment="1">
      <alignment/>
    </xf>
    <xf numFmtId="0" fontId="10" fillId="47" borderId="8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2" fillId="47" borderId="0" xfId="0" applyFont="1" applyFill="1" applyAlignment="1">
      <alignment horizontal="distributed" vertical="center"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9" fillId="47" borderId="11" xfId="0" applyFont="1" applyFill="1" applyBorder="1" applyAlignment="1">
      <alignment horizontal="center" vertical="center"/>
    </xf>
    <xf numFmtId="0" fontId="9" fillId="47" borderId="12" xfId="0" applyFont="1" applyFill="1" applyBorder="1" applyAlignment="1">
      <alignment horizontal="center" vertical="center"/>
    </xf>
    <xf numFmtId="0" fontId="9" fillId="47" borderId="52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vertical="center"/>
    </xf>
    <xf numFmtId="0" fontId="81" fillId="47" borderId="0" xfId="0" applyFont="1" applyFill="1" applyBorder="1" applyAlignment="1">
      <alignment horizontal="left" vertical="center"/>
    </xf>
    <xf numFmtId="0" fontId="81" fillId="47" borderId="0" xfId="0" applyFont="1" applyFill="1" applyBorder="1" applyAlignment="1">
      <alignment horizontal="center" vertical="center" shrinkToFit="1"/>
    </xf>
    <xf numFmtId="0" fontId="0" fillId="47" borderId="0" xfId="0" applyFont="1" applyFill="1" applyAlignment="1">
      <alignment vertical="center"/>
    </xf>
    <xf numFmtId="0" fontId="11" fillId="47" borderId="0" xfId="0" applyFont="1" applyFill="1" applyAlignment="1">
      <alignment/>
    </xf>
    <xf numFmtId="0" fontId="7" fillId="47" borderId="0" xfId="0" applyFont="1" applyFill="1" applyAlignment="1">
      <alignment vertical="center"/>
    </xf>
    <xf numFmtId="0" fontId="10" fillId="47" borderId="81" xfId="0" applyFont="1" applyFill="1" applyBorder="1" applyAlignment="1">
      <alignment/>
    </xf>
    <xf numFmtId="0" fontId="10" fillId="47" borderId="82" xfId="0" applyFont="1" applyFill="1" applyBorder="1" applyAlignment="1">
      <alignment/>
    </xf>
    <xf numFmtId="0" fontId="10" fillId="47" borderId="83" xfId="0" applyFont="1" applyFill="1" applyBorder="1" applyAlignment="1">
      <alignment wrapText="1"/>
    </xf>
    <xf numFmtId="0" fontId="10" fillId="47" borderId="83" xfId="0" applyFont="1" applyFill="1" applyBorder="1" applyAlignment="1">
      <alignment/>
    </xf>
    <xf numFmtId="0" fontId="10" fillId="47" borderId="84" xfId="0" applyFont="1" applyFill="1" applyBorder="1" applyAlignment="1">
      <alignment/>
    </xf>
    <xf numFmtId="0" fontId="10" fillId="47" borderId="85" xfId="0" applyFont="1" applyFill="1" applyBorder="1" applyAlignment="1">
      <alignment/>
    </xf>
    <xf numFmtId="0" fontId="10" fillId="47" borderId="56" xfId="0" applyFont="1" applyFill="1" applyBorder="1" applyAlignment="1">
      <alignment/>
    </xf>
    <xf numFmtId="0" fontId="10" fillId="47" borderId="27" xfId="0" applyFont="1" applyFill="1" applyBorder="1" applyAlignment="1">
      <alignment/>
    </xf>
    <xf numFmtId="0" fontId="10" fillId="47" borderId="86" xfId="0" applyFont="1" applyFill="1" applyBorder="1" applyAlignment="1">
      <alignment/>
    </xf>
    <xf numFmtId="0" fontId="10" fillId="47" borderId="42" xfId="0" applyFont="1" applyFill="1" applyBorder="1" applyAlignment="1">
      <alignment/>
    </xf>
    <xf numFmtId="0" fontId="10" fillId="47" borderId="87" xfId="0" applyFont="1" applyFill="1" applyBorder="1" applyAlignment="1">
      <alignment/>
    </xf>
    <xf numFmtId="0" fontId="10" fillId="47" borderId="15" xfId="0" applyFont="1" applyFill="1" applyBorder="1" applyAlignment="1">
      <alignment/>
    </xf>
    <xf numFmtId="0" fontId="10" fillId="47" borderId="88" xfId="0" applyFont="1" applyFill="1" applyBorder="1" applyAlignment="1">
      <alignment/>
    </xf>
    <xf numFmtId="0" fontId="10" fillId="47" borderId="29" xfId="0" applyFont="1" applyFill="1" applyBorder="1" applyAlignment="1">
      <alignment/>
    </xf>
    <xf numFmtId="0" fontId="10" fillId="47" borderId="32" xfId="0" applyFont="1" applyFill="1" applyBorder="1" applyAlignment="1">
      <alignment/>
    </xf>
    <xf numFmtId="0" fontId="10" fillId="47" borderId="89" xfId="0" applyFont="1" applyFill="1" applyBorder="1" applyAlignment="1">
      <alignment/>
    </xf>
    <xf numFmtId="0" fontId="10" fillId="47" borderId="90" xfId="0" applyFont="1" applyFill="1" applyBorder="1" applyAlignment="1">
      <alignment/>
    </xf>
    <xf numFmtId="0" fontId="10" fillId="47" borderId="20" xfId="0" applyFont="1" applyFill="1" applyBorder="1" applyAlignment="1">
      <alignment/>
    </xf>
    <xf numFmtId="0" fontId="10" fillId="47" borderId="71" xfId="0" applyFont="1" applyFill="1" applyBorder="1" applyAlignment="1">
      <alignment horizontal="right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9" fillId="0" borderId="99" xfId="0" applyFont="1" applyFill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 textRotation="255"/>
    </xf>
    <xf numFmtId="0" fontId="9" fillId="0" borderId="113" xfId="0" applyFont="1" applyFill="1" applyBorder="1" applyAlignment="1">
      <alignment horizontal="center" vertical="center" textRotation="255"/>
    </xf>
    <xf numFmtId="0" fontId="9" fillId="0" borderId="114" xfId="0" applyFont="1" applyFill="1" applyBorder="1" applyAlignment="1">
      <alignment horizontal="center" vertical="center" textRotation="255"/>
    </xf>
    <xf numFmtId="0" fontId="9" fillId="48" borderId="67" xfId="0" applyFont="1" applyFill="1" applyBorder="1" applyAlignment="1">
      <alignment horizontal="center" vertical="center" shrinkToFit="1"/>
    </xf>
    <xf numFmtId="0" fontId="0" fillId="48" borderId="65" xfId="0" applyFont="1" applyFill="1" applyBorder="1" applyAlignment="1">
      <alignment horizontal="center" vertical="center" shrinkToFit="1"/>
    </xf>
    <xf numFmtId="0" fontId="9" fillId="48" borderId="65" xfId="0" applyFont="1" applyFill="1" applyBorder="1" applyAlignment="1">
      <alignment horizontal="center" vertical="center" shrinkToFit="1"/>
    </xf>
    <xf numFmtId="0" fontId="9" fillId="48" borderId="71" xfId="0" applyFont="1" applyFill="1" applyBorder="1" applyAlignment="1">
      <alignment horizontal="center" vertical="center" shrinkToFit="1"/>
    </xf>
    <xf numFmtId="0" fontId="0" fillId="48" borderId="17" xfId="0" applyFont="1" applyFill="1" applyBorder="1" applyAlignment="1">
      <alignment horizontal="center" vertical="center" shrinkToFit="1"/>
    </xf>
    <xf numFmtId="0" fontId="9" fillId="48" borderId="17" xfId="0" applyFont="1" applyFill="1" applyBorder="1" applyAlignment="1">
      <alignment horizontal="center" vertical="center" shrinkToFit="1"/>
    </xf>
    <xf numFmtId="0" fontId="9" fillId="48" borderId="27" xfId="0" applyFont="1" applyFill="1" applyBorder="1" applyAlignment="1">
      <alignment horizontal="center" vertical="center" shrinkToFit="1"/>
    </xf>
    <xf numFmtId="0" fontId="9" fillId="48" borderId="63" xfId="0" applyFont="1" applyFill="1" applyBorder="1" applyAlignment="1">
      <alignment horizontal="center" vertical="center" shrinkToFit="1"/>
    </xf>
    <xf numFmtId="0" fontId="9" fillId="48" borderId="83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top" textRotation="255" wrapText="1"/>
    </xf>
    <xf numFmtId="0" fontId="5" fillId="0" borderId="96" xfId="0" applyFont="1" applyFill="1" applyBorder="1" applyAlignment="1">
      <alignment horizontal="center" vertical="top" textRotation="255" wrapText="1"/>
    </xf>
    <xf numFmtId="0" fontId="5" fillId="0" borderId="34" xfId="0" applyFont="1" applyFill="1" applyBorder="1" applyAlignment="1">
      <alignment horizontal="center" vertical="top" textRotation="255" wrapText="1"/>
    </xf>
    <xf numFmtId="0" fontId="2" fillId="0" borderId="110" xfId="0" applyFont="1" applyFill="1" applyBorder="1" applyAlignment="1">
      <alignment horizontal="center"/>
    </xf>
    <xf numFmtId="0" fontId="9" fillId="0" borderId="105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07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 wrapText="1"/>
    </xf>
    <xf numFmtId="0" fontId="9" fillId="0" borderId="116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48" borderId="75" xfId="0" applyFont="1" applyFill="1" applyBorder="1" applyAlignment="1">
      <alignment horizontal="center" vertical="center" shrinkToFit="1"/>
    </xf>
    <xf numFmtId="0" fontId="0" fillId="48" borderId="21" xfId="0" applyFont="1" applyFill="1" applyBorder="1" applyAlignment="1">
      <alignment horizontal="center" vertical="center" shrinkToFit="1"/>
    </xf>
    <xf numFmtId="0" fontId="9" fillId="48" borderId="21" xfId="0" applyFont="1" applyFill="1" applyBorder="1" applyAlignment="1">
      <alignment horizontal="center" vertical="center" shrinkToFit="1"/>
    </xf>
    <xf numFmtId="0" fontId="9" fillId="48" borderId="49" xfId="0" applyFont="1" applyFill="1" applyBorder="1" applyAlignment="1">
      <alignment horizontal="center" vertical="center" shrinkToFit="1"/>
    </xf>
    <xf numFmtId="0" fontId="0" fillId="48" borderId="19" xfId="0" applyFont="1" applyFill="1" applyBorder="1" applyAlignment="1">
      <alignment horizontal="center" vertical="center" shrinkToFit="1"/>
    </xf>
    <xf numFmtId="0" fontId="9" fillId="48" borderId="19" xfId="0" applyFont="1" applyFill="1" applyBorder="1" applyAlignment="1">
      <alignment horizontal="center" vertical="center" shrinkToFit="1"/>
    </xf>
    <xf numFmtId="0" fontId="9" fillId="48" borderId="70" xfId="0" applyFont="1" applyFill="1" applyBorder="1" applyAlignment="1">
      <alignment horizontal="center" vertical="center" shrinkToFit="1"/>
    </xf>
    <xf numFmtId="0" fontId="0" fillId="48" borderId="18" xfId="0" applyFont="1" applyFill="1" applyBorder="1" applyAlignment="1">
      <alignment horizontal="center" vertical="center" shrinkToFit="1"/>
    </xf>
    <xf numFmtId="0" fontId="9" fillId="48" borderId="18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top" textRotation="255" wrapText="1"/>
    </xf>
    <xf numFmtId="0" fontId="9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9" fillId="48" borderId="117" xfId="0" applyFont="1" applyFill="1" applyBorder="1" applyAlignment="1">
      <alignment horizontal="center" vertical="center"/>
    </xf>
    <xf numFmtId="0" fontId="0" fillId="48" borderId="73" xfId="0" applyFont="1" applyFill="1" applyBorder="1" applyAlignment="1">
      <alignment horizontal="center" vertical="center"/>
    </xf>
    <xf numFmtId="0" fontId="5" fillId="47" borderId="119" xfId="0" applyFont="1" applyFill="1" applyBorder="1" applyAlignment="1">
      <alignment horizontal="center" vertical="center"/>
    </xf>
    <xf numFmtId="0" fontId="0" fillId="47" borderId="118" xfId="0" applyFont="1" applyFill="1" applyBorder="1" applyAlignment="1">
      <alignment horizontal="center" vertical="center"/>
    </xf>
    <xf numFmtId="0" fontId="5" fillId="47" borderId="119" xfId="0" applyFont="1" applyFill="1" applyBorder="1" applyAlignment="1">
      <alignment horizontal="center" vertical="center" shrinkToFit="1"/>
    </xf>
    <xf numFmtId="0" fontId="9" fillId="48" borderId="83" xfId="0" applyFont="1" applyFill="1" applyBorder="1" applyAlignment="1">
      <alignment horizontal="center" vertical="center"/>
    </xf>
    <xf numFmtId="0" fontId="0" fillId="48" borderId="63" xfId="0" applyFont="1" applyFill="1" applyBorder="1" applyAlignment="1">
      <alignment horizontal="center" vertical="center"/>
    </xf>
    <xf numFmtId="0" fontId="5" fillId="47" borderId="120" xfId="0" applyFont="1" applyFill="1" applyBorder="1" applyAlignment="1">
      <alignment horizontal="center" vertical="center" shrinkToFit="1"/>
    </xf>
    <xf numFmtId="0" fontId="5" fillId="47" borderId="66" xfId="0" applyFont="1" applyFill="1" applyBorder="1" applyAlignment="1">
      <alignment horizontal="center" vertical="center" shrinkToFit="1"/>
    </xf>
    <xf numFmtId="0" fontId="9" fillId="48" borderId="84" xfId="0" applyFont="1" applyFill="1" applyBorder="1" applyAlignment="1">
      <alignment horizontal="center" vertical="center"/>
    </xf>
    <xf numFmtId="0" fontId="0" fillId="48" borderId="76" xfId="0" applyFont="1" applyFill="1" applyBorder="1" applyAlignment="1">
      <alignment horizontal="center" vertical="center"/>
    </xf>
    <xf numFmtId="0" fontId="5" fillId="47" borderId="121" xfId="0" applyFont="1" applyFill="1" applyBorder="1" applyAlignment="1">
      <alignment horizontal="center" vertical="center"/>
    </xf>
    <xf numFmtId="0" fontId="5" fillId="47" borderId="122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5" fillId="47" borderId="123" xfId="0" applyFont="1" applyFill="1" applyBorder="1" applyAlignment="1">
      <alignment horizontal="center" vertical="center"/>
    </xf>
    <xf numFmtId="0" fontId="0" fillId="47" borderId="124" xfId="0" applyFont="1" applyFill="1" applyBorder="1" applyAlignment="1">
      <alignment horizontal="center" vertical="center"/>
    </xf>
    <xf numFmtId="0" fontId="5" fillId="47" borderId="120" xfId="0" applyFont="1" applyFill="1" applyBorder="1" applyAlignment="1">
      <alignment horizontal="center" vertical="center"/>
    </xf>
    <xf numFmtId="0" fontId="5" fillId="47" borderId="6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47" borderId="81" xfId="0" applyFont="1" applyFill="1" applyBorder="1" applyAlignment="1">
      <alignment horizontal="center" vertical="center"/>
    </xf>
    <xf numFmtId="0" fontId="9" fillId="47" borderId="93" xfId="0" applyFont="1" applyFill="1" applyBorder="1" applyAlignment="1">
      <alignment horizontal="center" vertical="center"/>
    </xf>
    <xf numFmtId="0" fontId="11" fillId="47" borderId="125" xfId="0" applyFont="1" applyFill="1" applyBorder="1" applyAlignment="1">
      <alignment horizontal="center" vertical="top" wrapText="1"/>
    </xf>
    <xf numFmtId="0" fontId="11" fillId="47" borderId="126" xfId="0" applyFont="1" applyFill="1" applyBorder="1" applyAlignment="1">
      <alignment vertical="top"/>
    </xf>
    <xf numFmtId="0" fontId="11" fillId="47" borderId="123" xfId="0" applyFont="1" applyFill="1" applyBorder="1" applyAlignment="1">
      <alignment horizontal="center" vertical="top"/>
    </xf>
    <xf numFmtId="0" fontId="11" fillId="47" borderId="124" xfId="0" applyFont="1" applyFill="1" applyBorder="1" applyAlignment="1">
      <alignment vertical="top"/>
    </xf>
    <xf numFmtId="0" fontId="9" fillId="0" borderId="105" xfId="0" applyFont="1" applyFill="1" applyBorder="1" applyAlignment="1">
      <alignment horizontal="center" vertical="center" textRotation="255"/>
    </xf>
    <xf numFmtId="0" fontId="0" fillId="0" borderId="126" xfId="0" applyFont="1" applyFill="1" applyBorder="1" applyAlignment="1">
      <alignment horizontal="center" vertical="center" textRotation="255"/>
    </xf>
    <xf numFmtId="0" fontId="9" fillId="0" borderId="108" xfId="0" applyFont="1" applyFill="1" applyBorder="1" applyAlignment="1">
      <alignment horizontal="center" vertical="center" textRotation="255"/>
    </xf>
    <xf numFmtId="0" fontId="0" fillId="0" borderId="127" xfId="0" applyFont="1" applyFill="1" applyBorder="1" applyAlignment="1">
      <alignment horizontal="center" vertical="center" textRotation="255"/>
    </xf>
    <xf numFmtId="0" fontId="9" fillId="0" borderId="87" xfId="0" applyFont="1" applyFill="1" applyBorder="1" applyAlignment="1">
      <alignment horizontal="center" vertical="center" textRotation="255"/>
    </xf>
    <xf numFmtId="0" fontId="0" fillId="0" borderId="128" xfId="0" applyFont="1" applyFill="1" applyBorder="1" applyAlignment="1">
      <alignment horizontal="center" vertical="center" textRotation="255"/>
    </xf>
    <xf numFmtId="0" fontId="9" fillId="48" borderId="81" xfId="0" applyFont="1" applyFill="1" applyBorder="1" applyAlignment="1">
      <alignment horizontal="center" vertical="center"/>
    </xf>
    <xf numFmtId="0" fontId="0" fillId="48" borderId="68" xfId="0" applyFont="1" applyFill="1" applyBorder="1" applyAlignment="1">
      <alignment horizontal="center" vertical="center"/>
    </xf>
    <xf numFmtId="0" fontId="5" fillId="47" borderId="129" xfId="0" applyFont="1" applyFill="1" applyBorder="1" applyAlignment="1">
      <alignment horizontal="center" vertical="center"/>
    </xf>
    <xf numFmtId="0" fontId="5" fillId="47" borderId="130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left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9" fillId="48" borderId="63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10" xfId="0" applyFont="1" applyBorder="1" applyAlignment="1">
      <alignment horizontal="left" vertical="center"/>
    </xf>
    <xf numFmtId="176" fontId="6" fillId="0" borderId="110" xfId="0" applyNumberFormat="1" applyFont="1" applyFill="1" applyBorder="1" applyAlignment="1">
      <alignment horizontal="right" vertical="top"/>
    </xf>
    <xf numFmtId="0" fontId="9" fillId="0" borderId="10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49" fillId="0" borderId="131" xfId="0" applyFont="1" applyBorder="1" applyAlignment="1">
      <alignment/>
    </xf>
    <xf numFmtId="0" fontId="49" fillId="0" borderId="0" xfId="0" applyFont="1" applyBorder="1" applyAlignment="1">
      <alignment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view="pageBreakPreview" zoomScale="130" zoomScaleNormal="115" zoomScaleSheetLayoutView="13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5.625" style="0" customWidth="1"/>
    <col min="3" max="3" width="6.625" style="0" customWidth="1"/>
    <col min="4" max="4" width="4.625" style="0" customWidth="1"/>
    <col min="5" max="6" width="7.625" style="0" customWidth="1"/>
    <col min="7" max="13" width="7.25390625" style="0" customWidth="1"/>
    <col min="14" max="14" width="12.00390625" style="0" customWidth="1"/>
    <col min="15" max="15" width="4.625" style="0" customWidth="1"/>
  </cols>
  <sheetData>
    <row r="1" ht="18" thickBot="1">
      <c r="N1" s="281" t="s">
        <v>167</v>
      </c>
    </row>
    <row r="2" ht="6" customHeight="1">
      <c r="N2" s="282"/>
    </row>
    <row r="3" spans="1:14" ht="13.5" customHeight="1">
      <c r="A3" s="266" t="s">
        <v>159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7">
        <v>44682</v>
      </c>
      <c r="M3" s="268"/>
      <c r="N3" s="268"/>
    </row>
    <row r="4" spans="1:14" ht="13.5" customHeight="1" thickBot="1">
      <c r="A4" s="269" t="s">
        <v>0</v>
      </c>
      <c r="B4" s="269"/>
      <c r="C4" s="269"/>
      <c r="D4" s="6"/>
      <c r="E4" s="1"/>
      <c r="F4" s="1"/>
      <c r="G4" s="1"/>
      <c r="H4" s="1"/>
      <c r="I4" s="1"/>
      <c r="J4" s="270"/>
      <c r="K4" s="270"/>
      <c r="L4" s="270"/>
      <c r="M4" s="11"/>
      <c r="N4" s="9"/>
    </row>
    <row r="5" spans="1:14" ht="11.25" customHeight="1">
      <c r="A5" s="271" t="s">
        <v>56</v>
      </c>
      <c r="B5" s="272"/>
      <c r="C5" s="271" t="s">
        <v>1</v>
      </c>
      <c r="D5" s="275"/>
      <c r="E5" s="277" t="s">
        <v>2</v>
      </c>
      <c r="F5" s="279" t="s">
        <v>3</v>
      </c>
      <c r="G5" s="261" t="s">
        <v>4</v>
      </c>
      <c r="H5" s="262"/>
      <c r="I5" s="262"/>
      <c r="J5" s="262"/>
      <c r="K5" s="262"/>
      <c r="L5" s="262"/>
      <c r="M5" s="263"/>
      <c r="N5" s="264" t="s">
        <v>158</v>
      </c>
    </row>
    <row r="6" spans="1:14" ht="11.25" customHeight="1" thickBot="1">
      <c r="A6" s="273"/>
      <c r="B6" s="274"/>
      <c r="C6" s="273"/>
      <c r="D6" s="276"/>
      <c r="E6" s="278"/>
      <c r="F6" s="280"/>
      <c r="G6" s="2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4" t="s">
        <v>12</v>
      </c>
      <c r="N6" s="265"/>
    </row>
    <row r="7" spans="1:15" ht="14.25" customHeight="1">
      <c r="A7" s="247" t="s">
        <v>13</v>
      </c>
      <c r="B7" s="248"/>
      <c r="C7" s="253" t="s">
        <v>43</v>
      </c>
      <c r="D7" s="254"/>
      <c r="E7" s="19">
        <f aca="true" t="shared" si="0" ref="E7:E22">ROUNDUP(M7/8,0)</f>
        <v>2</v>
      </c>
      <c r="F7" s="5">
        <f>E7+1</f>
        <v>3</v>
      </c>
      <c r="G7" s="135">
        <v>0</v>
      </c>
      <c r="H7" s="92">
        <v>1</v>
      </c>
      <c r="I7" s="87">
        <v>1</v>
      </c>
      <c r="J7" s="88">
        <v>1</v>
      </c>
      <c r="K7" s="88">
        <v>4</v>
      </c>
      <c r="L7" s="88">
        <v>2</v>
      </c>
      <c r="M7" s="136">
        <f aca="true" t="shared" si="1" ref="M7:M22">SUM(G7:L7)</f>
        <v>9</v>
      </c>
      <c r="N7" s="93"/>
      <c r="O7" s="15"/>
    </row>
    <row r="8" spans="1:14" ht="14.25" customHeight="1">
      <c r="A8" s="249"/>
      <c r="B8" s="250"/>
      <c r="C8" s="227" t="s">
        <v>14</v>
      </c>
      <c r="D8" s="228"/>
      <c r="E8" s="17">
        <f t="shared" si="0"/>
        <v>5</v>
      </c>
      <c r="F8" s="27">
        <f>E8+1</f>
        <v>6</v>
      </c>
      <c r="G8" s="137">
        <v>6</v>
      </c>
      <c r="H8" s="89">
        <v>4</v>
      </c>
      <c r="I8" s="90">
        <v>4</v>
      </c>
      <c r="J8" s="89">
        <v>8</v>
      </c>
      <c r="K8" s="89">
        <v>8</v>
      </c>
      <c r="L8" s="89">
        <v>4</v>
      </c>
      <c r="M8" s="91">
        <f t="shared" si="1"/>
        <v>34</v>
      </c>
      <c r="N8" s="94"/>
    </row>
    <row r="9" spans="1:14" ht="14.25" customHeight="1">
      <c r="A9" s="249"/>
      <c r="B9" s="250"/>
      <c r="C9" s="227" t="s">
        <v>30</v>
      </c>
      <c r="D9" s="228"/>
      <c r="E9" s="20">
        <f t="shared" si="0"/>
        <v>3</v>
      </c>
      <c r="F9" s="27">
        <f>E9+1</f>
        <v>4</v>
      </c>
      <c r="G9" s="138">
        <v>2</v>
      </c>
      <c r="H9" s="89">
        <v>1</v>
      </c>
      <c r="I9" s="90">
        <v>5</v>
      </c>
      <c r="J9" s="89">
        <v>3</v>
      </c>
      <c r="K9" s="89">
        <v>6</v>
      </c>
      <c r="L9" s="89">
        <v>1</v>
      </c>
      <c r="M9" s="91">
        <f t="shared" si="1"/>
        <v>18</v>
      </c>
      <c r="N9" s="95"/>
    </row>
    <row r="10" spans="1:14" ht="14.25" customHeight="1">
      <c r="A10" s="249"/>
      <c r="B10" s="250"/>
      <c r="C10" s="227" t="s">
        <v>44</v>
      </c>
      <c r="D10" s="228"/>
      <c r="E10" s="19">
        <f t="shared" si="0"/>
        <v>4</v>
      </c>
      <c r="F10" s="27">
        <f>E10+1</f>
        <v>5</v>
      </c>
      <c r="G10" s="138">
        <v>5</v>
      </c>
      <c r="H10" s="89">
        <v>4</v>
      </c>
      <c r="I10" s="90">
        <v>6</v>
      </c>
      <c r="J10" s="89">
        <v>2</v>
      </c>
      <c r="K10" s="89">
        <v>2</v>
      </c>
      <c r="L10" s="89">
        <v>9</v>
      </c>
      <c r="M10" s="91">
        <f t="shared" si="1"/>
        <v>28</v>
      </c>
      <c r="N10" s="94"/>
    </row>
    <row r="11" spans="1:14" ht="14.25" customHeight="1">
      <c r="A11" s="249"/>
      <c r="B11" s="250"/>
      <c r="C11" s="227" t="s">
        <v>15</v>
      </c>
      <c r="D11" s="228"/>
      <c r="E11" s="17">
        <f t="shared" si="0"/>
        <v>6</v>
      </c>
      <c r="F11" s="27">
        <f aca="true" t="shared" si="2" ref="F11:F21">E11+1</f>
        <v>7</v>
      </c>
      <c r="G11" s="138">
        <v>3</v>
      </c>
      <c r="H11" s="89">
        <v>9</v>
      </c>
      <c r="I11" s="90">
        <v>7</v>
      </c>
      <c r="J11" s="89">
        <v>12</v>
      </c>
      <c r="K11" s="89">
        <v>3</v>
      </c>
      <c r="L11" s="89">
        <v>9</v>
      </c>
      <c r="M11" s="91">
        <f t="shared" si="1"/>
        <v>43</v>
      </c>
      <c r="N11" s="96"/>
    </row>
    <row r="12" spans="1:14" ht="14.25" customHeight="1">
      <c r="A12" s="249"/>
      <c r="B12" s="250"/>
      <c r="C12" s="227" t="s">
        <v>16</v>
      </c>
      <c r="D12" s="228"/>
      <c r="E12" s="20">
        <f t="shared" si="0"/>
        <v>3</v>
      </c>
      <c r="F12" s="27">
        <f t="shared" si="2"/>
        <v>4</v>
      </c>
      <c r="G12" s="138">
        <v>3</v>
      </c>
      <c r="H12" s="89">
        <v>4</v>
      </c>
      <c r="I12" s="90">
        <v>3</v>
      </c>
      <c r="J12" s="89">
        <v>3</v>
      </c>
      <c r="K12" s="89">
        <v>2</v>
      </c>
      <c r="L12" s="89">
        <v>7</v>
      </c>
      <c r="M12" s="91">
        <f t="shared" si="1"/>
        <v>22</v>
      </c>
      <c r="N12" s="94"/>
    </row>
    <row r="13" spans="1:14" ht="14.25" customHeight="1">
      <c r="A13" s="249"/>
      <c r="B13" s="250"/>
      <c r="C13" s="227" t="s">
        <v>26</v>
      </c>
      <c r="D13" s="228"/>
      <c r="E13" s="19">
        <f t="shared" si="0"/>
        <v>4</v>
      </c>
      <c r="F13" s="27">
        <f t="shared" si="2"/>
        <v>5</v>
      </c>
      <c r="G13" s="138">
        <v>6</v>
      </c>
      <c r="H13" s="89">
        <v>4</v>
      </c>
      <c r="I13" s="90">
        <v>4</v>
      </c>
      <c r="J13" s="89">
        <v>1</v>
      </c>
      <c r="K13" s="89">
        <v>3</v>
      </c>
      <c r="L13" s="89">
        <v>8</v>
      </c>
      <c r="M13" s="91">
        <f t="shared" si="1"/>
        <v>26</v>
      </c>
      <c r="N13" s="93"/>
    </row>
    <row r="14" spans="1:14" ht="14.25" customHeight="1">
      <c r="A14" s="249"/>
      <c r="B14" s="250"/>
      <c r="C14" s="227" t="s">
        <v>24</v>
      </c>
      <c r="D14" s="228"/>
      <c r="E14" s="19">
        <f t="shared" si="0"/>
        <v>6</v>
      </c>
      <c r="F14" s="27">
        <f t="shared" si="2"/>
        <v>7</v>
      </c>
      <c r="G14" s="138">
        <v>6</v>
      </c>
      <c r="H14" s="89">
        <v>7</v>
      </c>
      <c r="I14" s="90">
        <v>6</v>
      </c>
      <c r="J14" s="89">
        <v>4</v>
      </c>
      <c r="K14" s="89">
        <v>7</v>
      </c>
      <c r="L14" s="89">
        <v>12</v>
      </c>
      <c r="M14" s="91">
        <f t="shared" si="1"/>
        <v>42</v>
      </c>
      <c r="N14" s="93"/>
    </row>
    <row r="15" spans="1:14" ht="14.25" customHeight="1">
      <c r="A15" s="249"/>
      <c r="B15" s="250"/>
      <c r="C15" s="227" t="s">
        <v>29</v>
      </c>
      <c r="D15" s="228"/>
      <c r="E15" s="19">
        <f t="shared" si="0"/>
        <v>2</v>
      </c>
      <c r="F15" s="27">
        <f t="shared" si="2"/>
        <v>3</v>
      </c>
      <c r="G15" s="138">
        <v>2</v>
      </c>
      <c r="H15" s="89">
        <v>3</v>
      </c>
      <c r="I15" s="90">
        <v>3</v>
      </c>
      <c r="J15" s="89">
        <v>0</v>
      </c>
      <c r="K15" s="89">
        <v>6</v>
      </c>
      <c r="L15" s="89">
        <v>1</v>
      </c>
      <c r="M15" s="91">
        <f t="shared" si="1"/>
        <v>15</v>
      </c>
      <c r="N15" s="94"/>
    </row>
    <row r="16" spans="1:14" ht="14.25" customHeight="1">
      <c r="A16" s="249"/>
      <c r="B16" s="250"/>
      <c r="C16" s="227" t="s">
        <v>27</v>
      </c>
      <c r="D16" s="228"/>
      <c r="E16" s="19">
        <f t="shared" si="0"/>
        <v>5</v>
      </c>
      <c r="F16" s="27">
        <f t="shared" si="2"/>
        <v>6</v>
      </c>
      <c r="G16" s="138">
        <v>4</v>
      </c>
      <c r="H16" s="89">
        <v>2</v>
      </c>
      <c r="I16" s="90">
        <v>5</v>
      </c>
      <c r="J16" s="89">
        <v>6</v>
      </c>
      <c r="K16" s="89">
        <v>8</v>
      </c>
      <c r="L16" s="89">
        <v>8</v>
      </c>
      <c r="M16" s="91">
        <f t="shared" si="1"/>
        <v>33</v>
      </c>
      <c r="N16" s="93"/>
    </row>
    <row r="17" spans="1:14" ht="14.25" customHeight="1">
      <c r="A17" s="249"/>
      <c r="B17" s="250"/>
      <c r="C17" s="227" t="s">
        <v>53</v>
      </c>
      <c r="D17" s="228"/>
      <c r="E17" s="19">
        <v>4</v>
      </c>
      <c r="F17" s="27">
        <f t="shared" si="2"/>
        <v>5</v>
      </c>
      <c r="G17" s="138">
        <v>1</v>
      </c>
      <c r="H17" s="89">
        <v>9</v>
      </c>
      <c r="I17" s="90">
        <v>3</v>
      </c>
      <c r="J17" s="89">
        <v>5</v>
      </c>
      <c r="K17" s="89">
        <v>9</v>
      </c>
      <c r="L17" s="89">
        <v>6</v>
      </c>
      <c r="M17" s="91">
        <f t="shared" si="1"/>
        <v>33</v>
      </c>
      <c r="N17" s="97"/>
    </row>
    <row r="18" spans="1:14" ht="14.25" customHeight="1">
      <c r="A18" s="249"/>
      <c r="B18" s="250"/>
      <c r="C18" s="227" t="s">
        <v>42</v>
      </c>
      <c r="D18" s="228"/>
      <c r="E18" s="19">
        <f t="shared" si="0"/>
        <v>2</v>
      </c>
      <c r="F18" s="27">
        <f t="shared" si="2"/>
        <v>3</v>
      </c>
      <c r="G18" s="138">
        <v>1</v>
      </c>
      <c r="H18" s="89">
        <v>1</v>
      </c>
      <c r="I18" s="90">
        <v>2</v>
      </c>
      <c r="J18" s="89">
        <v>3</v>
      </c>
      <c r="K18" s="89">
        <v>3</v>
      </c>
      <c r="L18" s="89">
        <v>5</v>
      </c>
      <c r="M18" s="91">
        <f t="shared" si="1"/>
        <v>15</v>
      </c>
      <c r="N18" s="93"/>
    </row>
    <row r="19" spans="1:14" ht="14.25" customHeight="1">
      <c r="A19" s="249"/>
      <c r="B19" s="250"/>
      <c r="C19" s="227" t="s">
        <v>31</v>
      </c>
      <c r="D19" s="228"/>
      <c r="E19" s="19">
        <f>ROUNDUP(M19/8,0)</f>
        <v>4</v>
      </c>
      <c r="F19" s="27">
        <f t="shared" si="2"/>
        <v>5</v>
      </c>
      <c r="G19" s="138">
        <v>4</v>
      </c>
      <c r="H19" s="89">
        <v>6</v>
      </c>
      <c r="I19" s="90">
        <v>8</v>
      </c>
      <c r="J19" s="89">
        <v>5</v>
      </c>
      <c r="K19" s="89">
        <v>3</v>
      </c>
      <c r="L19" s="89">
        <v>4</v>
      </c>
      <c r="M19" s="91">
        <f>SUM(G19:L19)</f>
        <v>30</v>
      </c>
      <c r="N19" s="95"/>
    </row>
    <row r="20" spans="1:14" ht="14.25" customHeight="1">
      <c r="A20" s="249"/>
      <c r="B20" s="250"/>
      <c r="C20" s="227" t="s">
        <v>17</v>
      </c>
      <c r="D20" s="228"/>
      <c r="E20" s="19">
        <f t="shared" si="0"/>
        <v>3</v>
      </c>
      <c r="F20" s="27">
        <f t="shared" si="2"/>
        <v>4</v>
      </c>
      <c r="G20" s="138">
        <v>6</v>
      </c>
      <c r="H20" s="89">
        <v>4</v>
      </c>
      <c r="I20" s="90">
        <v>4</v>
      </c>
      <c r="J20" s="89">
        <v>1</v>
      </c>
      <c r="K20" s="89">
        <v>3</v>
      </c>
      <c r="L20" s="89">
        <v>2</v>
      </c>
      <c r="M20" s="91">
        <f t="shared" si="1"/>
        <v>20</v>
      </c>
      <c r="N20" s="95"/>
    </row>
    <row r="21" spans="1:14" ht="14.25" customHeight="1">
      <c r="A21" s="249"/>
      <c r="B21" s="250"/>
      <c r="C21" s="227" t="s">
        <v>18</v>
      </c>
      <c r="D21" s="228"/>
      <c r="E21" s="19">
        <f t="shared" si="0"/>
        <v>4</v>
      </c>
      <c r="F21" s="27">
        <f t="shared" si="2"/>
        <v>5</v>
      </c>
      <c r="G21" s="138">
        <v>4</v>
      </c>
      <c r="H21" s="89">
        <v>4</v>
      </c>
      <c r="I21" s="90">
        <v>1</v>
      </c>
      <c r="J21" s="89">
        <v>9</v>
      </c>
      <c r="K21" s="89">
        <v>3</v>
      </c>
      <c r="L21" s="89">
        <v>6</v>
      </c>
      <c r="M21" s="120">
        <f t="shared" si="1"/>
        <v>27</v>
      </c>
      <c r="N21" s="94"/>
    </row>
    <row r="22" spans="1:14" ht="14.25" customHeight="1" thickBot="1">
      <c r="A22" s="251"/>
      <c r="B22" s="252"/>
      <c r="C22" s="231" t="s">
        <v>28</v>
      </c>
      <c r="D22" s="232"/>
      <c r="E22" s="21">
        <f t="shared" si="0"/>
        <v>4</v>
      </c>
      <c r="F22" s="29">
        <f>E22+1</f>
        <v>5</v>
      </c>
      <c r="G22" s="139">
        <v>1</v>
      </c>
      <c r="H22" s="115">
        <v>4</v>
      </c>
      <c r="I22" s="114">
        <v>4</v>
      </c>
      <c r="J22" s="115">
        <v>11</v>
      </c>
      <c r="K22" s="115">
        <v>3</v>
      </c>
      <c r="L22" s="115">
        <v>5</v>
      </c>
      <c r="M22" s="116">
        <f t="shared" si="1"/>
        <v>28</v>
      </c>
      <c r="N22" s="98"/>
    </row>
    <row r="23" spans="1:14" ht="15" customHeight="1" thickBot="1" thickTop="1">
      <c r="A23" s="167" t="s">
        <v>19</v>
      </c>
      <c r="B23" s="168"/>
      <c r="C23" s="168"/>
      <c r="D23" s="235"/>
      <c r="E23" s="31">
        <f aca="true" t="shared" si="3" ref="E23:L23">SUM(E7:E22)</f>
        <v>61</v>
      </c>
      <c r="F23" s="32">
        <f t="shared" si="3"/>
        <v>77</v>
      </c>
      <c r="G23" s="121">
        <f t="shared" si="3"/>
        <v>54</v>
      </c>
      <c r="H23" s="108">
        <f t="shared" si="3"/>
        <v>67</v>
      </c>
      <c r="I23" s="108">
        <f t="shared" si="3"/>
        <v>66</v>
      </c>
      <c r="J23" s="108">
        <f t="shared" si="3"/>
        <v>74</v>
      </c>
      <c r="K23" s="108">
        <f t="shared" si="3"/>
        <v>73</v>
      </c>
      <c r="L23" s="108">
        <f t="shared" si="3"/>
        <v>89</v>
      </c>
      <c r="M23" s="140">
        <f>SUM(M7:M22)</f>
        <v>423</v>
      </c>
      <c r="N23" s="34"/>
    </row>
    <row r="24" spans="1:14" ht="3" customHeight="1" thickBot="1">
      <c r="A24" s="10"/>
      <c r="B24" s="10"/>
      <c r="C24" s="10"/>
      <c r="D24" s="10"/>
      <c r="E24" s="10"/>
      <c r="F24" s="35"/>
      <c r="G24" s="109"/>
      <c r="H24" s="109"/>
      <c r="I24" s="109"/>
      <c r="J24" s="109"/>
      <c r="K24" s="109"/>
      <c r="L24" s="109"/>
      <c r="M24" s="109"/>
      <c r="N24" s="10"/>
    </row>
    <row r="25" spans="1:15" ht="14.25" customHeight="1" thickBot="1">
      <c r="A25" s="220" t="s">
        <v>54</v>
      </c>
      <c r="B25" s="221"/>
      <c r="C25" s="222" t="s">
        <v>27</v>
      </c>
      <c r="D25" s="223"/>
      <c r="E25" s="36">
        <v>2</v>
      </c>
      <c r="F25" s="37">
        <v>3</v>
      </c>
      <c r="G25" s="110">
        <v>0</v>
      </c>
      <c r="H25" s="110">
        <v>0</v>
      </c>
      <c r="I25" s="111">
        <v>1</v>
      </c>
      <c r="J25" s="111">
        <v>0</v>
      </c>
      <c r="K25" s="111">
        <v>2</v>
      </c>
      <c r="L25" s="111">
        <v>0</v>
      </c>
      <c r="M25" s="112">
        <f>SUM(G25:L25)</f>
        <v>3</v>
      </c>
      <c r="N25" s="38" t="s">
        <v>73</v>
      </c>
      <c r="O25" s="75"/>
    </row>
    <row r="26" spans="1:14" ht="3" customHeight="1" thickBot="1">
      <c r="A26" s="10"/>
      <c r="B26" s="10"/>
      <c r="C26" s="10"/>
      <c r="D26" s="10"/>
      <c r="E26" s="10"/>
      <c r="F26" s="35"/>
      <c r="G26" s="109"/>
      <c r="H26" s="109"/>
      <c r="I26" s="109"/>
      <c r="J26" s="109"/>
      <c r="K26" s="109"/>
      <c r="L26" s="109"/>
      <c r="M26" s="109"/>
      <c r="N26" s="10"/>
    </row>
    <row r="27" spans="1:14" ht="14.25" customHeight="1">
      <c r="A27" s="247" t="s">
        <v>35</v>
      </c>
      <c r="B27" s="248"/>
      <c r="C27" s="253" t="s">
        <v>43</v>
      </c>
      <c r="D27" s="254"/>
      <c r="E27" s="39">
        <f>ROUNDUP(M27/20,0)</f>
        <v>1</v>
      </c>
      <c r="F27" s="5">
        <f>E27+1</f>
        <v>2</v>
      </c>
      <c r="G27" s="100">
        <v>0</v>
      </c>
      <c r="H27" s="101">
        <v>2</v>
      </c>
      <c r="I27" s="92">
        <v>0</v>
      </c>
      <c r="J27" s="92">
        <v>1</v>
      </c>
      <c r="K27" s="92">
        <v>2</v>
      </c>
      <c r="L27" s="92">
        <v>3</v>
      </c>
      <c r="M27" s="102">
        <f>SUM(G27:L27)</f>
        <v>8</v>
      </c>
      <c r="N27" s="40"/>
    </row>
    <row r="28" spans="1:14" ht="14.25" customHeight="1" thickBot="1">
      <c r="A28" s="251"/>
      <c r="B28" s="252"/>
      <c r="C28" s="231" t="s">
        <v>20</v>
      </c>
      <c r="D28" s="232"/>
      <c r="E28" s="21">
        <f>ROUNDUP(M28/20,0)</f>
        <v>2</v>
      </c>
      <c r="F28" s="29">
        <f>E28+1</f>
        <v>3</v>
      </c>
      <c r="G28" s="113">
        <v>6</v>
      </c>
      <c r="H28" s="114">
        <v>5</v>
      </c>
      <c r="I28" s="115">
        <v>6</v>
      </c>
      <c r="J28" s="115">
        <v>3</v>
      </c>
      <c r="K28" s="115">
        <v>3</v>
      </c>
      <c r="L28" s="115">
        <v>5</v>
      </c>
      <c r="M28" s="116">
        <f>SUM(G28:L28)</f>
        <v>28</v>
      </c>
      <c r="N28" s="41"/>
    </row>
    <row r="29" spans="1:14" ht="15" customHeight="1" thickBot="1" thickTop="1">
      <c r="A29" s="167" t="s">
        <v>19</v>
      </c>
      <c r="B29" s="168"/>
      <c r="C29" s="168"/>
      <c r="D29" s="235"/>
      <c r="E29" s="31">
        <f>SUM(E27:E28)</f>
        <v>3</v>
      </c>
      <c r="F29" s="42">
        <f>SUM(F27:F28)</f>
        <v>5</v>
      </c>
      <c r="G29" s="117">
        <f aca="true" t="shared" si="4" ref="G29:L29">SUM(G27:G28)</f>
        <v>6</v>
      </c>
      <c r="H29" s="118">
        <f t="shared" si="4"/>
        <v>7</v>
      </c>
      <c r="I29" s="118">
        <f t="shared" si="4"/>
        <v>6</v>
      </c>
      <c r="J29" s="118">
        <f t="shared" si="4"/>
        <v>4</v>
      </c>
      <c r="K29" s="118">
        <f t="shared" si="4"/>
        <v>5</v>
      </c>
      <c r="L29" s="118">
        <f t="shared" si="4"/>
        <v>8</v>
      </c>
      <c r="M29" s="119">
        <f>SUM(M27:M28)</f>
        <v>36</v>
      </c>
      <c r="N29" s="34"/>
    </row>
    <row r="30" spans="1:14" ht="3" customHeight="1" thickBot="1">
      <c r="A30" s="10"/>
      <c r="B30" s="10"/>
      <c r="C30" s="10"/>
      <c r="D30" s="10"/>
      <c r="E30" s="10"/>
      <c r="F30" s="35"/>
      <c r="G30" s="109"/>
      <c r="H30" s="109"/>
      <c r="I30" s="109"/>
      <c r="J30" s="109"/>
      <c r="K30" s="109"/>
      <c r="L30" s="109"/>
      <c r="M30" s="109"/>
      <c r="N30" s="10"/>
    </row>
    <row r="31" spans="1:14" ht="14.25" customHeight="1">
      <c r="A31" s="247" t="s">
        <v>36</v>
      </c>
      <c r="B31" s="248"/>
      <c r="C31" s="253" t="s">
        <v>47</v>
      </c>
      <c r="D31" s="254"/>
      <c r="E31" s="39">
        <f>ROUNDUP(M31/20,0)</f>
        <v>4</v>
      </c>
      <c r="F31" s="5">
        <f>E31+1</f>
        <v>5</v>
      </c>
      <c r="G31" s="100">
        <v>4</v>
      </c>
      <c r="H31" s="101">
        <v>19</v>
      </c>
      <c r="I31" s="92">
        <v>20</v>
      </c>
      <c r="J31" s="92">
        <v>10</v>
      </c>
      <c r="K31" s="92">
        <v>8</v>
      </c>
      <c r="L31" s="92">
        <v>3</v>
      </c>
      <c r="M31" s="102">
        <f>SUM(G31:L31)</f>
        <v>64</v>
      </c>
      <c r="N31" s="40"/>
    </row>
    <row r="32" spans="1:14" ht="14.25" customHeight="1">
      <c r="A32" s="249"/>
      <c r="B32" s="250"/>
      <c r="C32" s="227" t="s">
        <v>37</v>
      </c>
      <c r="D32" s="228"/>
      <c r="E32" s="19">
        <f>ROUNDUP(M32/20,0)</f>
        <v>3</v>
      </c>
      <c r="F32" s="27">
        <f>E32+1</f>
        <v>4</v>
      </c>
      <c r="G32" s="104">
        <v>5</v>
      </c>
      <c r="H32" s="90">
        <v>13</v>
      </c>
      <c r="I32" s="89">
        <v>13</v>
      </c>
      <c r="J32" s="89">
        <v>4</v>
      </c>
      <c r="K32" s="89">
        <v>4</v>
      </c>
      <c r="L32" s="89">
        <v>7</v>
      </c>
      <c r="M32" s="91">
        <f>SUM(G32:L32)</f>
        <v>46</v>
      </c>
      <c r="N32" s="28"/>
    </row>
    <row r="33" spans="1:14" ht="14.25" customHeight="1">
      <c r="A33" s="249"/>
      <c r="B33" s="250"/>
      <c r="C33" s="227" t="s">
        <v>20</v>
      </c>
      <c r="D33" s="228"/>
      <c r="E33" s="19">
        <f>ROUNDUP(M33/20,0)</f>
        <v>4</v>
      </c>
      <c r="F33" s="43">
        <f>E33+1</f>
        <v>5</v>
      </c>
      <c r="G33" s="99">
        <v>4</v>
      </c>
      <c r="H33" s="105">
        <v>16</v>
      </c>
      <c r="I33" s="106">
        <v>16</v>
      </c>
      <c r="J33" s="106">
        <v>11</v>
      </c>
      <c r="K33" s="106">
        <v>7</v>
      </c>
      <c r="L33" s="106">
        <v>14</v>
      </c>
      <c r="M33" s="120">
        <f>SUM(G33:L33)</f>
        <v>68</v>
      </c>
      <c r="N33" s="44"/>
    </row>
    <row r="34" spans="1:14" ht="14.25" customHeight="1">
      <c r="A34" s="249"/>
      <c r="B34" s="250"/>
      <c r="C34" s="227" t="s">
        <v>106</v>
      </c>
      <c r="D34" s="260"/>
      <c r="E34" s="19">
        <f>ROUNDUP(M34/20,0)</f>
        <v>3</v>
      </c>
      <c r="F34" s="43">
        <f>E34+1</f>
        <v>4</v>
      </c>
      <c r="G34" s="99">
        <v>4</v>
      </c>
      <c r="H34" s="105">
        <v>13</v>
      </c>
      <c r="I34" s="106">
        <v>14</v>
      </c>
      <c r="J34" s="106">
        <v>9</v>
      </c>
      <c r="K34" s="106">
        <v>6</v>
      </c>
      <c r="L34" s="106">
        <v>1</v>
      </c>
      <c r="M34" s="120">
        <f>SUM(G34:L34)</f>
        <v>47</v>
      </c>
      <c r="N34" s="44"/>
    </row>
    <row r="35" spans="1:14" ht="14.25" customHeight="1" thickBot="1">
      <c r="A35" s="251"/>
      <c r="B35" s="252"/>
      <c r="C35" s="231" t="s">
        <v>163</v>
      </c>
      <c r="D35" s="232"/>
      <c r="E35" s="19">
        <f>ROUNDUP(M35/20,0)</f>
        <v>2</v>
      </c>
      <c r="F35" s="29">
        <f>E35+1</f>
        <v>3</v>
      </c>
      <c r="G35" s="113">
        <v>2</v>
      </c>
      <c r="H35" s="114">
        <v>8</v>
      </c>
      <c r="I35" s="115">
        <v>3</v>
      </c>
      <c r="J35" s="115">
        <v>4</v>
      </c>
      <c r="K35" s="115">
        <v>3</v>
      </c>
      <c r="L35" s="115">
        <v>1</v>
      </c>
      <c r="M35" s="116">
        <f>SUM(G35:L35)</f>
        <v>21</v>
      </c>
      <c r="N35" s="30" t="s">
        <v>164</v>
      </c>
    </row>
    <row r="36" spans="1:14" ht="15" customHeight="1" thickBot="1" thickTop="1">
      <c r="A36" s="167" t="s">
        <v>19</v>
      </c>
      <c r="B36" s="168"/>
      <c r="C36" s="168"/>
      <c r="D36" s="235"/>
      <c r="E36" s="31">
        <f aca="true" t="shared" si="5" ref="E36:L36">SUM(E31:E35)</f>
        <v>16</v>
      </c>
      <c r="F36" s="32">
        <f t="shared" si="5"/>
        <v>21</v>
      </c>
      <c r="G36" s="121">
        <f t="shared" si="5"/>
        <v>19</v>
      </c>
      <c r="H36" s="108">
        <f t="shared" si="5"/>
        <v>69</v>
      </c>
      <c r="I36" s="108">
        <f t="shared" si="5"/>
        <v>66</v>
      </c>
      <c r="J36" s="108">
        <f t="shared" si="5"/>
        <v>38</v>
      </c>
      <c r="K36" s="108">
        <f t="shared" si="5"/>
        <v>28</v>
      </c>
      <c r="L36" s="108">
        <f t="shared" si="5"/>
        <v>26</v>
      </c>
      <c r="M36" s="140">
        <f>SUM(M31:M35)</f>
        <v>246</v>
      </c>
      <c r="N36" s="45"/>
    </row>
    <row r="37" spans="1:14" ht="3" customHeight="1" thickBot="1">
      <c r="A37" s="10"/>
      <c r="B37" s="10"/>
      <c r="C37" s="10"/>
      <c r="D37" s="10"/>
      <c r="E37" s="10"/>
      <c r="F37" s="35"/>
      <c r="G37" s="109">
        <v>0</v>
      </c>
      <c r="H37" s="109">
        <v>0</v>
      </c>
      <c r="I37" s="109">
        <v>1</v>
      </c>
      <c r="J37" s="109">
        <v>0</v>
      </c>
      <c r="K37" s="109">
        <v>3</v>
      </c>
      <c r="L37" s="109">
        <v>2</v>
      </c>
      <c r="M37" s="109"/>
      <c r="N37" s="10"/>
    </row>
    <row r="38" spans="1:14" ht="14.25" customHeight="1" thickBot="1">
      <c r="A38" s="220" t="s">
        <v>38</v>
      </c>
      <c r="B38" s="221"/>
      <c r="C38" s="222" t="s">
        <v>39</v>
      </c>
      <c r="D38" s="223"/>
      <c r="E38" s="36">
        <f>ROUNDUP(M38/20,0)</f>
        <v>1</v>
      </c>
      <c r="F38" s="37">
        <f>E38+1</f>
        <v>2</v>
      </c>
      <c r="G38" s="110">
        <v>1</v>
      </c>
      <c r="H38" s="110">
        <v>3</v>
      </c>
      <c r="I38" s="111">
        <v>2</v>
      </c>
      <c r="J38" s="111">
        <v>2</v>
      </c>
      <c r="K38" s="111">
        <v>1</v>
      </c>
      <c r="L38" s="111">
        <v>2</v>
      </c>
      <c r="M38" s="112">
        <f>SUM(G38:L38)</f>
        <v>11</v>
      </c>
      <c r="N38" s="38"/>
    </row>
    <row r="39" spans="1:14" s="8" customFormat="1" ht="3" customHeight="1">
      <c r="A39" s="16"/>
      <c r="B39" s="16"/>
      <c r="C39" s="16"/>
      <c r="D39" s="16"/>
      <c r="E39" s="16"/>
      <c r="F39" s="35"/>
      <c r="G39" s="122"/>
      <c r="H39" s="122"/>
      <c r="I39" s="122"/>
      <c r="J39" s="122"/>
      <c r="K39" s="122"/>
      <c r="L39" s="122"/>
      <c r="M39" s="122"/>
      <c r="N39" s="16"/>
    </row>
    <row r="40" spans="1:14" s="8" customFormat="1" ht="14.25" customHeight="1">
      <c r="A40" s="16"/>
      <c r="B40" s="16"/>
      <c r="C40" s="16"/>
      <c r="D40" s="16"/>
      <c r="E40" s="16"/>
      <c r="F40" s="35"/>
      <c r="G40" s="122"/>
      <c r="H40" s="122"/>
      <c r="I40" s="122"/>
      <c r="J40" s="122"/>
      <c r="K40" s="122"/>
      <c r="L40" s="122"/>
      <c r="M40" s="122"/>
      <c r="N40" s="16"/>
    </row>
    <row r="41" spans="1:14" s="8" customFormat="1" ht="14.25" customHeight="1" thickBot="1">
      <c r="A41" s="257" t="s">
        <v>21</v>
      </c>
      <c r="B41" s="257"/>
      <c r="C41" s="257"/>
      <c r="D41" s="7"/>
      <c r="E41" s="46"/>
      <c r="F41" s="46"/>
      <c r="G41" s="123"/>
      <c r="H41" s="123"/>
      <c r="I41" s="123"/>
      <c r="J41" s="123"/>
      <c r="K41" s="123"/>
      <c r="L41" s="124"/>
      <c r="M41" s="125"/>
      <c r="N41" s="47"/>
    </row>
    <row r="42" spans="1:14" s="8" customFormat="1" ht="14.25" customHeight="1">
      <c r="A42" s="170" t="s">
        <v>56</v>
      </c>
      <c r="B42" s="258"/>
      <c r="C42" s="170" t="s">
        <v>1</v>
      </c>
      <c r="D42" s="199"/>
      <c r="E42" s="179" t="s">
        <v>2</v>
      </c>
      <c r="F42" s="154" t="s">
        <v>3</v>
      </c>
      <c r="G42" s="241" t="s">
        <v>22</v>
      </c>
      <c r="H42" s="242"/>
      <c r="I42" s="242"/>
      <c r="J42" s="242"/>
      <c r="K42" s="243" t="s">
        <v>158</v>
      </c>
      <c r="L42" s="244"/>
      <c r="M42" s="109"/>
      <c r="N42" s="10"/>
    </row>
    <row r="43" spans="1:14" s="8" customFormat="1" ht="14.25" customHeight="1" thickBot="1">
      <c r="A43" s="176"/>
      <c r="B43" s="259"/>
      <c r="C43" s="176"/>
      <c r="D43" s="201"/>
      <c r="E43" s="240"/>
      <c r="F43" s="205"/>
      <c r="G43" s="126" t="s">
        <v>6</v>
      </c>
      <c r="H43" s="127" t="s">
        <v>7</v>
      </c>
      <c r="I43" s="127" t="s">
        <v>8</v>
      </c>
      <c r="J43" s="128" t="s">
        <v>12</v>
      </c>
      <c r="K43" s="245"/>
      <c r="L43" s="246"/>
      <c r="M43" s="109"/>
      <c r="N43" s="10"/>
    </row>
    <row r="44" spans="1:14" s="8" customFormat="1" ht="14.25" customHeight="1">
      <c r="A44" s="247" t="s">
        <v>51</v>
      </c>
      <c r="B44" s="248"/>
      <c r="C44" s="253" t="s">
        <v>43</v>
      </c>
      <c r="D44" s="254"/>
      <c r="E44" s="18">
        <f>ROUNDUP(J44/8,0)</f>
        <v>2</v>
      </c>
      <c r="F44" s="5">
        <f>E44+1</f>
        <v>3</v>
      </c>
      <c r="G44" s="135">
        <v>1</v>
      </c>
      <c r="H44" s="92">
        <v>3</v>
      </c>
      <c r="I44" s="87">
        <v>11</v>
      </c>
      <c r="J44" s="141">
        <f aca="true" t="shared" si="6" ref="J44:J51">SUM(G44:I44)</f>
        <v>15</v>
      </c>
      <c r="K44" s="255"/>
      <c r="L44" s="256"/>
      <c r="M44" s="129"/>
      <c r="N44" s="50"/>
    </row>
    <row r="45" spans="1:14" s="8" customFormat="1" ht="14.25" customHeight="1">
      <c r="A45" s="249"/>
      <c r="B45" s="250"/>
      <c r="C45" s="227" t="s">
        <v>48</v>
      </c>
      <c r="D45" s="228"/>
      <c r="E45" s="17">
        <f aca="true" t="shared" si="7" ref="E45:E51">ROUNDUP(J45/8,0)</f>
        <v>2</v>
      </c>
      <c r="F45" s="27">
        <f>E45+1</f>
        <v>3</v>
      </c>
      <c r="G45" s="138">
        <v>2</v>
      </c>
      <c r="H45" s="89">
        <v>6</v>
      </c>
      <c r="I45" s="90">
        <v>7</v>
      </c>
      <c r="J45" s="142">
        <f t="shared" si="6"/>
        <v>15</v>
      </c>
      <c r="K45" s="238"/>
      <c r="L45" s="239"/>
      <c r="M45" s="130"/>
      <c r="N45" s="51"/>
    </row>
    <row r="46" spans="1:14" s="8" customFormat="1" ht="14.25" customHeight="1">
      <c r="A46" s="249"/>
      <c r="B46" s="250"/>
      <c r="C46" s="227" t="s">
        <v>49</v>
      </c>
      <c r="D46" s="228"/>
      <c r="E46" s="17">
        <f t="shared" si="7"/>
        <v>3</v>
      </c>
      <c r="F46" s="27">
        <f>E46+1</f>
        <v>4</v>
      </c>
      <c r="G46" s="138">
        <v>10</v>
      </c>
      <c r="H46" s="89">
        <v>4</v>
      </c>
      <c r="I46" s="90">
        <v>6</v>
      </c>
      <c r="J46" s="142">
        <f t="shared" si="6"/>
        <v>20</v>
      </c>
      <c r="K46" s="238"/>
      <c r="L46" s="239"/>
      <c r="M46" s="131"/>
      <c r="N46" s="52"/>
    </row>
    <row r="47" spans="1:14" s="8" customFormat="1" ht="14.25" customHeight="1">
      <c r="A47" s="249"/>
      <c r="B47" s="250"/>
      <c r="C47" s="227" t="s">
        <v>23</v>
      </c>
      <c r="D47" s="228"/>
      <c r="E47" s="17">
        <f t="shared" si="7"/>
        <v>5</v>
      </c>
      <c r="F47" s="27">
        <f>E47+2</f>
        <v>7</v>
      </c>
      <c r="G47" s="138">
        <v>14</v>
      </c>
      <c r="H47" s="89">
        <v>15</v>
      </c>
      <c r="I47" s="90">
        <v>9</v>
      </c>
      <c r="J47" s="142">
        <f t="shared" si="6"/>
        <v>38</v>
      </c>
      <c r="K47" s="238"/>
      <c r="L47" s="239"/>
      <c r="M47" s="131"/>
      <c r="N47" s="52"/>
    </row>
    <row r="48" spans="1:14" s="8" customFormat="1" ht="14.25" customHeight="1">
      <c r="A48" s="249"/>
      <c r="B48" s="250"/>
      <c r="C48" s="227" t="s">
        <v>20</v>
      </c>
      <c r="D48" s="228"/>
      <c r="E48" s="17">
        <f t="shared" si="7"/>
        <v>6</v>
      </c>
      <c r="F48" s="27">
        <f>E48+2</f>
        <v>8</v>
      </c>
      <c r="G48" s="138">
        <v>10</v>
      </c>
      <c r="H48" s="89">
        <v>18</v>
      </c>
      <c r="I48" s="90">
        <v>15</v>
      </c>
      <c r="J48" s="142">
        <f t="shared" si="6"/>
        <v>43</v>
      </c>
      <c r="K48" s="238"/>
      <c r="L48" s="239"/>
      <c r="M48" s="131"/>
      <c r="N48" s="52"/>
    </row>
    <row r="49" spans="1:14" s="8" customFormat="1" ht="14.25" customHeight="1">
      <c r="A49" s="249"/>
      <c r="B49" s="250"/>
      <c r="C49" s="227" t="s">
        <v>25</v>
      </c>
      <c r="D49" s="228"/>
      <c r="E49" s="17">
        <f t="shared" si="7"/>
        <v>3</v>
      </c>
      <c r="F49" s="27">
        <f>E49+1</f>
        <v>4</v>
      </c>
      <c r="G49" s="143">
        <v>8</v>
      </c>
      <c r="H49" s="106">
        <v>5</v>
      </c>
      <c r="I49" s="105">
        <v>7</v>
      </c>
      <c r="J49" s="144">
        <f t="shared" si="6"/>
        <v>20</v>
      </c>
      <c r="K49" s="238"/>
      <c r="L49" s="239"/>
      <c r="M49" s="131"/>
      <c r="N49" s="52"/>
    </row>
    <row r="50" spans="1:14" s="8" customFormat="1" ht="14.25" customHeight="1">
      <c r="A50" s="249"/>
      <c r="B50" s="250"/>
      <c r="C50" s="227" t="s">
        <v>50</v>
      </c>
      <c r="D50" s="228"/>
      <c r="E50" s="17">
        <f t="shared" si="7"/>
        <v>3</v>
      </c>
      <c r="F50" s="27">
        <f>E50+1</f>
        <v>4</v>
      </c>
      <c r="G50" s="138">
        <v>7</v>
      </c>
      <c r="H50" s="89">
        <v>5</v>
      </c>
      <c r="I50" s="90">
        <v>7</v>
      </c>
      <c r="J50" s="144">
        <f t="shared" si="6"/>
        <v>19</v>
      </c>
      <c r="K50" s="229"/>
      <c r="L50" s="230"/>
      <c r="M50" s="131"/>
      <c r="N50" s="52"/>
    </row>
    <row r="51" spans="1:14" s="8" customFormat="1" ht="14.25" customHeight="1" thickBot="1">
      <c r="A51" s="251"/>
      <c r="B51" s="252"/>
      <c r="C51" s="231" t="s">
        <v>42</v>
      </c>
      <c r="D51" s="232"/>
      <c r="E51" s="12">
        <f t="shared" si="7"/>
        <v>7</v>
      </c>
      <c r="F51" s="13">
        <f>E51+2</f>
        <v>9</v>
      </c>
      <c r="G51" s="145">
        <v>13</v>
      </c>
      <c r="H51" s="146">
        <v>19</v>
      </c>
      <c r="I51" s="147">
        <v>19</v>
      </c>
      <c r="J51" s="148">
        <f t="shared" si="6"/>
        <v>51</v>
      </c>
      <c r="K51" s="233"/>
      <c r="L51" s="234"/>
      <c r="M51" s="109"/>
      <c r="N51" s="10"/>
    </row>
    <row r="52" spans="1:14" s="8" customFormat="1" ht="14.25" customHeight="1" thickBot="1" thickTop="1">
      <c r="A52" s="167" t="s">
        <v>19</v>
      </c>
      <c r="B52" s="168"/>
      <c r="C52" s="168"/>
      <c r="D52" s="235"/>
      <c r="E52" s="33">
        <f aca="true" t="shared" si="8" ref="E52:J52">SUM(E44:E51)</f>
        <v>31</v>
      </c>
      <c r="F52" s="32">
        <f t="shared" si="8"/>
        <v>42</v>
      </c>
      <c r="G52" s="121">
        <f t="shared" si="8"/>
        <v>65</v>
      </c>
      <c r="H52" s="108">
        <f t="shared" si="8"/>
        <v>75</v>
      </c>
      <c r="I52" s="108">
        <f t="shared" si="8"/>
        <v>81</v>
      </c>
      <c r="J52" s="149">
        <f t="shared" si="8"/>
        <v>221</v>
      </c>
      <c r="K52" s="236"/>
      <c r="L52" s="237"/>
      <c r="M52" s="132"/>
      <c r="N52" s="53"/>
    </row>
    <row r="53" spans="1:14" s="8" customFormat="1" ht="14.25" customHeight="1">
      <c r="A53" s="10" t="s">
        <v>166</v>
      </c>
      <c r="B53" s="10"/>
      <c r="C53" s="10"/>
      <c r="D53" s="10"/>
      <c r="E53" s="10"/>
      <c r="F53" s="35"/>
      <c r="G53" s="109"/>
      <c r="H53" s="109"/>
      <c r="I53" s="109"/>
      <c r="J53" s="109"/>
      <c r="K53" s="133"/>
      <c r="L53" s="109"/>
      <c r="M53" s="109"/>
      <c r="N53" s="10"/>
    </row>
    <row r="54" spans="1:14" s="8" customFormat="1" ht="14.25" customHeight="1" thickBot="1">
      <c r="A54" s="10"/>
      <c r="B54" s="10"/>
      <c r="C54" s="10"/>
      <c r="D54" s="10"/>
      <c r="E54" s="10"/>
      <c r="F54" s="35"/>
      <c r="G54" s="109"/>
      <c r="H54" s="109"/>
      <c r="I54" s="109"/>
      <c r="J54" s="109"/>
      <c r="K54" s="133"/>
      <c r="L54" s="132"/>
      <c r="M54" s="132"/>
      <c r="N54" s="53"/>
    </row>
    <row r="55" spans="1:14" s="8" customFormat="1" ht="14.25" customHeight="1" thickBot="1">
      <c r="A55" s="220" t="s">
        <v>35</v>
      </c>
      <c r="B55" s="221"/>
      <c r="C55" s="222" t="s">
        <v>40</v>
      </c>
      <c r="D55" s="223"/>
      <c r="E55" s="36">
        <f>ROUNDUP(J55/20,0)</f>
        <v>1</v>
      </c>
      <c r="F55" s="37">
        <f>E55+1</f>
        <v>2</v>
      </c>
      <c r="G55" s="110">
        <v>2</v>
      </c>
      <c r="H55" s="110">
        <v>4</v>
      </c>
      <c r="I55" s="111">
        <v>4</v>
      </c>
      <c r="J55" s="112">
        <f>SUM(G55:I55)</f>
        <v>10</v>
      </c>
      <c r="K55" s="224"/>
      <c r="L55" s="225"/>
      <c r="M55" s="134"/>
      <c r="N55" s="55"/>
    </row>
    <row r="56" spans="1:14" s="8" customFormat="1" ht="14.25" customHeight="1" thickBot="1">
      <c r="A56" s="10"/>
      <c r="B56" s="10"/>
      <c r="C56" s="10"/>
      <c r="D56" s="10"/>
      <c r="E56" s="10"/>
      <c r="F56" s="35"/>
      <c r="G56" s="109"/>
      <c r="H56" s="109"/>
      <c r="I56" s="109"/>
      <c r="J56" s="109"/>
      <c r="K56" s="133"/>
      <c r="L56" s="132"/>
      <c r="M56" s="132"/>
      <c r="N56" s="53"/>
    </row>
    <row r="57" spans="1:14" s="8" customFormat="1" ht="14.25" customHeight="1" thickBot="1">
      <c r="A57" s="220" t="s">
        <v>83</v>
      </c>
      <c r="B57" s="221"/>
      <c r="C57" s="222" t="s">
        <v>41</v>
      </c>
      <c r="D57" s="223"/>
      <c r="E57" s="36">
        <f>ROUNDUP(J57/20,0)</f>
        <v>0</v>
      </c>
      <c r="F57" s="37">
        <v>0</v>
      </c>
      <c r="G57" s="110">
        <v>0</v>
      </c>
      <c r="H57" s="110">
        <v>0</v>
      </c>
      <c r="I57" s="111">
        <v>0</v>
      </c>
      <c r="J57" s="112">
        <f>SUM(G57:I57)</f>
        <v>0</v>
      </c>
      <c r="K57" s="226" t="s">
        <v>165</v>
      </c>
      <c r="L57" s="225"/>
      <c r="M57" s="132"/>
      <c r="N57" s="53"/>
    </row>
    <row r="58" spans="1:14" s="8" customFormat="1" ht="14.25" customHeight="1">
      <c r="A58" s="14"/>
      <c r="B58" s="56"/>
      <c r="C58" s="14"/>
      <c r="D58" s="56"/>
      <c r="E58" s="15"/>
      <c r="F58" s="57"/>
      <c r="G58" s="15"/>
      <c r="H58" s="15"/>
      <c r="I58" s="15"/>
      <c r="J58" s="15"/>
      <c r="K58" s="58"/>
      <c r="L58" s="56"/>
      <c r="M58" s="53"/>
      <c r="N58" s="53"/>
    </row>
    <row r="59" spans="1:14" s="8" customFormat="1" ht="14.25" customHeight="1">
      <c r="A59" s="14"/>
      <c r="B59" s="56"/>
      <c r="C59" s="14"/>
      <c r="D59" s="56"/>
      <c r="E59" s="15"/>
      <c r="F59" s="57"/>
      <c r="G59" s="15"/>
      <c r="H59" s="15"/>
      <c r="I59" s="15"/>
      <c r="J59" s="15"/>
      <c r="K59" s="58"/>
      <c r="L59" s="56"/>
      <c r="M59" s="53"/>
      <c r="N59" s="53"/>
    </row>
    <row r="60" spans="1:14" s="8" customFormat="1" ht="14.25" customHeight="1">
      <c r="A60" s="14"/>
      <c r="B60" s="56"/>
      <c r="C60" s="14"/>
      <c r="D60" s="56"/>
      <c r="E60" s="15"/>
      <c r="F60" s="57"/>
      <c r="G60" s="15"/>
      <c r="H60" s="15"/>
      <c r="I60" s="15"/>
      <c r="J60" s="15"/>
      <c r="K60" s="58"/>
      <c r="L60" s="56"/>
      <c r="M60" s="53"/>
      <c r="N60" s="53"/>
    </row>
    <row r="61" spans="1:14" s="8" customFormat="1" ht="14.25" customHeight="1">
      <c r="A61" s="10"/>
      <c r="B61" s="10"/>
      <c r="C61" s="10"/>
      <c r="D61" s="10"/>
      <c r="E61" s="10"/>
      <c r="F61" s="35"/>
      <c r="G61" s="10"/>
      <c r="H61" s="10"/>
      <c r="I61" s="10"/>
      <c r="J61" s="10"/>
      <c r="K61" s="54"/>
      <c r="L61" s="53"/>
      <c r="M61" s="53"/>
      <c r="N61" s="53"/>
    </row>
    <row r="62" spans="1:14" s="8" customFormat="1" ht="14.25" customHeight="1">
      <c r="A62" s="59"/>
      <c r="B62" s="59"/>
      <c r="C62" s="59"/>
      <c r="D62" s="59"/>
      <c r="E62" s="10"/>
      <c r="F62" s="35"/>
      <c r="G62" s="10"/>
      <c r="H62" s="10"/>
      <c r="I62" s="10"/>
      <c r="J62" s="10"/>
      <c r="K62" s="10"/>
      <c r="L62" s="53"/>
      <c r="M62" s="53"/>
      <c r="N62" s="53"/>
    </row>
    <row r="63" spans="1:14" s="8" customFormat="1" ht="14.25" customHeight="1" thickBot="1">
      <c r="A63" s="16"/>
      <c r="B63" s="16"/>
      <c r="C63" s="16"/>
      <c r="D63" s="16"/>
      <c r="E63" s="16"/>
      <c r="F63" s="16"/>
      <c r="G63" s="10"/>
      <c r="H63" s="10"/>
      <c r="I63" s="10"/>
      <c r="J63" s="10"/>
      <c r="K63" s="61"/>
      <c r="L63" s="61"/>
      <c r="M63" s="10"/>
      <c r="N63" s="10"/>
    </row>
    <row r="64" spans="1:14" s="8" customFormat="1" ht="14.25" customHeight="1" thickBot="1">
      <c r="A64" s="22" t="s">
        <v>75</v>
      </c>
      <c r="B64" s="23"/>
      <c r="C64" s="23"/>
      <c r="D64" s="23"/>
      <c r="E64" s="60"/>
      <c r="F64" s="16"/>
      <c r="G64" s="10"/>
      <c r="H64" s="10"/>
      <c r="I64" s="10"/>
      <c r="J64" s="10"/>
      <c r="K64" s="61"/>
      <c r="L64" s="61"/>
      <c r="M64" s="161" t="s">
        <v>52</v>
      </c>
      <c r="N64" s="162"/>
    </row>
    <row r="65" spans="1:14" s="8" customFormat="1" ht="14.25" customHeight="1">
      <c r="A65" s="24" t="s">
        <v>76</v>
      </c>
      <c r="B65" s="16"/>
      <c r="C65" s="16"/>
      <c r="D65" s="16"/>
      <c r="E65" s="62"/>
      <c r="F65" s="16"/>
      <c r="G65" s="10"/>
      <c r="H65" s="10"/>
      <c r="I65" s="10"/>
      <c r="J65" s="10"/>
      <c r="K65" s="61"/>
      <c r="L65" s="61"/>
      <c r="M65" s="63" t="s">
        <v>2</v>
      </c>
      <c r="N65" s="77" t="s">
        <v>3</v>
      </c>
    </row>
    <row r="66" spans="1:14" s="8" customFormat="1" ht="14.25" customHeight="1" thickBot="1">
      <c r="A66" s="24" t="s">
        <v>79</v>
      </c>
      <c r="B66" s="16"/>
      <c r="C66" s="16"/>
      <c r="D66" s="16"/>
      <c r="E66" s="62"/>
      <c r="F66" s="16"/>
      <c r="G66" s="10"/>
      <c r="H66" s="10"/>
      <c r="I66" s="10"/>
      <c r="J66" s="10"/>
      <c r="K66" s="61"/>
      <c r="L66" s="61"/>
      <c r="M66" s="64">
        <f>SUM(E191,E142)</f>
        <v>115</v>
      </c>
      <c r="N66" s="78">
        <f>SUM(F142,F191)</f>
        <v>237</v>
      </c>
    </row>
    <row r="67" spans="1:14" s="8" customFormat="1" ht="14.25" customHeight="1">
      <c r="A67" s="24" t="s">
        <v>78</v>
      </c>
      <c r="B67" s="16"/>
      <c r="C67" s="16"/>
      <c r="D67" s="16"/>
      <c r="E67" s="62"/>
      <c r="F67" s="16"/>
      <c r="G67" s="10"/>
      <c r="H67" s="10"/>
      <c r="I67" s="10"/>
      <c r="J67" s="10"/>
      <c r="K67" s="61"/>
      <c r="L67" s="61"/>
      <c r="M67" s="163" t="s">
        <v>108</v>
      </c>
      <c r="N67" s="164"/>
    </row>
    <row r="68" spans="1:14" s="8" customFormat="1" ht="14.25" customHeight="1" thickBot="1">
      <c r="A68" s="25" t="s">
        <v>77</v>
      </c>
      <c r="B68" s="26"/>
      <c r="C68" s="26"/>
      <c r="D68" s="26"/>
      <c r="E68" s="65"/>
      <c r="F68" s="16"/>
      <c r="G68" s="10"/>
      <c r="H68" s="10"/>
      <c r="I68" s="10"/>
      <c r="J68" s="10"/>
      <c r="K68" s="61"/>
      <c r="L68" s="61"/>
      <c r="M68" s="165">
        <f>SUM(M142,J191)</f>
        <v>1955</v>
      </c>
      <c r="N68" s="166"/>
    </row>
    <row r="69" spans="1:15" s="8" customFormat="1" ht="14.25" customHeight="1" thickBot="1">
      <c r="A69" s="16"/>
      <c r="B69" s="196" t="s">
        <v>113</v>
      </c>
      <c r="C69" s="196"/>
      <c r="D69" s="196"/>
      <c r="E69" s="196"/>
      <c r="F69" s="196"/>
      <c r="G69" s="196"/>
      <c r="H69" s="196"/>
      <c r="I69" s="196"/>
      <c r="J69" s="196"/>
      <c r="K69" s="196"/>
      <c r="L69" s="61"/>
      <c r="M69" s="66"/>
      <c r="N69" s="66"/>
      <c r="O69" s="76"/>
    </row>
    <row r="70" spans="1:14" ht="11.25" customHeight="1">
      <c r="A70" s="197" t="s">
        <v>56</v>
      </c>
      <c r="B70" s="170" t="s">
        <v>57</v>
      </c>
      <c r="C70" s="199"/>
      <c r="D70" s="202" t="s">
        <v>59</v>
      </c>
      <c r="E70" s="199"/>
      <c r="F70" s="204" t="s">
        <v>3</v>
      </c>
      <c r="G70" s="156" t="s">
        <v>67</v>
      </c>
      <c r="H70" s="157"/>
      <c r="I70" s="157"/>
      <c r="J70" s="157"/>
      <c r="K70" s="157"/>
      <c r="L70" s="157"/>
      <c r="M70" s="158"/>
      <c r="N70" s="159" t="s">
        <v>5</v>
      </c>
    </row>
    <row r="71" spans="1:14" ht="11.25" customHeight="1" thickBot="1">
      <c r="A71" s="198"/>
      <c r="B71" s="200"/>
      <c r="C71" s="201"/>
      <c r="D71" s="203"/>
      <c r="E71" s="201"/>
      <c r="F71" s="205"/>
      <c r="G71" s="48" t="s">
        <v>6</v>
      </c>
      <c r="H71" s="49" t="s">
        <v>7</v>
      </c>
      <c r="I71" s="49" t="s">
        <v>8</v>
      </c>
      <c r="J71" s="49" t="s">
        <v>9</v>
      </c>
      <c r="K71" s="49" t="s">
        <v>10</v>
      </c>
      <c r="L71" s="49" t="s">
        <v>11</v>
      </c>
      <c r="M71" s="67" t="s">
        <v>12</v>
      </c>
      <c r="N71" s="209"/>
    </row>
    <row r="72" spans="1:14" ht="14.25" customHeight="1">
      <c r="A72" s="181" t="s">
        <v>55</v>
      </c>
      <c r="B72" s="184" t="s">
        <v>43</v>
      </c>
      <c r="C72" s="185"/>
      <c r="D72" s="186" t="s">
        <v>58</v>
      </c>
      <c r="E72" s="185"/>
      <c r="F72" s="5">
        <v>2</v>
      </c>
      <c r="G72" s="100">
        <v>1</v>
      </c>
      <c r="H72" s="101">
        <v>0</v>
      </c>
      <c r="I72" s="92">
        <v>0</v>
      </c>
      <c r="J72" s="92">
        <v>2</v>
      </c>
      <c r="K72" s="92">
        <v>1</v>
      </c>
      <c r="L72" s="92">
        <v>2</v>
      </c>
      <c r="M72" s="102">
        <f aca="true" t="shared" si="9" ref="M72:M135">SUM(G72:L72)</f>
        <v>6</v>
      </c>
      <c r="N72" s="193" t="s">
        <v>114</v>
      </c>
    </row>
    <row r="73" spans="1:14" ht="14.25" customHeight="1">
      <c r="A73" s="182"/>
      <c r="B73" s="187" t="s">
        <v>74</v>
      </c>
      <c r="C73" s="188"/>
      <c r="D73" s="190" t="s">
        <v>85</v>
      </c>
      <c r="E73" s="191"/>
      <c r="F73" s="79" t="s">
        <v>107</v>
      </c>
      <c r="G73" s="103">
        <v>1</v>
      </c>
      <c r="H73" s="87">
        <v>0</v>
      </c>
      <c r="I73" s="88">
        <v>1</v>
      </c>
      <c r="J73" s="88">
        <v>0</v>
      </c>
      <c r="K73" s="88">
        <v>0</v>
      </c>
      <c r="L73" s="88">
        <v>2</v>
      </c>
      <c r="M73" s="91">
        <f t="shared" si="9"/>
        <v>4</v>
      </c>
      <c r="N73" s="194"/>
    </row>
    <row r="74" spans="1:14" ht="14.25" customHeight="1">
      <c r="A74" s="182"/>
      <c r="B74" s="187" t="s">
        <v>74</v>
      </c>
      <c r="C74" s="188"/>
      <c r="D74" s="190" t="s">
        <v>86</v>
      </c>
      <c r="E74" s="191"/>
      <c r="F74" s="79" t="s">
        <v>107</v>
      </c>
      <c r="G74" s="103">
        <v>0</v>
      </c>
      <c r="H74" s="87">
        <v>0</v>
      </c>
      <c r="I74" s="88">
        <v>1</v>
      </c>
      <c r="J74" s="88">
        <v>1</v>
      </c>
      <c r="K74" s="88">
        <v>0</v>
      </c>
      <c r="L74" s="88">
        <v>0</v>
      </c>
      <c r="M74" s="91">
        <f t="shared" si="9"/>
        <v>2</v>
      </c>
      <c r="N74" s="194"/>
    </row>
    <row r="75" spans="1:14" ht="14.25" customHeight="1">
      <c r="A75" s="182"/>
      <c r="B75" s="187" t="s">
        <v>74</v>
      </c>
      <c r="C75" s="188"/>
      <c r="D75" s="190" t="s">
        <v>87</v>
      </c>
      <c r="E75" s="191"/>
      <c r="F75" s="79" t="s">
        <v>107</v>
      </c>
      <c r="G75" s="103">
        <v>4</v>
      </c>
      <c r="H75" s="87">
        <v>2</v>
      </c>
      <c r="I75" s="88">
        <v>2</v>
      </c>
      <c r="J75" s="88">
        <v>1</v>
      </c>
      <c r="K75" s="88">
        <v>1</v>
      </c>
      <c r="L75" s="88">
        <v>0</v>
      </c>
      <c r="M75" s="91">
        <f t="shared" si="9"/>
        <v>10</v>
      </c>
      <c r="N75" s="194"/>
    </row>
    <row r="76" spans="1:14" ht="14.25" customHeight="1">
      <c r="A76" s="182"/>
      <c r="B76" s="187" t="s">
        <v>32</v>
      </c>
      <c r="C76" s="188"/>
      <c r="D76" s="189" t="s">
        <v>58</v>
      </c>
      <c r="E76" s="188"/>
      <c r="F76" s="80">
        <v>6</v>
      </c>
      <c r="G76" s="103">
        <v>1</v>
      </c>
      <c r="H76" s="87">
        <v>4</v>
      </c>
      <c r="I76" s="88">
        <v>6</v>
      </c>
      <c r="J76" s="88">
        <v>5</v>
      </c>
      <c r="K76" s="88">
        <v>6</v>
      </c>
      <c r="L76" s="88">
        <v>8</v>
      </c>
      <c r="M76" s="91">
        <f t="shared" si="9"/>
        <v>30</v>
      </c>
      <c r="N76" s="194"/>
    </row>
    <row r="77" spans="1:14" ht="14.25" customHeight="1">
      <c r="A77" s="182"/>
      <c r="B77" s="187" t="s">
        <v>74</v>
      </c>
      <c r="C77" s="188"/>
      <c r="D77" s="189" t="s">
        <v>68</v>
      </c>
      <c r="E77" s="188"/>
      <c r="F77" s="79" t="s">
        <v>107</v>
      </c>
      <c r="G77" s="103">
        <v>2</v>
      </c>
      <c r="H77" s="87">
        <v>2</v>
      </c>
      <c r="I77" s="88">
        <v>3</v>
      </c>
      <c r="J77" s="88">
        <v>4</v>
      </c>
      <c r="K77" s="88">
        <v>3</v>
      </c>
      <c r="L77" s="88">
        <v>2</v>
      </c>
      <c r="M77" s="91">
        <f t="shared" si="9"/>
        <v>16</v>
      </c>
      <c r="N77" s="194"/>
    </row>
    <row r="78" spans="1:14" ht="14.25" customHeight="1">
      <c r="A78" s="182"/>
      <c r="B78" s="187" t="s">
        <v>74</v>
      </c>
      <c r="C78" s="188"/>
      <c r="D78" s="189" t="s">
        <v>69</v>
      </c>
      <c r="E78" s="188"/>
      <c r="F78" s="79" t="s">
        <v>107</v>
      </c>
      <c r="G78" s="103">
        <v>4</v>
      </c>
      <c r="H78" s="87">
        <v>4</v>
      </c>
      <c r="I78" s="88">
        <v>3</v>
      </c>
      <c r="J78" s="88">
        <v>4</v>
      </c>
      <c r="K78" s="88">
        <v>2</v>
      </c>
      <c r="L78" s="88">
        <v>2</v>
      </c>
      <c r="M78" s="91">
        <f t="shared" si="9"/>
        <v>19</v>
      </c>
      <c r="N78" s="194"/>
    </row>
    <row r="79" spans="1:14" ht="14.25" customHeight="1">
      <c r="A79" s="182"/>
      <c r="B79" s="187" t="s">
        <v>74</v>
      </c>
      <c r="C79" s="188"/>
      <c r="D79" s="189" t="s">
        <v>60</v>
      </c>
      <c r="E79" s="188"/>
      <c r="F79" s="79" t="s">
        <v>107</v>
      </c>
      <c r="G79" s="103">
        <v>1</v>
      </c>
      <c r="H79" s="87">
        <v>3</v>
      </c>
      <c r="I79" s="88">
        <v>2</v>
      </c>
      <c r="J79" s="88">
        <v>5</v>
      </c>
      <c r="K79" s="88">
        <v>0</v>
      </c>
      <c r="L79" s="88">
        <v>2</v>
      </c>
      <c r="M79" s="91">
        <f t="shared" si="9"/>
        <v>13</v>
      </c>
      <c r="N79" s="194"/>
    </row>
    <row r="80" spans="1:14" ht="14.25" customHeight="1">
      <c r="A80" s="182"/>
      <c r="B80" s="192" t="s">
        <v>88</v>
      </c>
      <c r="C80" s="191"/>
      <c r="D80" s="190" t="s">
        <v>58</v>
      </c>
      <c r="E80" s="191"/>
      <c r="F80" s="79">
        <v>3</v>
      </c>
      <c r="G80" s="103">
        <v>4</v>
      </c>
      <c r="H80" s="87">
        <v>2</v>
      </c>
      <c r="I80" s="88">
        <v>2</v>
      </c>
      <c r="J80" s="88">
        <v>0</v>
      </c>
      <c r="K80" s="88">
        <v>2</v>
      </c>
      <c r="L80" s="88">
        <v>1</v>
      </c>
      <c r="M80" s="91">
        <f t="shared" si="9"/>
        <v>11</v>
      </c>
      <c r="N80" s="194"/>
    </row>
    <row r="81" spans="1:14" ht="14.25" customHeight="1">
      <c r="A81" s="182"/>
      <c r="B81" s="187" t="s">
        <v>74</v>
      </c>
      <c r="C81" s="188"/>
      <c r="D81" s="190" t="s">
        <v>89</v>
      </c>
      <c r="E81" s="191"/>
      <c r="F81" s="79" t="s">
        <v>107</v>
      </c>
      <c r="G81" s="103">
        <v>0</v>
      </c>
      <c r="H81" s="87">
        <v>1</v>
      </c>
      <c r="I81" s="88">
        <v>2</v>
      </c>
      <c r="J81" s="88">
        <v>1</v>
      </c>
      <c r="K81" s="88">
        <v>1</v>
      </c>
      <c r="L81" s="88">
        <v>2</v>
      </c>
      <c r="M81" s="91">
        <f t="shared" si="9"/>
        <v>7</v>
      </c>
      <c r="N81" s="194"/>
    </row>
    <row r="82" spans="1:14" ht="14.25" customHeight="1">
      <c r="A82" s="182"/>
      <c r="B82" s="187" t="s">
        <v>74</v>
      </c>
      <c r="C82" s="188"/>
      <c r="D82" s="190" t="s">
        <v>90</v>
      </c>
      <c r="E82" s="191"/>
      <c r="F82" s="79" t="s">
        <v>107</v>
      </c>
      <c r="G82" s="103">
        <v>2</v>
      </c>
      <c r="H82" s="87">
        <v>2</v>
      </c>
      <c r="I82" s="88">
        <v>0</v>
      </c>
      <c r="J82" s="88">
        <v>1</v>
      </c>
      <c r="K82" s="88">
        <v>2</v>
      </c>
      <c r="L82" s="88">
        <v>1</v>
      </c>
      <c r="M82" s="91">
        <f t="shared" si="9"/>
        <v>8</v>
      </c>
      <c r="N82" s="194"/>
    </row>
    <row r="83" spans="1:14" ht="14.25" customHeight="1">
      <c r="A83" s="182"/>
      <c r="B83" s="187" t="s">
        <v>74</v>
      </c>
      <c r="C83" s="188"/>
      <c r="D83" s="190" t="s">
        <v>91</v>
      </c>
      <c r="E83" s="191"/>
      <c r="F83" s="79" t="s">
        <v>107</v>
      </c>
      <c r="G83" s="103">
        <v>4</v>
      </c>
      <c r="H83" s="87">
        <v>1</v>
      </c>
      <c r="I83" s="88">
        <v>1</v>
      </c>
      <c r="J83" s="88">
        <v>0</v>
      </c>
      <c r="K83" s="88">
        <v>1</v>
      </c>
      <c r="L83" s="88">
        <v>0</v>
      </c>
      <c r="M83" s="91">
        <f t="shared" si="9"/>
        <v>7</v>
      </c>
      <c r="N83" s="194"/>
    </row>
    <row r="84" spans="1:14" ht="14.25" customHeight="1">
      <c r="A84" s="182"/>
      <c r="B84" s="187" t="s">
        <v>33</v>
      </c>
      <c r="C84" s="188"/>
      <c r="D84" s="189" t="s">
        <v>58</v>
      </c>
      <c r="E84" s="188"/>
      <c r="F84" s="80">
        <v>4</v>
      </c>
      <c r="G84" s="103">
        <v>1</v>
      </c>
      <c r="H84" s="87">
        <v>1</v>
      </c>
      <c r="I84" s="88">
        <v>3</v>
      </c>
      <c r="J84" s="88">
        <v>2</v>
      </c>
      <c r="K84" s="88">
        <v>2</v>
      </c>
      <c r="L84" s="88">
        <v>2</v>
      </c>
      <c r="M84" s="91">
        <f t="shared" si="9"/>
        <v>11</v>
      </c>
      <c r="N84" s="194"/>
    </row>
    <row r="85" spans="1:14" ht="14.25" customHeight="1">
      <c r="A85" s="182"/>
      <c r="B85" s="187" t="s">
        <v>74</v>
      </c>
      <c r="C85" s="188"/>
      <c r="D85" s="190" t="s">
        <v>92</v>
      </c>
      <c r="E85" s="191"/>
      <c r="F85" s="79" t="s">
        <v>107</v>
      </c>
      <c r="G85" s="103">
        <v>1</v>
      </c>
      <c r="H85" s="87">
        <v>1</v>
      </c>
      <c r="I85" s="88">
        <v>0</v>
      </c>
      <c r="J85" s="88">
        <v>3</v>
      </c>
      <c r="K85" s="88">
        <v>2</v>
      </c>
      <c r="L85" s="88">
        <v>3</v>
      </c>
      <c r="M85" s="91">
        <f t="shared" si="9"/>
        <v>10</v>
      </c>
      <c r="N85" s="194"/>
    </row>
    <row r="86" spans="1:14" ht="14.25" customHeight="1">
      <c r="A86" s="182"/>
      <c r="B86" s="187" t="s">
        <v>74</v>
      </c>
      <c r="C86" s="188"/>
      <c r="D86" s="190" t="s">
        <v>93</v>
      </c>
      <c r="E86" s="191"/>
      <c r="F86" s="79" t="s">
        <v>107</v>
      </c>
      <c r="G86" s="103">
        <v>3</v>
      </c>
      <c r="H86" s="87">
        <v>5</v>
      </c>
      <c r="I86" s="88">
        <v>1</v>
      </c>
      <c r="J86" s="88">
        <v>4</v>
      </c>
      <c r="K86" s="88">
        <v>1</v>
      </c>
      <c r="L86" s="88">
        <v>3</v>
      </c>
      <c r="M86" s="91">
        <f t="shared" si="9"/>
        <v>17</v>
      </c>
      <c r="N86" s="194"/>
    </row>
    <row r="87" spans="1:14" ht="14.25" customHeight="1">
      <c r="A87" s="182"/>
      <c r="B87" s="187" t="s">
        <v>74</v>
      </c>
      <c r="C87" s="188"/>
      <c r="D87" s="190" t="s">
        <v>94</v>
      </c>
      <c r="E87" s="191"/>
      <c r="F87" s="79" t="s">
        <v>107</v>
      </c>
      <c r="G87" s="103">
        <v>2</v>
      </c>
      <c r="H87" s="87">
        <v>1</v>
      </c>
      <c r="I87" s="88">
        <v>5</v>
      </c>
      <c r="J87" s="88">
        <v>0</v>
      </c>
      <c r="K87" s="88">
        <v>4</v>
      </c>
      <c r="L87" s="88">
        <v>1</v>
      </c>
      <c r="M87" s="91">
        <f t="shared" si="9"/>
        <v>13</v>
      </c>
      <c r="N87" s="194"/>
    </row>
    <row r="88" spans="1:14" ht="14.25" customHeight="1">
      <c r="A88" s="182"/>
      <c r="B88" s="187" t="s">
        <v>45</v>
      </c>
      <c r="C88" s="188"/>
      <c r="D88" s="189" t="s">
        <v>58</v>
      </c>
      <c r="E88" s="188"/>
      <c r="F88" s="80">
        <v>4</v>
      </c>
      <c r="G88" s="103">
        <v>0</v>
      </c>
      <c r="H88" s="87">
        <v>3</v>
      </c>
      <c r="I88" s="88">
        <v>2</v>
      </c>
      <c r="J88" s="88">
        <v>0</v>
      </c>
      <c r="K88" s="88">
        <v>2</v>
      </c>
      <c r="L88" s="88">
        <v>1</v>
      </c>
      <c r="M88" s="91">
        <f t="shared" si="9"/>
        <v>8</v>
      </c>
      <c r="N88" s="194"/>
    </row>
    <row r="89" spans="1:14" ht="14.25" customHeight="1">
      <c r="A89" s="182"/>
      <c r="B89" s="187" t="s">
        <v>74</v>
      </c>
      <c r="C89" s="188"/>
      <c r="D89" s="190" t="s">
        <v>95</v>
      </c>
      <c r="E89" s="191"/>
      <c r="F89" s="79" t="s">
        <v>107</v>
      </c>
      <c r="G89" s="103">
        <v>2</v>
      </c>
      <c r="H89" s="87">
        <v>2</v>
      </c>
      <c r="I89" s="88">
        <v>5</v>
      </c>
      <c r="J89" s="88">
        <v>2</v>
      </c>
      <c r="K89" s="88">
        <v>0</v>
      </c>
      <c r="L89" s="88">
        <v>0</v>
      </c>
      <c r="M89" s="91">
        <f t="shared" si="9"/>
        <v>11</v>
      </c>
      <c r="N89" s="194"/>
    </row>
    <row r="90" spans="1:14" ht="14.25" customHeight="1">
      <c r="A90" s="182"/>
      <c r="B90" s="187" t="s">
        <v>74</v>
      </c>
      <c r="C90" s="188"/>
      <c r="D90" s="190" t="s">
        <v>96</v>
      </c>
      <c r="E90" s="191"/>
      <c r="F90" s="79" t="s">
        <v>107</v>
      </c>
      <c r="G90" s="103">
        <v>2</v>
      </c>
      <c r="H90" s="87">
        <v>2</v>
      </c>
      <c r="I90" s="88">
        <v>0</v>
      </c>
      <c r="J90" s="88">
        <v>3</v>
      </c>
      <c r="K90" s="88">
        <v>0</v>
      </c>
      <c r="L90" s="88">
        <v>2</v>
      </c>
      <c r="M90" s="91">
        <f t="shared" si="9"/>
        <v>9</v>
      </c>
      <c r="N90" s="194"/>
    </row>
    <row r="91" spans="1:14" ht="14.25" customHeight="1">
      <c r="A91" s="182"/>
      <c r="B91" s="187" t="s">
        <v>74</v>
      </c>
      <c r="C91" s="188"/>
      <c r="D91" s="190" t="s">
        <v>97</v>
      </c>
      <c r="E91" s="191"/>
      <c r="F91" s="79" t="s">
        <v>107</v>
      </c>
      <c r="G91" s="103">
        <v>2</v>
      </c>
      <c r="H91" s="87">
        <v>2</v>
      </c>
      <c r="I91" s="88">
        <v>6</v>
      </c>
      <c r="J91" s="88">
        <v>2</v>
      </c>
      <c r="K91" s="88">
        <v>1</v>
      </c>
      <c r="L91" s="88">
        <v>1</v>
      </c>
      <c r="M91" s="91">
        <f t="shared" si="9"/>
        <v>14</v>
      </c>
      <c r="N91" s="194"/>
    </row>
    <row r="92" spans="1:14" ht="14.25" customHeight="1">
      <c r="A92" s="182"/>
      <c r="B92" s="187" t="s">
        <v>81</v>
      </c>
      <c r="C92" s="188"/>
      <c r="D92" s="189" t="s">
        <v>58</v>
      </c>
      <c r="E92" s="188"/>
      <c r="F92" s="80">
        <v>4</v>
      </c>
      <c r="G92" s="104">
        <v>5</v>
      </c>
      <c r="H92" s="90">
        <v>2</v>
      </c>
      <c r="I92" s="89">
        <v>1</v>
      </c>
      <c r="J92" s="89">
        <v>1</v>
      </c>
      <c r="K92" s="89">
        <v>1</v>
      </c>
      <c r="L92" s="89">
        <v>4</v>
      </c>
      <c r="M92" s="91">
        <f t="shared" si="9"/>
        <v>14</v>
      </c>
      <c r="N92" s="194"/>
    </row>
    <row r="93" spans="1:14" ht="14.25" customHeight="1">
      <c r="A93" s="182"/>
      <c r="B93" s="187" t="s">
        <v>74</v>
      </c>
      <c r="C93" s="188"/>
      <c r="D93" s="189" t="s">
        <v>70</v>
      </c>
      <c r="E93" s="188"/>
      <c r="F93" s="79" t="s">
        <v>107</v>
      </c>
      <c r="G93" s="99">
        <v>2</v>
      </c>
      <c r="H93" s="105">
        <v>1</v>
      </c>
      <c r="I93" s="106">
        <v>1</v>
      </c>
      <c r="J93" s="106">
        <v>2</v>
      </c>
      <c r="K93" s="106">
        <v>0</v>
      </c>
      <c r="L93" s="106">
        <v>2</v>
      </c>
      <c r="M93" s="91">
        <f t="shared" si="9"/>
        <v>8</v>
      </c>
      <c r="N93" s="194"/>
    </row>
    <row r="94" spans="1:14" ht="14.25" customHeight="1">
      <c r="A94" s="182"/>
      <c r="B94" s="187" t="s">
        <v>74</v>
      </c>
      <c r="C94" s="188"/>
      <c r="D94" s="189" t="s">
        <v>82</v>
      </c>
      <c r="E94" s="188"/>
      <c r="F94" s="79" t="s">
        <v>107</v>
      </c>
      <c r="G94" s="99">
        <v>1</v>
      </c>
      <c r="H94" s="105">
        <v>0</v>
      </c>
      <c r="I94" s="106">
        <v>4</v>
      </c>
      <c r="J94" s="106">
        <v>2</v>
      </c>
      <c r="K94" s="106">
        <v>2</v>
      </c>
      <c r="L94" s="106">
        <v>0</v>
      </c>
      <c r="M94" s="91">
        <f t="shared" si="9"/>
        <v>9</v>
      </c>
      <c r="N94" s="194"/>
    </row>
    <row r="95" spans="1:14" ht="14.25" customHeight="1">
      <c r="A95" s="182"/>
      <c r="B95" s="187" t="s">
        <v>74</v>
      </c>
      <c r="C95" s="188"/>
      <c r="D95" s="189" t="s">
        <v>61</v>
      </c>
      <c r="E95" s="188"/>
      <c r="F95" s="79" t="s">
        <v>107</v>
      </c>
      <c r="G95" s="99">
        <v>2</v>
      </c>
      <c r="H95" s="105">
        <v>1</v>
      </c>
      <c r="I95" s="106">
        <v>0</v>
      </c>
      <c r="J95" s="106">
        <v>2</v>
      </c>
      <c r="K95" s="106">
        <v>3</v>
      </c>
      <c r="L95" s="106">
        <v>0</v>
      </c>
      <c r="M95" s="91">
        <f t="shared" si="9"/>
        <v>8</v>
      </c>
      <c r="N95" s="194"/>
    </row>
    <row r="96" spans="1:14" ht="14.25" customHeight="1">
      <c r="A96" s="182"/>
      <c r="B96" s="192" t="s">
        <v>20</v>
      </c>
      <c r="C96" s="191"/>
      <c r="D96" s="189" t="s">
        <v>58</v>
      </c>
      <c r="E96" s="188"/>
      <c r="F96" s="79">
        <v>5</v>
      </c>
      <c r="G96" s="99">
        <v>1</v>
      </c>
      <c r="H96" s="105">
        <v>3</v>
      </c>
      <c r="I96" s="106">
        <v>3</v>
      </c>
      <c r="J96" s="106">
        <v>5</v>
      </c>
      <c r="K96" s="106">
        <v>2</v>
      </c>
      <c r="L96" s="106">
        <v>4</v>
      </c>
      <c r="M96" s="91">
        <f t="shared" si="9"/>
        <v>18</v>
      </c>
      <c r="N96" s="194"/>
    </row>
    <row r="97" spans="1:14" ht="14.25" customHeight="1">
      <c r="A97" s="182"/>
      <c r="B97" s="187" t="s">
        <v>74</v>
      </c>
      <c r="C97" s="188"/>
      <c r="D97" s="190" t="s">
        <v>98</v>
      </c>
      <c r="E97" s="191"/>
      <c r="F97" s="79" t="s">
        <v>107</v>
      </c>
      <c r="G97" s="99">
        <v>0</v>
      </c>
      <c r="H97" s="105">
        <v>3</v>
      </c>
      <c r="I97" s="106">
        <v>4</v>
      </c>
      <c r="J97" s="106">
        <v>2</v>
      </c>
      <c r="K97" s="106">
        <v>3</v>
      </c>
      <c r="L97" s="106">
        <v>3</v>
      </c>
      <c r="M97" s="91">
        <f t="shared" si="9"/>
        <v>15</v>
      </c>
      <c r="N97" s="194"/>
    </row>
    <row r="98" spans="1:14" ht="14.25" customHeight="1">
      <c r="A98" s="182"/>
      <c r="B98" s="187" t="s">
        <v>74</v>
      </c>
      <c r="C98" s="188"/>
      <c r="D98" s="190" t="s">
        <v>99</v>
      </c>
      <c r="E98" s="191"/>
      <c r="F98" s="79" t="s">
        <v>107</v>
      </c>
      <c r="G98" s="99">
        <v>3</v>
      </c>
      <c r="H98" s="105">
        <v>2</v>
      </c>
      <c r="I98" s="106">
        <v>6</v>
      </c>
      <c r="J98" s="106">
        <v>2</v>
      </c>
      <c r="K98" s="106">
        <v>3</v>
      </c>
      <c r="L98" s="106">
        <v>1</v>
      </c>
      <c r="M98" s="91">
        <f t="shared" si="9"/>
        <v>17</v>
      </c>
      <c r="N98" s="194"/>
    </row>
    <row r="99" spans="1:14" ht="14.25" customHeight="1">
      <c r="A99" s="182"/>
      <c r="B99" s="187" t="s">
        <v>74</v>
      </c>
      <c r="C99" s="188"/>
      <c r="D99" s="190" t="s">
        <v>100</v>
      </c>
      <c r="E99" s="191"/>
      <c r="F99" s="79" t="s">
        <v>107</v>
      </c>
      <c r="G99" s="99">
        <v>4</v>
      </c>
      <c r="H99" s="105">
        <v>2</v>
      </c>
      <c r="I99" s="106">
        <v>4</v>
      </c>
      <c r="J99" s="106">
        <v>1</v>
      </c>
      <c r="K99" s="106">
        <v>7</v>
      </c>
      <c r="L99" s="106">
        <v>3</v>
      </c>
      <c r="M99" s="91">
        <f t="shared" si="9"/>
        <v>21</v>
      </c>
      <c r="N99" s="194"/>
    </row>
    <row r="100" spans="1:14" ht="14.25" customHeight="1">
      <c r="A100" s="182"/>
      <c r="B100" s="187" t="s">
        <v>34</v>
      </c>
      <c r="C100" s="188"/>
      <c r="D100" s="189" t="s">
        <v>58</v>
      </c>
      <c r="E100" s="188"/>
      <c r="F100" s="80">
        <v>3</v>
      </c>
      <c r="G100" s="99">
        <v>4</v>
      </c>
      <c r="H100" s="105">
        <v>0</v>
      </c>
      <c r="I100" s="106">
        <v>5</v>
      </c>
      <c r="J100" s="106">
        <v>0</v>
      </c>
      <c r="K100" s="106">
        <v>2</v>
      </c>
      <c r="L100" s="106">
        <v>3</v>
      </c>
      <c r="M100" s="91">
        <f t="shared" si="9"/>
        <v>14</v>
      </c>
      <c r="N100" s="194"/>
    </row>
    <row r="101" spans="1:14" ht="14.25" customHeight="1">
      <c r="A101" s="182"/>
      <c r="B101" s="187" t="s">
        <v>74</v>
      </c>
      <c r="C101" s="188"/>
      <c r="D101" s="189" t="s">
        <v>64</v>
      </c>
      <c r="E101" s="188"/>
      <c r="F101" s="79" t="s">
        <v>107</v>
      </c>
      <c r="G101" s="99">
        <v>2</v>
      </c>
      <c r="H101" s="105">
        <v>3</v>
      </c>
      <c r="I101" s="106">
        <v>2</v>
      </c>
      <c r="J101" s="106">
        <v>1</v>
      </c>
      <c r="K101" s="106">
        <v>2</v>
      </c>
      <c r="L101" s="106">
        <v>2</v>
      </c>
      <c r="M101" s="91">
        <f t="shared" si="9"/>
        <v>12</v>
      </c>
      <c r="N101" s="194"/>
    </row>
    <row r="102" spans="1:14" ht="14.25" customHeight="1">
      <c r="A102" s="182"/>
      <c r="B102" s="187" t="s">
        <v>74</v>
      </c>
      <c r="C102" s="188"/>
      <c r="D102" s="189" t="s">
        <v>65</v>
      </c>
      <c r="E102" s="188"/>
      <c r="F102" s="79" t="s">
        <v>107</v>
      </c>
      <c r="G102" s="99">
        <v>0</v>
      </c>
      <c r="H102" s="105">
        <v>0</v>
      </c>
      <c r="I102" s="106">
        <v>1</v>
      </c>
      <c r="J102" s="106">
        <v>2</v>
      </c>
      <c r="K102" s="106">
        <v>2</v>
      </c>
      <c r="L102" s="106">
        <v>3</v>
      </c>
      <c r="M102" s="91">
        <f t="shared" si="9"/>
        <v>8</v>
      </c>
      <c r="N102" s="194"/>
    </row>
    <row r="103" spans="1:14" ht="14.25" customHeight="1">
      <c r="A103" s="182"/>
      <c r="B103" s="187" t="s">
        <v>74</v>
      </c>
      <c r="C103" s="188"/>
      <c r="D103" s="189" t="s">
        <v>66</v>
      </c>
      <c r="E103" s="188"/>
      <c r="F103" s="79" t="s">
        <v>107</v>
      </c>
      <c r="G103" s="99">
        <v>0</v>
      </c>
      <c r="H103" s="105">
        <v>1</v>
      </c>
      <c r="I103" s="106">
        <v>2</v>
      </c>
      <c r="J103" s="106">
        <v>1</v>
      </c>
      <c r="K103" s="106">
        <v>0</v>
      </c>
      <c r="L103" s="106">
        <v>0</v>
      </c>
      <c r="M103" s="91">
        <f t="shared" si="9"/>
        <v>4</v>
      </c>
      <c r="N103" s="194"/>
    </row>
    <row r="104" spans="1:14" ht="14.25" customHeight="1">
      <c r="A104" s="182"/>
      <c r="B104" s="187" t="s">
        <v>46</v>
      </c>
      <c r="C104" s="188"/>
      <c r="D104" s="189" t="s">
        <v>58</v>
      </c>
      <c r="E104" s="188"/>
      <c r="F104" s="80">
        <v>5</v>
      </c>
      <c r="G104" s="99">
        <v>3</v>
      </c>
      <c r="H104" s="105">
        <v>3</v>
      </c>
      <c r="I104" s="106">
        <v>3</v>
      </c>
      <c r="J104" s="106">
        <v>2</v>
      </c>
      <c r="K104" s="106">
        <v>3</v>
      </c>
      <c r="L104" s="106">
        <v>0</v>
      </c>
      <c r="M104" s="91">
        <f t="shared" si="9"/>
        <v>14</v>
      </c>
      <c r="N104" s="194"/>
    </row>
    <row r="105" spans="1:14" ht="14.25" customHeight="1">
      <c r="A105" s="182"/>
      <c r="B105" s="187" t="s">
        <v>74</v>
      </c>
      <c r="C105" s="188"/>
      <c r="D105" s="189" t="s">
        <v>62</v>
      </c>
      <c r="E105" s="188"/>
      <c r="F105" s="79" t="s">
        <v>107</v>
      </c>
      <c r="G105" s="99">
        <v>2</v>
      </c>
      <c r="H105" s="105">
        <v>0</v>
      </c>
      <c r="I105" s="106">
        <v>1</v>
      </c>
      <c r="J105" s="106">
        <v>3</v>
      </c>
      <c r="K105" s="106">
        <v>2</v>
      </c>
      <c r="L105" s="106">
        <v>3</v>
      </c>
      <c r="M105" s="91">
        <f t="shared" si="9"/>
        <v>11</v>
      </c>
      <c r="N105" s="194"/>
    </row>
    <row r="106" spans="1:14" ht="14.25" customHeight="1">
      <c r="A106" s="182"/>
      <c r="B106" s="187" t="s">
        <v>74</v>
      </c>
      <c r="C106" s="188"/>
      <c r="D106" s="189" t="s">
        <v>63</v>
      </c>
      <c r="E106" s="188"/>
      <c r="F106" s="79" t="s">
        <v>107</v>
      </c>
      <c r="G106" s="99">
        <v>3</v>
      </c>
      <c r="H106" s="105">
        <v>9</v>
      </c>
      <c r="I106" s="106">
        <v>0</v>
      </c>
      <c r="J106" s="106">
        <v>2</v>
      </c>
      <c r="K106" s="106">
        <v>2</v>
      </c>
      <c r="L106" s="106">
        <v>0</v>
      </c>
      <c r="M106" s="91">
        <f t="shared" si="9"/>
        <v>16</v>
      </c>
      <c r="N106" s="194"/>
    </row>
    <row r="107" spans="1:14" ht="14.25" customHeight="1">
      <c r="A107" s="182"/>
      <c r="B107" s="187" t="s">
        <v>74</v>
      </c>
      <c r="C107" s="188"/>
      <c r="D107" s="189" t="s">
        <v>71</v>
      </c>
      <c r="E107" s="188"/>
      <c r="F107" s="79" t="s">
        <v>107</v>
      </c>
      <c r="G107" s="99">
        <v>2</v>
      </c>
      <c r="H107" s="105">
        <v>3</v>
      </c>
      <c r="I107" s="106">
        <v>2</v>
      </c>
      <c r="J107" s="106">
        <v>2</v>
      </c>
      <c r="K107" s="106">
        <v>1</v>
      </c>
      <c r="L107" s="106">
        <v>3</v>
      </c>
      <c r="M107" s="91">
        <f t="shared" si="9"/>
        <v>13</v>
      </c>
      <c r="N107" s="194"/>
    </row>
    <row r="108" spans="1:14" ht="14.25" customHeight="1">
      <c r="A108" s="182"/>
      <c r="B108" s="187" t="s">
        <v>42</v>
      </c>
      <c r="C108" s="188"/>
      <c r="D108" s="189" t="s">
        <v>58</v>
      </c>
      <c r="E108" s="188"/>
      <c r="F108" s="81">
        <v>4</v>
      </c>
      <c r="G108" s="99">
        <v>1</v>
      </c>
      <c r="H108" s="105">
        <v>1</v>
      </c>
      <c r="I108" s="106">
        <v>6</v>
      </c>
      <c r="J108" s="106">
        <v>6</v>
      </c>
      <c r="K108" s="106">
        <v>0</v>
      </c>
      <c r="L108" s="106">
        <v>2</v>
      </c>
      <c r="M108" s="91">
        <f t="shared" si="9"/>
        <v>16</v>
      </c>
      <c r="N108" s="194"/>
    </row>
    <row r="109" spans="1:14" ht="14.25" customHeight="1">
      <c r="A109" s="182"/>
      <c r="B109" s="187" t="s">
        <v>74</v>
      </c>
      <c r="C109" s="188"/>
      <c r="D109" s="189" t="s">
        <v>102</v>
      </c>
      <c r="E109" s="188"/>
      <c r="F109" s="79" t="s">
        <v>107</v>
      </c>
      <c r="G109" s="99">
        <v>3</v>
      </c>
      <c r="H109" s="105">
        <v>1</v>
      </c>
      <c r="I109" s="106">
        <v>2</v>
      </c>
      <c r="J109" s="106">
        <v>2</v>
      </c>
      <c r="K109" s="106">
        <v>3</v>
      </c>
      <c r="L109" s="106">
        <v>5</v>
      </c>
      <c r="M109" s="91">
        <f t="shared" si="9"/>
        <v>16</v>
      </c>
      <c r="N109" s="194"/>
    </row>
    <row r="110" spans="1:14" ht="14.25" customHeight="1">
      <c r="A110" s="182"/>
      <c r="B110" s="187" t="s">
        <v>74</v>
      </c>
      <c r="C110" s="188"/>
      <c r="D110" s="189" t="s">
        <v>101</v>
      </c>
      <c r="E110" s="188"/>
      <c r="F110" s="79" t="s">
        <v>107</v>
      </c>
      <c r="G110" s="99">
        <v>6</v>
      </c>
      <c r="H110" s="105">
        <v>3</v>
      </c>
      <c r="I110" s="106">
        <v>3</v>
      </c>
      <c r="J110" s="106">
        <v>6</v>
      </c>
      <c r="K110" s="106">
        <v>2</v>
      </c>
      <c r="L110" s="106">
        <v>0</v>
      </c>
      <c r="M110" s="91">
        <f t="shared" si="9"/>
        <v>20</v>
      </c>
      <c r="N110" s="194"/>
    </row>
    <row r="111" spans="1:14" ht="14.25" customHeight="1">
      <c r="A111" s="182"/>
      <c r="B111" s="187" t="s">
        <v>31</v>
      </c>
      <c r="C111" s="188"/>
      <c r="D111" s="189" t="s">
        <v>58</v>
      </c>
      <c r="E111" s="188"/>
      <c r="F111" s="81">
        <v>4</v>
      </c>
      <c r="G111" s="99">
        <v>2</v>
      </c>
      <c r="H111" s="105">
        <v>1</v>
      </c>
      <c r="I111" s="106">
        <v>6</v>
      </c>
      <c r="J111" s="106">
        <v>2</v>
      </c>
      <c r="K111" s="106">
        <v>3</v>
      </c>
      <c r="L111" s="106">
        <v>1</v>
      </c>
      <c r="M111" s="91">
        <f t="shared" si="9"/>
        <v>15</v>
      </c>
      <c r="N111" s="194"/>
    </row>
    <row r="112" spans="1:14" ht="14.25" customHeight="1">
      <c r="A112" s="182"/>
      <c r="B112" s="187" t="s">
        <v>74</v>
      </c>
      <c r="C112" s="188"/>
      <c r="D112" s="189" t="s">
        <v>103</v>
      </c>
      <c r="E112" s="188"/>
      <c r="F112" s="79" t="s">
        <v>107</v>
      </c>
      <c r="G112" s="99">
        <v>3</v>
      </c>
      <c r="H112" s="105">
        <v>4</v>
      </c>
      <c r="I112" s="106">
        <v>3</v>
      </c>
      <c r="J112" s="106">
        <v>1</v>
      </c>
      <c r="K112" s="106">
        <v>3</v>
      </c>
      <c r="L112" s="106">
        <v>1</v>
      </c>
      <c r="M112" s="91">
        <f t="shared" si="9"/>
        <v>15</v>
      </c>
      <c r="N112" s="194"/>
    </row>
    <row r="113" spans="1:14" ht="14.25" customHeight="1">
      <c r="A113" s="182"/>
      <c r="B113" s="187" t="s">
        <v>74</v>
      </c>
      <c r="C113" s="188"/>
      <c r="D113" s="189" t="s">
        <v>104</v>
      </c>
      <c r="E113" s="188"/>
      <c r="F113" s="79" t="s">
        <v>107</v>
      </c>
      <c r="G113" s="99">
        <v>1</v>
      </c>
      <c r="H113" s="105">
        <v>1</v>
      </c>
      <c r="I113" s="106">
        <v>2</v>
      </c>
      <c r="J113" s="106">
        <v>1</v>
      </c>
      <c r="K113" s="106">
        <v>2</v>
      </c>
      <c r="L113" s="106">
        <v>0</v>
      </c>
      <c r="M113" s="91">
        <f t="shared" si="9"/>
        <v>7</v>
      </c>
      <c r="N113" s="194"/>
    </row>
    <row r="114" spans="1:14" ht="14.25" customHeight="1">
      <c r="A114" s="182"/>
      <c r="B114" s="187" t="s">
        <v>74</v>
      </c>
      <c r="C114" s="188"/>
      <c r="D114" s="189" t="s">
        <v>105</v>
      </c>
      <c r="E114" s="188"/>
      <c r="F114" s="81" t="s">
        <v>107</v>
      </c>
      <c r="G114" s="104">
        <v>0</v>
      </c>
      <c r="H114" s="90">
        <v>1</v>
      </c>
      <c r="I114" s="89">
        <v>2</v>
      </c>
      <c r="J114" s="89">
        <v>3</v>
      </c>
      <c r="K114" s="89">
        <v>2</v>
      </c>
      <c r="L114" s="89">
        <v>1</v>
      </c>
      <c r="M114" s="91">
        <f t="shared" si="9"/>
        <v>9</v>
      </c>
      <c r="N114" s="194"/>
    </row>
    <row r="115" spans="1:14" ht="14.25" customHeight="1">
      <c r="A115" s="182"/>
      <c r="B115" s="216" t="s">
        <v>109</v>
      </c>
      <c r="C115" s="217"/>
      <c r="D115" s="218" t="s">
        <v>58</v>
      </c>
      <c r="E115" s="217"/>
      <c r="F115" s="82">
        <v>3</v>
      </c>
      <c r="G115" s="150">
        <v>1</v>
      </c>
      <c r="H115" s="151">
        <v>2</v>
      </c>
      <c r="I115" s="152">
        <v>1</v>
      </c>
      <c r="J115" s="152">
        <v>3</v>
      </c>
      <c r="K115" s="152">
        <v>1</v>
      </c>
      <c r="L115" s="152">
        <v>2</v>
      </c>
      <c r="M115" s="136">
        <f t="shared" si="9"/>
        <v>10</v>
      </c>
      <c r="N115" s="194"/>
    </row>
    <row r="116" spans="1:14" ht="14.25" customHeight="1">
      <c r="A116" s="182"/>
      <c r="B116" s="187" t="s">
        <v>74</v>
      </c>
      <c r="C116" s="188"/>
      <c r="D116" s="189" t="s">
        <v>124</v>
      </c>
      <c r="E116" s="188"/>
      <c r="F116" s="79" t="s">
        <v>107</v>
      </c>
      <c r="G116" s="99">
        <v>1</v>
      </c>
      <c r="H116" s="105">
        <v>3</v>
      </c>
      <c r="I116" s="106">
        <v>2</v>
      </c>
      <c r="J116" s="106">
        <v>1</v>
      </c>
      <c r="K116" s="106">
        <v>1</v>
      </c>
      <c r="L116" s="106">
        <v>1</v>
      </c>
      <c r="M116" s="91">
        <f t="shared" si="9"/>
        <v>9</v>
      </c>
      <c r="N116" s="194"/>
    </row>
    <row r="117" spans="1:14" ht="14.25" customHeight="1">
      <c r="A117" s="182"/>
      <c r="B117" s="187" t="s">
        <v>74</v>
      </c>
      <c r="C117" s="188"/>
      <c r="D117" s="189" t="s">
        <v>125</v>
      </c>
      <c r="E117" s="188"/>
      <c r="F117" s="79" t="s">
        <v>107</v>
      </c>
      <c r="G117" s="99">
        <v>2</v>
      </c>
      <c r="H117" s="105">
        <v>1</v>
      </c>
      <c r="I117" s="106">
        <v>2</v>
      </c>
      <c r="J117" s="106">
        <v>1</v>
      </c>
      <c r="K117" s="106">
        <v>4</v>
      </c>
      <c r="L117" s="106">
        <v>2</v>
      </c>
      <c r="M117" s="91">
        <f t="shared" si="9"/>
        <v>12</v>
      </c>
      <c r="N117" s="194"/>
    </row>
    <row r="118" spans="1:14" ht="14.25" customHeight="1">
      <c r="A118" s="182"/>
      <c r="B118" s="213" t="s">
        <v>74</v>
      </c>
      <c r="C118" s="214"/>
      <c r="D118" s="215" t="s">
        <v>126</v>
      </c>
      <c r="E118" s="214"/>
      <c r="F118" s="81" t="s">
        <v>107</v>
      </c>
      <c r="G118" s="99">
        <v>1</v>
      </c>
      <c r="H118" s="105">
        <v>2</v>
      </c>
      <c r="I118" s="106">
        <v>2</v>
      </c>
      <c r="J118" s="106">
        <v>1</v>
      </c>
      <c r="K118" s="106">
        <v>1</v>
      </c>
      <c r="L118" s="106">
        <v>1</v>
      </c>
      <c r="M118" s="91">
        <f t="shared" si="9"/>
        <v>8</v>
      </c>
      <c r="N118" s="194"/>
    </row>
    <row r="119" spans="1:14" ht="14.25" customHeight="1">
      <c r="A119" s="182"/>
      <c r="B119" s="187" t="s">
        <v>26</v>
      </c>
      <c r="C119" s="188"/>
      <c r="D119" s="189" t="s">
        <v>58</v>
      </c>
      <c r="E119" s="188"/>
      <c r="F119" s="83">
        <v>4</v>
      </c>
      <c r="G119" s="99">
        <v>4</v>
      </c>
      <c r="H119" s="105">
        <v>6</v>
      </c>
      <c r="I119" s="106">
        <v>2</v>
      </c>
      <c r="J119" s="106">
        <v>3</v>
      </c>
      <c r="K119" s="106">
        <v>3</v>
      </c>
      <c r="L119" s="106">
        <v>2</v>
      </c>
      <c r="M119" s="91">
        <f t="shared" si="9"/>
        <v>20</v>
      </c>
      <c r="N119" s="194"/>
    </row>
    <row r="120" spans="1:14" ht="14.25" customHeight="1">
      <c r="A120" s="182"/>
      <c r="B120" s="187" t="s">
        <v>74</v>
      </c>
      <c r="C120" s="188"/>
      <c r="D120" s="189" t="s">
        <v>127</v>
      </c>
      <c r="E120" s="188"/>
      <c r="F120" s="79" t="s">
        <v>107</v>
      </c>
      <c r="G120" s="99">
        <v>1</v>
      </c>
      <c r="H120" s="105">
        <v>3</v>
      </c>
      <c r="I120" s="106">
        <v>0</v>
      </c>
      <c r="J120" s="106">
        <v>3</v>
      </c>
      <c r="K120" s="106">
        <v>0</v>
      </c>
      <c r="L120" s="106">
        <v>3</v>
      </c>
      <c r="M120" s="91">
        <f t="shared" si="9"/>
        <v>10</v>
      </c>
      <c r="N120" s="194"/>
    </row>
    <row r="121" spans="1:14" ht="14.25" customHeight="1">
      <c r="A121" s="182"/>
      <c r="B121" s="187" t="s">
        <v>74</v>
      </c>
      <c r="C121" s="188"/>
      <c r="D121" s="189" t="s">
        <v>128</v>
      </c>
      <c r="E121" s="188"/>
      <c r="F121" s="79" t="s">
        <v>107</v>
      </c>
      <c r="G121" s="99">
        <v>3</v>
      </c>
      <c r="H121" s="105">
        <v>2</v>
      </c>
      <c r="I121" s="106">
        <v>1</v>
      </c>
      <c r="J121" s="106">
        <v>0</v>
      </c>
      <c r="K121" s="106">
        <v>2</v>
      </c>
      <c r="L121" s="106">
        <v>1</v>
      </c>
      <c r="M121" s="91">
        <f t="shared" si="9"/>
        <v>9</v>
      </c>
      <c r="N121" s="194"/>
    </row>
    <row r="122" spans="1:14" ht="14.25" customHeight="1">
      <c r="A122" s="182"/>
      <c r="B122" s="213" t="s">
        <v>74</v>
      </c>
      <c r="C122" s="214"/>
      <c r="D122" s="215" t="s">
        <v>129</v>
      </c>
      <c r="E122" s="214"/>
      <c r="F122" s="81" t="s">
        <v>107</v>
      </c>
      <c r="G122" s="99">
        <v>3</v>
      </c>
      <c r="H122" s="105">
        <v>0</v>
      </c>
      <c r="I122" s="106">
        <v>3</v>
      </c>
      <c r="J122" s="106">
        <v>0</v>
      </c>
      <c r="K122" s="106">
        <v>1</v>
      </c>
      <c r="L122" s="106">
        <v>0</v>
      </c>
      <c r="M122" s="91">
        <f t="shared" si="9"/>
        <v>7</v>
      </c>
      <c r="N122" s="194"/>
    </row>
    <row r="123" spans="1:14" ht="14.25" customHeight="1">
      <c r="A123" s="182"/>
      <c r="B123" s="187" t="s">
        <v>110</v>
      </c>
      <c r="C123" s="188"/>
      <c r="D123" s="189" t="s">
        <v>58</v>
      </c>
      <c r="E123" s="188"/>
      <c r="F123" s="83">
        <v>4</v>
      </c>
      <c r="G123" s="99">
        <v>5</v>
      </c>
      <c r="H123" s="105">
        <v>3</v>
      </c>
      <c r="I123" s="106">
        <v>0</v>
      </c>
      <c r="J123" s="106">
        <v>3</v>
      </c>
      <c r="K123" s="106">
        <v>1</v>
      </c>
      <c r="L123" s="106">
        <v>1</v>
      </c>
      <c r="M123" s="91">
        <f t="shared" si="9"/>
        <v>13</v>
      </c>
      <c r="N123" s="194"/>
    </row>
    <row r="124" spans="1:14" ht="14.25" customHeight="1">
      <c r="A124" s="182"/>
      <c r="B124" s="187" t="s">
        <v>74</v>
      </c>
      <c r="C124" s="188"/>
      <c r="D124" s="189" t="s">
        <v>130</v>
      </c>
      <c r="E124" s="188"/>
      <c r="F124" s="79" t="s">
        <v>107</v>
      </c>
      <c r="G124" s="99">
        <v>3</v>
      </c>
      <c r="H124" s="105">
        <v>1</v>
      </c>
      <c r="I124" s="106">
        <v>2</v>
      </c>
      <c r="J124" s="106">
        <v>2</v>
      </c>
      <c r="K124" s="106">
        <v>3</v>
      </c>
      <c r="L124" s="106">
        <v>1</v>
      </c>
      <c r="M124" s="91">
        <f t="shared" si="9"/>
        <v>12</v>
      </c>
      <c r="N124" s="194"/>
    </row>
    <row r="125" spans="1:14" ht="14.25" customHeight="1">
      <c r="A125" s="182"/>
      <c r="B125" s="187" t="s">
        <v>74</v>
      </c>
      <c r="C125" s="188"/>
      <c r="D125" s="189" t="s">
        <v>131</v>
      </c>
      <c r="E125" s="188"/>
      <c r="F125" s="79" t="s">
        <v>107</v>
      </c>
      <c r="G125" s="99">
        <v>2</v>
      </c>
      <c r="H125" s="105">
        <v>1</v>
      </c>
      <c r="I125" s="106">
        <v>2</v>
      </c>
      <c r="J125" s="106">
        <v>1</v>
      </c>
      <c r="K125" s="106">
        <v>3</v>
      </c>
      <c r="L125" s="106">
        <v>1</v>
      </c>
      <c r="M125" s="91">
        <f t="shared" si="9"/>
        <v>10</v>
      </c>
      <c r="N125" s="194"/>
    </row>
    <row r="126" spans="1:14" ht="14.25" customHeight="1">
      <c r="A126" s="182"/>
      <c r="B126" s="213" t="s">
        <v>74</v>
      </c>
      <c r="C126" s="214"/>
      <c r="D126" s="215" t="s">
        <v>132</v>
      </c>
      <c r="E126" s="214"/>
      <c r="F126" s="81" t="s">
        <v>107</v>
      </c>
      <c r="G126" s="153">
        <v>1</v>
      </c>
      <c r="H126" s="105">
        <v>2</v>
      </c>
      <c r="I126" s="106">
        <v>1</v>
      </c>
      <c r="J126" s="106">
        <v>3</v>
      </c>
      <c r="K126" s="106">
        <v>1</v>
      </c>
      <c r="L126" s="106">
        <v>2</v>
      </c>
      <c r="M126" s="91">
        <f t="shared" si="9"/>
        <v>10</v>
      </c>
      <c r="N126" s="194"/>
    </row>
    <row r="127" spans="1:14" ht="14.25" customHeight="1">
      <c r="A127" s="182"/>
      <c r="B127" s="187" t="s">
        <v>111</v>
      </c>
      <c r="C127" s="188"/>
      <c r="D127" s="189" t="s">
        <v>58</v>
      </c>
      <c r="E127" s="188"/>
      <c r="F127" s="83">
        <v>3</v>
      </c>
      <c r="G127" s="99">
        <v>3</v>
      </c>
      <c r="H127" s="105">
        <v>0</v>
      </c>
      <c r="I127" s="106">
        <v>2</v>
      </c>
      <c r="J127" s="106">
        <v>1</v>
      </c>
      <c r="K127" s="106">
        <v>1</v>
      </c>
      <c r="L127" s="106">
        <v>1</v>
      </c>
      <c r="M127" s="91">
        <f t="shared" si="9"/>
        <v>8</v>
      </c>
      <c r="N127" s="194"/>
    </row>
    <row r="128" spans="1:14" ht="14.25" customHeight="1">
      <c r="A128" s="182"/>
      <c r="B128" s="187" t="s">
        <v>74</v>
      </c>
      <c r="C128" s="188"/>
      <c r="D128" s="189" t="s">
        <v>133</v>
      </c>
      <c r="E128" s="188"/>
      <c r="F128" s="79" t="s">
        <v>107</v>
      </c>
      <c r="G128" s="99">
        <v>2</v>
      </c>
      <c r="H128" s="105">
        <v>1</v>
      </c>
      <c r="I128" s="106">
        <v>2</v>
      </c>
      <c r="J128" s="106">
        <v>4</v>
      </c>
      <c r="K128" s="106">
        <v>4</v>
      </c>
      <c r="L128" s="106">
        <v>1</v>
      </c>
      <c r="M128" s="91">
        <f t="shared" si="9"/>
        <v>14</v>
      </c>
      <c r="N128" s="194"/>
    </row>
    <row r="129" spans="1:14" ht="14.25" customHeight="1">
      <c r="A129" s="182"/>
      <c r="B129" s="187" t="s">
        <v>74</v>
      </c>
      <c r="C129" s="188"/>
      <c r="D129" s="189" t="s">
        <v>134</v>
      </c>
      <c r="E129" s="188"/>
      <c r="F129" s="79" t="s">
        <v>107</v>
      </c>
      <c r="G129" s="99">
        <v>0</v>
      </c>
      <c r="H129" s="105">
        <v>3</v>
      </c>
      <c r="I129" s="106">
        <v>5</v>
      </c>
      <c r="J129" s="106">
        <v>0</v>
      </c>
      <c r="K129" s="106">
        <v>6</v>
      </c>
      <c r="L129" s="106">
        <v>5</v>
      </c>
      <c r="M129" s="91">
        <f t="shared" si="9"/>
        <v>19</v>
      </c>
      <c r="N129" s="194"/>
    </row>
    <row r="130" spans="1:14" ht="14.25" customHeight="1">
      <c r="A130" s="182"/>
      <c r="B130" s="187" t="s">
        <v>18</v>
      </c>
      <c r="C130" s="188"/>
      <c r="D130" s="189" t="s">
        <v>58</v>
      </c>
      <c r="E130" s="188"/>
      <c r="F130" s="83">
        <v>2</v>
      </c>
      <c r="G130" s="99">
        <v>1</v>
      </c>
      <c r="H130" s="105">
        <v>2</v>
      </c>
      <c r="I130" s="106">
        <v>1</v>
      </c>
      <c r="J130" s="106">
        <v>3</v>
      </c>
      <c r="K130" s="106">
        <v>0</v>
      </c>
      <c r="L130" s="106">
        <v>0</v>
      </c>
      <c r="M130" s="91">
        <f t="shared" si="9"/>
        <v>7</v>
      </c>
      <c r="N130" s="194"/>
    </row>
    <row r="131" spans="1:14" ht="14.25" customHeight="1">
      <c r="A131" s="182"/>
      <c r="B131" s="187" t="s">
        <v>74</v>
      </c>
      <c r="C131" s="188"/>
      <c r="D131" s="189" t="s">
        <v>135</v>
      </c>
      <c r="E131" s="188"/>
      <c r="F131" s="79" t="s">
        <v>107</v>
      </c>
      <c r="G131" s="99">
        <v>1</v>
      </c>
      <c r="H131" s="105">
        <v>3</v>
      </c>
      <c r="I131" s="106">
        <v>0</v>
      </c>
      <c r="J131" s="106">
        <v>0</v>
      </c>
      <c r="K131" s="106">
        <v>0</v>
      </c>
      <c r="L131" s="106">
        <v>0</v>
      </c>
      <c r="M131" s="91">
        <f t="shared" si="9"/>
        <v>4</v>
      </c>
      <c r="N131" s="194"/>
    </row>
    <row r="132" spans="1:14" ht="14.25" customHeight="1">
      <c r="A132" s="182"/>
      <c r="B132" s="187" t="s">
        <v>74</v>
      </c>
      <c r="C132" s="188"/>
      <c r="D132" s="189" t="s">
        <v>136</v>
      </c>
      <c r="E132" s="188"/>
      <c r="F132" s="79" t="s">
        <v>107</v>
      </c>
      <c r="G132" s="99">
        <v>1</v>
      </c>
      <c r="H132" s="105">
        <v>2</v>
      </c>
      <c r="I132" s="106">
        <v>2</v>
      </c>
      <c r="J132" s="106">
        <v>3</v>
      </c>
      <c r="K132" s="106">
        <v>1</v>
      </c>
      <c r="L132" s="106">
        <v>0</v>
      </c>
      <c r="M132" s="91">
        <f t="shared" si="9"/>
        <v>9</v>
      </c>
      <c r="N132" s="194"/>
    </row>
    <row r="133" spans="1:14" ht="14.25" customHeight="1">
      <c r="A133" s="182"/>
      <c r="B133" s="187" t="s">
        <v>112</v>
      </c>
      <c r="C133" s="188"/>
      <c r="D133" s="189" t="s">
        <v>58</v>
      </c>
      <c r="E133" s="188"/>
      <c r="F133" s="83">
        <v>4</v>
      </c>
      <c r="G133" s="99">
        <v>3</v>
      </c>
      <c r="H133" s="105">
        <v>2</v>
      </c>
      <c r="I133" s="106">
        <v>3</v>
      </c>
      <c r="J133" s="106">
        <v>4</v>
      </c>
      <c r="K133" s="106">
        <v>3</v>
      </c>
      <c r="L133" s="106">
        <v>4</v>
      </c>
      <c r="M133" s="91">
        <f t="shared" si="9"/>
        <v>19</v>
      </c>
      <c r="N133" s="194"/>
    </row>
    <row r="134" spans="1:14" ht="14.25" customHeight="1">
      <c r="A134" s="182"/>
      <c r="B134" s="187" t="s">
        <v>74</v>
      </c>
      <c r="C134" s="188"/>
      <c r="D134" s="189" t="s">
        <v>137</v>
      </c>
      <c r="E134" s="188"/>
      <c r="F134" s="79" t="s">
        <v>107</v>
      </c>
      <c r="G134" s="99">
        <v>2</v>
      </c>
      <c r="H134" s="105">
        <v>1</v>
      </c>
      <c r="I134" s="106">
        <v>1</v>
      </c>
      <c r="J134" s="106">
        <v>1</v>
      </c>
      <c r="K134" s="106">
        <v>4</v>
      </c>
      <c r="L134" s="106">
        <v>1</v>
      </c>
      <c r="M134" s="91">
        <f t="shared" si="9"/>
        <v>10</v>
      </c>
      <c r="N134" s="194"/>
    </row>
    <row r="135" spans="1:14" ht="14.25" customHeight="1">
      <c r="A135" s="182"/>
      <c r="B135" s="187" t="s">
        <v>74</v>
      </c>
      <c r="C135" s="188"/>
      <c r="D135" s="189" t="s">
        <v>138</v>
      </c>
      <c r="E135" s="188"/>
      <c r="F135" s="79" t="s">
        <v>107</v>
      </c>
      <c r="G135" s="99">
        <v>0</v>
      </c>
      <c r="H135" s="105">
        <v>1</v>
      </c>
      <c r="I135" s="106">
        <v>1</v>
      </c>
      <c r="J135" s="106">
        <v>3</v>
      </c>
      <c r="K135" s="106">
        <v>1</v>
      </c>
      <c r="L135" s="106">
        <v>1</v>
      </c>
      <c r="M135" s="91">
        <f t="shared" si="9"/>
        <v>7</v>
      </c>
      <c r="N135" s="194"/>
    </row>
    <row r="136" spans="1:14" ht="14.25" customHeight="1" thickBot="1">
      <c r="A136" s="183"/>
      <c r="B136" s="210" t="s">
        <v>74</v>
      </c>
      <c r="C136" s="211"/>
      <c r="D136" s="212" t="s">
        <v>139</v>
      </c>
      <c r="E136" s="211"/>
      <c r="F136" s="84" t="s">
        <v>107</v>
      </c>
      <c r="G136" s="113">
        <v>0</v>
      </c>
      <c r="H136" s="114">
        <v>0</v>
      </c>
      <c r="I136" s="115">
        <v>2</v>
      </c>
      <c r="J136" s="115">
        <v>2</v>
      </c>
      <c r="K136" s="115">
        <v>0</v>
      </c>
      <c r="L136" s="115">
        <v>3</v>
      </c>
      <c r="M136" s="116">
        <f>SUM(G136:L136)</f>
        <v>7</v>
      </c>
      <c r="N136" s="219"/>
    </row>
    <row r="137" spans="1:15" ht="15" customHeight="1" thickBot="1" thickTop="1">
      <c r="A137" s="167" t="s">
        <v>19</v>
      </c>
      <c r="B137" s="168"/>
      <c r="C137" s="168"/>
      <c r="D137" s="168"/>
      <c r="E137" s="169"/>
      <c r="F137" s="32">
        <f aca="true" t="shared" si="10" ref="F137:M137">SUM(F72:F136)</f>
        <v>64</v>
      </c>
      <c r="G137" s="121">
        <f t="shared" si="10"/>
        <v>127</v>
      </c>
      <c r="H137" s="108">
        <f>SUM(H72:H136)</f>
        <v>124</v>
      </c>
      <c r="I137" s="108">
        <f t="shared" si="10"/>
        <v>145</v>
      </c>
      <c r="J137" s="108">
        <f t="shared" si="10"/>
        <v>133</v>
      </c>
      <c r="K137" s="108">
        <f t="shared" si="10"/>
        <v>122</v>
      </c>
      <c r="L137" s="108">
        <f t="shared" si="10"/>
        <v>109</v>
      </c>
      <c r="M137" s="140">
        <f t="shared" si="10"/>
        <v>760</v>
      </c>
      <c r="N137" s="34"/>
      <c r="O137" s="86">
        <f>M137/12</f>
        <v>63.333333333333336</v>
      </c>
    </row>
    <row r="138" spans="1:14" ht="3" customHeight="1">
      <c r="A138" s="10"/>
      <c r="B138" s="10"/>
      <c r="C138" s="10"/>
      <c r="D138" s="10"/>
      <c r="E138" s="10"/>
      <c r="F138" s="35"/>
      <c r="G138" s="10"/>
      <c r="H138" s="10"/>
      <c r="I138" s="10"/>
      <c r="J138" s="10"/>
      <c r="K138" s="10"/>
      <c r="L138" s="10"/>
      <c r="M138" s="10"/>
      <c r="N138" s="10"/>
    </row>
    <row r="139" spans="1:14" ht="3" customHeight="1" thickBot="1">
      <c r="A139" s="10"/>
      <c r="B139" s="10"/>
      <c r="C139" s="10"/>
      <c r="D139" s="10"/>
      <c r="E139" s="10"/>
      <c r="F139" s="35"/>
      <c r="G139" s="10"/>
      <c r="H139" s="10"/>
      <c r="I139" s="10"/>
      <c r="J139" s="10"/>
      <c r="K139" s="10"/>
      <c r="L139" s="10"/>
      <c r="M139" s="10"/>
      <c r="N139" s="10"/>
    </row>
    <row r="140" spans="1:14" ht="11.25" customHeight="1">
      <c r="A140" s="170" t="s">
        <v>84</v>
      </c>
      <c r="B140" s="171"/>
      <c r="C140" s="171"/>
      <c r="D140" s="172"/>
      <c r="E140" s="179" t="s">
        <v>72</v>
      </c>
      <c r="F140" s="154" t="s">
        <v>3</v>
      </c>
      <c r="G140" s="156" t="s">
        <v>4</v>
      </c>
      <c r="H140" s="157"/>
      <c r="I140" s="157"/>
      <c r="J140" s="157"/>
      <c r="K140" s="157"/>
      <c r="L140" s="157"/>
      <c r="M140" s="158"/>
      <c r="N140" s="159" t="s">
        <v>5</v>
      </c>
    </row>
    <row r="141" spans="1:14" ht="11.25" customHeight="1">
      <c r="A141" s="173"/>
      <c r="B141" s="174"/>
      <c r="C141" s="174"/>
      <c r="D141" s="175"/>
      <c r="E141" s="180"/>
      <c r="F141" s="155"/>
      <c r="G141" s="68" t="s">
        <v>6</v>
      </c>
      <c r="H141" s="69" t="s">
        <v>7</v>
      </c>
      <c r="I141" s="69" t="s">
        <v>8</v>
      </c>
      <c r="J141" s="69" t="s">
        <v>9</v>
      </c>
      <c r="K141" s="69" t="s">
        <v>10</v>
      </c>
      <c r="L141" s="69" t="s">
        <v>11</v>
      </c>
      <c r="M141" s="70" t="s">
        <v>12</v>
      </c>
      <c r="N141" s="160"/>
    </row>
    <row r="142" spans="1:14" ht="14.25" thickBot="1">
      <c r="A142" s="176"/>
      <c r="B142" s="177"/>
      <c r="C142" s="177"/>
      <c r="D142" s="178"/>
      <c r="E142" s="71">
        <f>E23+E25+E29+E36+E38</f>
        <v>83</v>
      </c>
      <c r="F142" s="85">
        <f>F23+F25+F29+F36+F38+F137</f>
        <v>172</v>
      </c>
      <c r="G142" s="72">
        <f aca="true" t="shared" si="11" ref="G142:L142">G23+G25+G29+G36+G38+G137</f>
        <v>207</v>
      </c>
      <c r="H142" s="72">
        <f t="shared" si="11"/>
        <v>270</v>
      </c>
      <c r="I142" s="72">
        <f t="shared" si="11"/>
        <v>286</v>
      </c>
      <c r="J142" s="72">
        <f t="shared" si="11"/>
        <v>251</v>
      </c>
      <c r="K142" s="72">
        <f t="shared" si="11"/>
        <v>231</v>
      </c>
      <c r="L142" s="72">
        <f t="shared" si="11"/>
        <v>234</v>
      </c>
      <c r="M142" s="107">
        <f>SUM(G142:L142)</f>
        <v>1479</v>
      </c>
      <c r="N142" s="74"/>
    </row>
    <row r="143" spans="1:14" ht="3" customHeight="1" thickBo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61"/>
      <c r="L143" s="61"/>
      <c r="M143" s="61"/>
      <c r="N143" s="61"/>
    </row>
    <row r="144" spans="1:14" ht="13.5" customHeight="1" thickBot="1">
      <c r="A144" s="22" t="s">
        <v>75</v>
      </c>
      <c r="B144" s="23"/>
      <c r="C144" s="23"/>
      <c r="D144" s="23"/>
      <c r="E144" s="60"/>
      <c r="F144" s="10"/>
      <c r="G144" s="10"/>
      <c r="H144" s="10"/>
      <c r="I144" s="10"/>
      <c r="J144" s="10"/>
      <c r="K144" s="61"/>
      <c r="L144" s="61"/>
      <c r="M144" s="161" t="s">
        <v>52</v>
      </c>
      <c r="N144" s="162"/>
    </row>
    <row r="145" spans="1:14" ht="13.5" customHeight="1">
      <c r="A145" s="24" t="s">
        <v>76</v>
      </c>
      <c r="B145" s="16"/>
      <c r="C145" s="16"/>
      <c r="D145" s="16"/>
      <c r="E145" s="62"/>
      <c r="F145" s="10"/>
      <c r="G145" s="10"/>
      <c r="H145" s="10"/>
      <c r="I145" s="16"/>
      <c r="J145" s="10"/>
      <c r="K145" s="61"/>
      <c r="L145" s="61"/>
      <c r="M145" s="63" t="s">
        <v>2</v>
      </c>
      <c r="N145" s="77" t="s">
        <v>3</v>
      </c>
    </row>
    <row r="146" spans="1:14" ht="13.5" customHeight="1" thickBot="1">
      <c r="A146" s="24" t="s">
        <v>79</v>
      </c>
      <c r="B146" s="16"/>
      <c r="C146" s="16"/>
      <c r="D146" s="16"/>
      <c r="E146" s="62"/>
      <c r="F146" s="10"/>
      <c r="G146" s="10"/>
      <c r="H146" s="10"/>
      <c r="I146" s="10"/>
      <c r="J146" s="10"/>
      <c r="K146" s="61"/>
      <c r="L146" s="61"/>
      <c r="M146" s="64">
        <f>SUM(E191,E142)</f>
        <v>115</v>
      </c>
      <c r="N146" s="78">
        <f>SUM(F142,F191)</f>
        <v>237</v>
      </c>
    </row>
    <row r="147" spans="1:14" ht="13.5" customHeight="1">
      <c r="A147" s="24" t="s">
        <v>78</v>
      </c>
      <c r="B147" s="16"/>
      <c r="C147" s="16"/>
      <c r="D147" s="16"/>
      <c r="E147" s="62"/>
      <c r="F147" s="10"/>
      <c r="G147" s="10"/>
      <c r="H147" s="10"/>
      <c r="I147" s="10"/>
      <c r="J147" s="10"/>
      <c r="K147" s="61"/>
      <c r="L147" s="61"/>
      <c r="M147" s="163" t="s">
        <v>80</v>
      </c>
      <c r="N147" s="164"/>
    </row>
    <row r="148" spans="1:14" ht="13.5" customHeight="1" thickBot="1">
      <c r="A148" s="25" t="s">
        <v>77</v>
      </c>
      <c r="B148" s="26"/>
      <c r="C148" s="26"/>
      <c r="D148" s="26"/>
      <c r="E148" s="65"/>
      <c r="F148" s="10"/>
      <c r="G148" s="10"/>
      <c r="H148" s="10"/>
      <c r="I148" s="10"/>
      <c r="J148" s="10"/>
      <c r="K148" s="61"/>
      <c r="L148" s="61"/>
      <c r="M148" s="165">
        <f>SUM(M142,J191)</f>
        <v>1955</v>
      </c>
      <c r="N148" s="166"/>
    </row>
    <row r="149" spans="1:14" ht="13.5" customHeight="1">
      <c r="A149" s="16"/>
      <c r="B149" s="16"/>
      <c r="C149" s="16"/>
      <c r="D149" s="16"/>
      <c r="E149" s="16"/>
      <c r="F149" s="10"/>
      <c r="G149" s="10"/>
      <c r="H149" s="10"/>
      <c r="I149" s="10"/>
      <c r="J149" s="10"/>
      <c r="K149" s="61"/>
      <c r="L149" s="61"/>
      <c r="M149" s="66"/>
      <c r="N149" s="66"/>
    </row>
    <row r="150" spans="1:14" ht="14.25" customHeight="1" thickBot="1">
      <c r="A150" s="16"/>
      <c r="B150" s="196" t="s">
        <v>160</v>
      </c>
      <c r="C150" s="196"/>
      <c r="D150" s="196"/>
      <c r="E150" s="196"/>
      <c r="F150" s="196"/>
      <c r="G150" s="196"/>
      <c r="H150" s="196"/>
      <c r="I150" s="196"/>
      <c r="J150" s="196"/>
      <c r="K150" s="196"/>
      <c r="L150" s="61"/>
      <c r="M150" s="66"/>
      <c r="N150" s="66"/>
    </row>
    <row r="151" spans="1:15" ht="11.25" customHeight="1">
      <c r="A151" s="197" t="s">
        <v>56</v>
      </c>
      <c r="B151" s="170" t="s">
        <v>57</v>
      </c>
      <c r="C151" s="199"/>
      <c r="D151" s="202" t="s">
        <v>59</v>
      </c>
      <c r="E151" s="199"/>
      <c r="F151" s="204" t="s">
        <v>3</v>
      </c>
      <c r="G151" s="206" t="s">
        <v>162</v>
      </c>
      <c r="H151" s="207"/>
      <c r="I151" s="207"/>
      <c r="J151" s="208"/>
      <c r="K151" s="159" t="s">
        <v>5</v>
      </c>
      <c r="L151" s="10"/>
      <c r="M151" s="10"/>
      <c r="N151" s="10"/>
      <c r="O151" s="76"/>
    </row>
    <row r="152" spans="1:14" ht="11.25" customHeight="1" thickBot="1">
      <c r="A152" s="198"/>
      <c r="B152" s="200"/>
      <c r="C152" s="201"/>
      <c r="D152" s="203"/>
      <c r="E152" s="201"/>
      <c r="F152" s="205"/>
      <c r="G152" s="48" t="s">
        <v>6</v>
      </c>
      <c r="H152" s="49" t="s">
        <v>7</v>
      </c>
      <c r="I152" s="49" t="s">
        <v>8</v>
      </c>
      <c r="J152" s="67" t="s">
        <v>12</v>
      </c>
      <c r="K152" s="209"/>
      <c r="L152" s="10"/>
      <c r="M152" s="10"/>
      <c r="N152" s="10"/>
    </row>
    <row r="153" spans="1:14" ht="14.25" customHeight="1">
      <c r="A153" s="181" t="s">
        <v>55</v>
      </c>
      <c r="B153" s="184" t="s">
        <v>115</v>
      </c>
      <c r="C153" s="185"/>
      <c r="D153" s="186" t="s">
        <v>58</v>
      </c>
      <c r="E153" s="185"/>
      <c r="F153" s="5">
        <v>5</v>
      </c>
      <c r="G153" s="100">
        <v>1</v>
      </c>
      <c r="H153" s="101">
        <v>4</v>
      </c>
      <c r="I153" s="92">
        <v>0</v>
      </c>
      <c r="J153" s="102">
        <f aca="true" t="shared" si="12" ref="J153:J185">SUM(G153:I153)</f>
        <v>5</v>
      </c>
      <c r="K153" s="193" t="s">
        <v>151</v>
      </c>
      <c r="L153" s="10"/>
      <c r="M153" s="10"/>
      <c r="N153" s="10"/>
    </row>
    <row r="154" spans="1:14" ht="14.25" customHeight="1">
      <c r="A154" s="182"/>
      <c r="B154" s="187" t="s">
        <v>74</v>
      </c>
      <c r="C154" s="188"/>
      <c r="D154" s="190" t="s">
        <v>117</v>
      </c>
      <c r="E154" s="191"/>
      <c r="F154" s="79" t="s">
        <v>107</v>
      </c>
      <c r="G154" s="103">
        <v>1</v>
      </c>
      <c r="H154" s="87">
        <v>2</v>
      </c>
      <c r="I154" s="88">
        <v>1</v>
      </c>
      <c r="J154" s="91">
        <f t="shared" si="12"/>
        <v>4</v>
      </c>
      <c r="K154" s="194"/>
      <c r="L154" s="10"/>
      <c r="M154" s="10"/>
      <c r="N154" s="10"/>
    </row>
    <row r="155" spans="1:14" ht="14.25" customHeight="1">
      <c r="A155" s="182"/>
      <c r="B155" s="187" t="s">
        <v>74</v>
      </c>
      <c r="C155" s="188"/>
      <c r="D155" s="190" t="s">
        <v>118</v>
      </c>
      <c r="E155" s="191"/>
      <c r="F155" s="79" t="s">
        <v>107</v>
      </c>
      <c r="G155" s="103">
        <v>3</v>
      </c>
      <c r="H155" s="87">
        <v>1</v>
      </c>
      <c r="I155" s="88">
        <v>1</v>
      </c>
      <c r="J155" s="91">
        <f t="shared" si="12"/>
        <v>5</v>
      </c>
      <c r="K155" s="194"/>
      <c r="L155" s="10"/>
      <c r="M155" s="10"/>
      <c r="N155" s="10"/>
    </row>
    <row r="156" spans="1:14" ht="14.25" customHeight="1">
      <c r="A156" s="182"/>
      <c r="B156" s="187" t="s">
        <v>74</v>
      </c>
      <c r="C156" s="188"/>
      <c r="D156" s="190" t="s">
        <v>119</v>
      </c>
      <c r="E156" s="191"/>
      <c r="F156" s="79" t="s">
        <v>107</v>
      </c>
      <c r="G156" s="103">
        <v>4</v>
      </c>
      <c r="H156" s="87">
        <v>5</v>
      </c>
      <c r="I156" s="88">
        <v>3</v>
      </c>
      <c r="J156" s="91">
        <v>13</v>
      </c>
      <c r="K156" s="194"/>
      <c r="L156" s="10"/>
      <c r="M156" s="10"/>
      <c r="N156" s="10"/>
    </row>
    <row r="157" spans="1:14" ht="14.25" customHeight="1">
      <c r="A157" s="182"/>
      <c r="B157" s="192" t="s">
        <v>116</v>
      </c>
      <c r="C157" s="191"/>
      <c r="D157" s="189" t="s">
        <v>120</v>
      </c>
      <c r="E157" s="188"/>
      <c r="F157" s="79" t="s">
        <v>107</v>
      </c>
      <c r="G157" s="103">
        <v>3</v>
      </c>
      <c r="H157" s="87">
        <v>1</v>
      </c>
      <c r="I157" s="88">
        <v>2</v>
      </c>
      <c r="J157" s="91">
        <f t="shared" si="12"/>
        <v>6</v>
      </c>
      <c r="K157" s="194"/>
      <c r="L157" s="10"/>
      <c r="M157" s="10"/>
      <c r="N157" s="10"/>
    </row>
    <row r="158" spans="1:14" ht="14.25" customHeight="1">
      <c r="A158" s="182"/>
      <c r="B158" s="187" t="s">
        <v>74</v>
      </c>
      <c r="C158" s="188"/>
      <c r="D158" s="189" t="s">
        <v>121</v>
      </c>
      <c r="E158" s="188"/>
      <c r="F158" s="79" t="s">
        <v>107</v>
      </c>
      <c r="G158" s="103">
        <v>3</v>
      </c>
      <c r="H158" s="87">
        <v>3</v>
      </c>
      <c r="I158" s="88">
        <v>4</v>
      </c>
      <c r="J158" s="91">
        <f t="shared" si="12"/>
        <v>10</v>
      </c>
      <c r="K158" s="194"/>
      <c r="L158" s="10"/>
      <c r="M158" s="10"/>
      <c r="N158" s="10"/>
    </row>
    <row r="159" spans="1:14" ht="14.25" customHeight="1">
      <c r="A159" s="182"/>
      <c r="B159" s="187" t="s">
        <v>74</v>
      </c>
      <c r="C159" s="188"/>
      <c r="D159" s="189" t="s">
        <v>122</v>
      </c>
      <c r="E159" s="188"/>
      <c r="F159" s="79" t="s">
        <v>107</v>
      </c>
      <c r="G159" s="103">
        <v>0</v>
      </c>
      <c r="H159" s="87">
        <v>3</v>
      </c>
      <c r="I159" s="88">
        <v>0</v>
      </c>
      <c r="J159" s="91">
        <f t="shared" si="12"/>
        <v>3</v>
      </c>
      <c r="K159" s="194"/>
      <c r="L159" s="10"/>
      <c r="M159" s="10"/>
      <c r="N159" s="10"/>
    </row>
    <row r="160" spans="1:14" ht="14.25" customHeight="1">
      <c r="A160" s="182"/>
      <c r="B160" s="187" t="s">
        <v>74</v>
      </c>
      <c r="C160" s="188"/>
      <c r="D160" s="189" t="s">
        <v>123</v>
      </c>
      <c r="E160" s="188"/>
      <c r="F160" s="79" t="s">
        <v>107</v>
      </c>
      <c r="G160" s="103">
        <v>2</v>
      </c>
      <c r="H160" s="87">
        <v>0</v>
      </c>
      <c r="I160" s="88">
        <v>3</v>
      </c>
      <c r="J160" s="91">
        <v>4</v>
      </c>
      <c r="K160" s="194"/>
      <c r="L160" s="10"/>
      <c r="M160" s="10"/>
      <c r="N160" s="10"/>
    </row>
    <row r="161" spans="1:14" ht="15" customHeight="1">
      <c r="A161" s="182"/>
      <c r="B161" s="192" t="s">
        <v>16</v>
      </c>
      <c r="C161" s="191"/>
      <c r="D161" s="190" t="s">
        <v>58</v>
      </c>
      <c r="E161" s="191"/>
      <c r="F161" s="79">
        <v>6</v>
      </c>
      <c r="G161" s="103">
        <v>2</v>
      </c>
      <c r="H161" s="87">
        <v>4</v>
      </c>
      <c r="I161" s="88">
        <v>2</v>
      </c>
      <c r="J161" s="91">
        <f t="shared" si="12"/>
        <v>8</v>
      </c>
      <c r="K161" s="194"/>
      <c r="L161" s="10"/>
      <c r="M161" s="10"/>
      <c r="N161" s="10"/>
    </row>
    <row r="162" spans="1:14" ht="14.25" customHeight="1">
      <c r="A162" s="182"/>
      <c r="B162" s="187" t="s">
        <v>74</v>
      </c>
      <c r="C162" s="188"/>
      <c r="D162" s="190" t="s">
        <v>95</v>
      </c>
      <c r="E162" s="191"/>
      <c r="F162" s="79" t="s">
        <v>107</v>
      </c>
      <c r="G162" s="103">
        <v>1</v>
      </c>
      <c r="H162" s="87">
        <v>3</v>
      </c>
      <c r="I162" s="88">
        <v>4</v>
      </c>
      <c r="J162" s="91">
        <f t="shared" si="12"/>
        <v>8</v>
      </c>
      <c r="K162" s="194"/>
      <c r="L162" s="10"/>
      <c r="M162" s="10"/>
      <c r="N162" s="10"/>
    </row>
    <row r="163" spans="1:14" ht="14.25" customHeight="1">
      <c r="A163" s="182"/>
      <c r="B163" s="187" t="s">
        <v>74</v>
      </c>
      <c r="C163" s="188"/>
      <c r="D163" s="190" t="s">
        <v>127</v>
      </c>
      <c r="E163" s="191"/>
      <c r="F163" s="79" t="s">
        <v>107</v>
      </c>
      <c r="G163" s="103">
        <v>2</v>
      </c>
      <c r="H163" s="87">
        <v>5</v>
      </c>
      <c r="I163" s="88">
        <v>3</v>
      </c>
      <c r="J163" s="91">
        <f t="shared" si="12"/>
        <v>10</v>
      </c>
      <c r="K163" s="194"/>
      <c r="L163" s="10"/>
      <c r="M163" s="10"/>
      <c r="N163" s="10"/>
    </row>
    <row r="164" spans="1:14" ht="14.25" customHeight="1">
      <c r="A164" s="182"/>
      <c r="B164" s="187" t="s">
        <v>74</v>
      </c>
      <c r="C164" s="188"/>
      <c r="D164" s="190" t="s">
        <v>152</v>
      </c>
      <c r="E164" s="191"/>
      <c r="F164" s="79" t="s">
        <v>107</v>
      </c>
      <c r="G164" s="103">
        <v>5</v>
      </c>
      <c r="H164" s="87">
        <v>2</v>
      </c>
      <c r="I164" s="88">
        <v>2</v>
      </c>
      <c r="J164" s="91">
        <f t="shared" si="12"/>
        <v>9</v>
      </c>
      <c r="K164" s="194"/>
      <c r="L164" s="10"/>
      <c r="M164" s="10"/>
      <c r="N164" s="10"/>
    </row>
    <row r="165" spans="1:14" ht="14.25" customHeight="1">
      <c r="A165" s="182"/>
      <c r="B165" s="187" t="s">
        <v>74</v>
      </c>
      <c r="C165" s="188"/>
      <c r="D165" s="189" t="s">
        <v>153</v>
      </c>
      <c r="E165" s="188"/>
      <c r="F165" s="79" t="s">
        <v>107</v>
      </c>
      <c r="G165" s="103">
        <v>3</v>
      </c>
      <c r="H165" s="87">
        <v>2</v>
      </c>
      <c r="I165" s="88">
        <v>0</v>
      </c>
      <c r="J165" s="91">
        <f t="shared" si="12"/>
        <v>5</v>
      </c>
      <c r="K165" s="194"/>
      <c r="L165" s="10"/>
      <c r="M165" s="10"/>
      <c r="N165" s="10"/>
    </row>
    <row r="166" spans="1:14" ht="14.25" customHeight="1">
      <c r="A166" s="182"/>
      <c r="B166" s="187" t="s">
        <v>74</v>
      </c>
      <c r="C166" s="188"/>
      <c r="D166" s="190" t="s">
        <v>137</v>
      </c>
      <c r="E166" s="191"/>
      <c r="F166" s="79" t="s">
        <v>107</v>
      </c>
      <c r="G166" s="103">
        <v>2</v>
      </c>
      <c r="H166" s="87">
        <v>2</v>
      </c>
      <c r="I166" s="88">
        <v>0</v>
      </c>
      <c r="J166" s="91">
        <f t="shared" si="12"/>
        <v>4</v>
      </c>
      <c r="K166" s="194"/>
      <c r="L166" s="10"/>
      <c r="M166" s="10"/>
      <c r="N166" s="10"/>
    </row>
    <row r="167" spans="1:14" ht="14.25" customHeight="1">
      <c r="A167" s="182"/>
      <c r="B167" s="187" t="s">
        <v>74</v>
      </c>
      <c r="C167" s="188"/>
      <c r="D167" s="190" t="s">
        <v>154</v>
      </c>
      <c r="E167" s="191"/>
      <c r="F167" s="79" t="s">
        <v>107</v>
      </c>
      <c r="G167" s="103">
        <v>1</v>
      </c>
      <c r="H167" s="87">
        <v>2</v>
      </c>
      <c r="I167" s="88">
        <v>1</v>
      </c>
      <c r="J167" s="91">
        <f t="shared" si="12"/>
        <v>4</v>
      </c>
      <c r="K167" s="194"/>
      <c r="L167" s="10"/>
      <c r="M167" s="10"/>
      <c r="N167" s="10"/>
    </row>
    <row r="168" spans="1:14" ht="14.25" customHeight="1">
      <c r="A168" s="182"/>
      <c r="B168" s="187" t="s">
        <v>74</v>
      </c>
      <c r="C168" s="188"/>
      <c r="D168" s="190" t="s">
        <v>155</v>
      </c>
      <c r="E168" s="191"/>
      <c r="F168" s="79" t="s">
        <v>107</v>
      </c>
      <c r="G168" s="103">
        <v>2</v>
      </c>
      <c r="H168" s="87">
        <v>0</v>
      </c>
      <c r="I168" s="88">
        <v>4</v>
      </c>
      <c r="J168" s="91">
        <f t="shared" si="12"/>
        <v>6</v>
      </c>
      <c r="K168" s="194"/>
      <c r="L168" s="10"/>
      <c r="M168" s="10"/>
      <c r="N168" s="10"/>
    </row>
    <row r="169" spans="1:14" ht="14.25" customHeight="1">
      <c r="A169" s="182"/>
      <c r="B169" s="187"/>
      <c r="C169" s="188"/>
      <c r="D169" s="189" t="s">
        <v>156</v>
      </c>
      <c r="E169" s="188"/>
      <c r="F169" s="79" t="s">
        <v>107</v>
      </c>
      <c r="G169" s="103">
        <v>6</v>
      </c>
      <c r="H169" s="87">
        <v>3</v>
      </c>
      <c r="I169" s="88">
        <v>2</v>
      </c>
      <c r="J169" s="91">
        <f t="shared" si="12"/>
        <v>11</v>
      </c>
      <c r="K169" s="194"/>
      <c r="L169" s="10"/>
      <c r="M169" s="10"/>
      <c r="N169" s="10"/>
    </row>
    <row r="170" spans="1:14" ht="14.25" customHeight="1">
      <c r="A170" s="182"/>
      <c r="B170" s="187" t="s">
        <v>140</v>
      </c>
      <c r="C170" s="188"/>
      <c r="D170" s="190" t="s">
        <v>58</v>
      </c>
      <c r="E170" s="191"/>
      <c r="F170" s="79">
        <v>4</v>
      </c>
      <c r="G170" s="103">
        <v>3</v>
      </c>
      <c r="H170" s="87">
        <v>2</v>
      </c>
      <c r="I170" s="88">
        <v>2</v>
      </c>
      <c r="J170" s="91">
        <f t="shared" si="12"/>
        <v>7</v>
      </c>
      <c r="K170" s="194"/>
      <c r="L170" s="10"/>
      <c r="M170" s="10"/>
      <c r="N170" s="10"/>
    </row>
    <row r="171" spans="1:14" ht="14.25" customHeight="1">
      <c r="A171" s="182"/>
      <c r="B171" s="187" t="s">
        <v>74</v>
      </c>
      <c r="C171" s="188"/>
      <c r="D171" s="190" t="s">
        <v>141</v>
      </c>
      <c r="E171" s="191"/>
      <c r="F171" s="79" t="s">
        <v>107</v>
      </c>
      <c r="G171" s="103">
        <v>0</v>
      </c>
      <c r="H171" s="87">
        <v>3</v>
      </c>
      <c r="I171" s="88">
        <v>1</v>
      </c>
      <c r="J171" s="91">
        <f t="shared" si="12"/>
        <v>4</v>
      </c>
      <c r="K171" s="194"/>
      <c r="L171" s="10"/>
      <c r="M171" s="10"/>
      <c r="N171" s="10"/>
    </row>
    <row r="172" spans="1:14" ht="14.25" customHeight="1">
      <c r="A172" s="182"/>
      <c r="B172" s="187" t="s">
        <v>74</v>
      </c>
      <c r="C172" s="188"/>
      <c r="D172" s="190" t="s">
        <v>142</v>
      </c>
      <c r="E172" s="191"/>
      <c r="F172" s="79" t="s">
        <v>107</v>
      </c>
      <c r="G172" s="103">
        <v>0</v>
      </c>
      <c r="H172" s="87">
        <v>1</v>
      </c>
      <c r="I172" s="88">
        <v>2</v>
      </c>
      <c r="J172" s="91">
        <f t="shared" si="12"/>
        <v>3</v>
      </c>
      <c r="K172" s="194"/>
      <c r="L172" s="10"/>
      <c r="M172" s="10"/>
      <c r="N172" s="10"/>
    </row>
    <row r="173" spans="1:14" ht="14.25" customHeight="1">
      <c r="A173" s="182"/>
      <c r="B173" s="187" t="s">
        <v>74</v>
      </c>
      <c r="C173" s="188"/>
      <c r="D173" s="189" t="s">
        <v>62</v>
      </c>
      <c r="E173" s="188"/>
      <c r="F173" s="79" t="s">
        <v>107</v>
      </c>
      <c r="G173" s="104">
        <v>2</v>
      </c>
      <c r="H173" s="90">
        <v>1</v>
      </c>
      <c r="I173" s="89">
        <v>2</v>
      </c>
      <c r="J173" s="91">
        <f t="shared" si="12"/>
        <v>5</v>
      </c>
      <c r="K173" s="194"/>
      <c r="L173" s="10"/>
      <c r="M173" s="10"/>
      <c r="N173" s="10"/>
    </row>
    <row r="174" spans="1:14" ht="14.25" customHeight="1">
      <c r="A174" s="182"/>
      <c r="B174" s="187" t="s">
        <v>74</v>
      </c>
      <c r="C174" s="188"/>
      <c r="D174" s="189" t="s">
        <v>143</v>
      </c>
      <c r="E174" s="188"/>
      <c r="F174" s="79" t="s">
        <v>107</v>
      </c>
      <c r="G174" s="99">
        <v>1</v>
      </c>
      <c r="H174" s="105">
        <v>2</v>
      </c>
      <c r="I174" s="106">
        <v>0</v>
      </c>
      <c r="J174" s="91">
        <f t="shared" si="12"/>
        <v>3</v>
      </c>
      <c r="K174" s="194"/>
      <c r="L174" s="10"/>
      <c r="M174" s="10"/>
      <c r="N174" s="10"/>
    </row>
    <row r="175" spans="1:14" ht="15" customHeight="1">
      <c r="A175" s="182"/>
      <c r="B175" s="187" t="s">
        <v>74</v>
      </c>
      <c r="C175" s="188"/>
      <c r="D175" s="189" t="s">
        <v>66</v>
      </c>
      <c r="E175" s="188"/>
      <c r="F175" s="79" t="s">
        <v>107</v>
      </c>
      <c r="G175" s="99">
        <v>7</v>
      </c>
      <c r="H175" s="105">
        <v>2</v>
      </c>
      <c r="I175" s="106">
        <v>0</v>
      </c>
      <c r="J175" s="91">
        <f t="shared" si="12"/>
        <v>9</v>
      </c>
      <c r="K175" s="194"/>
      <c r="L175" s="10"/>
      <c r="M175" s="10"/>
      <c r="N175" s="10"/>
    </row>
    <row r="176" spans="1:14" ht="14.25" customHeight="1">
      <c r="A176" s="182"/>
      <c r="B176" s="187" t="s">
        <v>74</v>
      </c>
      <c r="C176" s="188"/>
      <c r="D176" s="189" t="s">
        <v>144</v>
      </c>
      <c r="E176" s="188"/>
      <c r="F176" s="79" t="s">
        <v>107</v>
      </c>
      <c r="G176" s="99">
        <v>3</v>
      </c>
      <c r="H176" s="105">
        <v>4</v>
      </c>
      <c r="I176" s="106">
        <v>4</v>
      </c>
      <c r="J176" s="91">
        <f t="shared" si="12"/>
        <v>11</v>
      </c>
      <c r="K176" s="194"/>
      <c r="L176" s="10"/>
      <c r="M176" s="10"/>
      <c r="N176" s="10"/>
    </row>
    <row r="177" spans="1:14" ht="13.5" customHeight="1">
      <c r="A177" s="182"/>
      <c r="B177" s="187" t="s">
        <v>74</v>
      </c>
      <c r="C177" s="188"/>
      <c r="D177" s="189" t="s">
        <v>145</v>
      </c>
      <c r="E177" s="188"/>
      <c r="F177" s="79" t="s">
        <v>107</v>
      </c>
      <c r="G177" s="99">
        <v>3</v>
      </c>
      <c r="H177" s="105">
        <v>2</v>
      </c>
      <c r="I177" s="106">
        <v>4</v>
      </c>
      <c r="J177" s="91">
        <f t="shared" si="12"/>
        <v>9</v>
      </c>
      <c r="K177" s="194"/>
      <c r="L177" s="10"/>
      <c r="M177" s="10"/>
      <c r="N177" s="10"/>
    </row>
    <row r="178" spans="1:14" ht="13.5" customHeight="1">
      <c r="A178" s="182"/>
      <c r="B178" s="187" t="s">
        <v>112</v>
      </c>
      <c r="C178" s="188"/>
      <c r="D178" s="190" t="s">
        <v>146</v>
      </c>
      <c r="E178" s="191"/>
      <c r="F178" s="79">
        <v>6</v>
      </c>
      <c r="G178" s="99">
        <v>3</v>
      </c>
      <c r="H178" s="105">
        <v>3</v>
      </c>
      <c r="I178" s="106">
        <v>5</v>
      </c>
      <c r="J178" s="91">
        <f t="shared" si="12"/>
        <v>11</v>
      </c>
      <c r="K178" s="194"/>
      <c r="L178" s="10"/>
      <c r="M178" s="10"/>
      <c r="N178" s="10"/>
    </row>
    <row r="179" spans="1:14" ht="13.5" customHeight="1">
      <c r="A179" s="182"/>
      <c r="B179" s="187" t="s">
        <v>74</v>
      </c>
      <c r="C179" s="188"/>
      <c r="D179" s="190" t="s">
        <v>147</v>
      </c>
      <c r="E179" s="191"/>
      <c r="F179" s="79" t="s">
        <v>107</v>
      </c>
      <c r="G179" s="99">
        <v>1</v>
      </c>
      <c r="H179" s="105">
        <v>0</v>
      </c>
      <c r="I179" s="106">
        <v>4</v>
      </c>
      <c r="J179" s="91">
        <f t="shared" si="12"/>
        <v>5</v>
      </c>
      <c r="K179" s="194"/>
      <c r="L179" s="10"/>
      <c r="M179" s="10"/>
      <c r="N179" s="10"/>
    </row>
    <row r="180" spans="1:14" ht="13.5" customHeight="1">
      <c r="A180" s="182"/>
      <c r="B180" s="187" t="s">
        <v>74</v>
      </c>
      <c r="C180" s="188"/>
      <c r="D180" s="190" t="s">
        <v>148</v>
      </c>
      <c r="E180" s="191"/>
      <c r="F180" s="79" t="s">
        <v>107</v>
      </c>
      <c r="G180" s="99">
        <v>1</v>
      </c>
      <c r="H180" s="105">
        <v>5</v>
      </c>
      <c r="I180" s="106">
        <v>5</v>
      </c>
      <c r="J180" s="91">
        <f t="shared" si="12"/>
        <v>11</v>
      </c>
      <c r="K180" s="194"/>
      <c r="L180" s="10"/>
      <c r="M180" s="10"/>
      <c r="N180" s="10"/>
    </row>
    <row r="181" spans="1:14" ht="13.5" customHeight="1">
      <c r="A181" s="182"/>
      <c r="B181" s="187" t="s">
        <v>74</v>
      </c>
      <c r="C181" s="188"/>
      <c r="D181" s="189" t="s">
        <v>149</v>
      </c>
      <c r="E181" s="188"/>
      <c r="F181" s="79" t="s">
        <v>107</v>
      </c>
      <c r="G181" s="99">
        <v>6</v>
      </c>
      <c r="H181" s="105">
        <v>5</v>
      </c>
      <c r="I181" s="106">
        <v>6</v>
      </c>
      <c r="J181" s="91">
        <f t="shared" si="12"/>
        <v>17</v>
      </c>
      <c r="K181" s="194"/>
      <c r="L181" s="10"/>
      <c r="M181" s="10"/>
      <c r="N181" s="10"/>
    </row>
    <row r="182" spans="1:14" ht="13.5" customHeight="1">
      <c r="A182" s="182"/>
      <c r="B182" s="187" t="s">
        <v>74</v>
      </c>
      <c r="C182" s="188"/>
      <c r="D182" s="189" t="s">
        <v>103</v>
      </c>
      <c r="E182" s="188"/>
      <c r="F182" s="79" t="s">
        <v>107</v>
      </c>
      <c r="G182" s="99">
        <v>4</v>
      </c>
      <c r="H182" s="105">
        <v>4</v>
      </c>
      <c r="I182" s="106">
        <v>6</v>
      </c>
      <c r="J182" s="91">
        <f t="shared" si="12"/>
        <v>14</v>
      </c>
      <c r="K182" s="194"/>
      <c r="L182" s="10"/>
      <c r="M182" s="10"/>
      <c r="N182" s="10"/>
    </row>
    <row r="183" spans="1:14" ht="13.5">
      <c r="A183" s="182"/>
      <c r="B183" s="187" t="s">
        <v>74</v>
      </c>
      <c r="C183" s="188"/>
      <c r="D183" s="189" t="s">
        <v>136</v>
      </c>
      <c r="E183" s="188"/>
      <c r="F183" s="79" t="s">
        <v>107</v>
      </c>
      <c r="G183" s="99">
        <v>0</v>
      </c>
      <c r="H183" s="105">
        <v>0</v>
      </c>
      <c r="I183" s="106">
        <v>3</v>
      </c>
      <c r="J183" s="91">
        <f t="shared" si="12"/>
        <v>3</v>
      </c>
      <c r="K183" s="194"/>
      <c r="L183" s="10"/>
      <c r="M183" s="10"/>
      <c r="N183" s="10"/>
    </row>
    <row r="184" spans="1:14" ht="13.5">
      <c r="A184" s="182"/>
      <c r="B184" s="187" t="s">
        <v>74</v>
      </c>
      <c r="C184" s="188"/>
      <c r="D184" s="189" t="s">
        <v>150</v>
      </c>
      <c r="E184" s="188"/>
      <c r="F184" s="79" t="s">
        <v>107</v>
      </c>
      <c r="G184" s="99">
        <v>4</v>
      </c>
      <c r="H184" s="105">
        <v>3</v>
      </c>
      <c r="I184" s="106">
        <v>2</v>
      </c>
      <c r="J184" s="91">
        <f t="shared" si="12"/>
        <v>9</v>
      </c>
      <c r="K184" s="194"/>
      <c r="L184" s="10"/>
      <c r="M184" s="10"/>
      <c r="N184" s="10"/>
    </row>
    <row r="185" spans="1:14" ht="14.25" thickBot="1">
      <c r="A185" s="183"/>
      <c r="B185" s="187" t="s">
        <v>74</v>
      </c>
      <c r="C185" s="188"/>
      <c r="D185" s="189" t="s">
        <v>105</v>
      </c>
      <c r="E185" s="188"/>
      <c r="F185" s="84" t="s">
        <v>107</v>
      </c>
      <c r="G185" s="113">
        <v>3</v>
      </c>
      <c r="H185" s="114">
        <v>5</v>
      </c>
      <c r="I185" s="115">
        <v>1</v>
      </c>
      <c r="J185" s="116">
        <f t="shared" si="12"/>
        <v>9</v>
      </c>
      <c r="K185" s="194"/>
      <c r="L185" s="10"/>
      <c r="M185" s="10"/>
      <c r="N185" s="10"/>
    </row>
    <row r="186" spans="1:15" ht="15" thickBot="1" thickTop="1">
      <c r="A186" s="167" t="s">
        <v>19</v>
      </c>
      <c r="B186" s="168"/>
      <c r="C186" s="168"/>
      <c r="D186" s="168"/>
      <c r="E186" s="169"/>
      <c r="F186" s="32">
        <f>SUM(F153:F185)</f>
        <v>21</v>
      </c>
      <c r="G186" s="121">
        <f>SUM(G153:G185)</f>
        <v>82</v>
      </c>
      <c r="H186" s="108">
        <f>SUM(H153:H185)</f>
        <v>84</v>
      </c>
      <c r="I186" s="108">
        <f>SUM(I153:I185)</f>
        <v>79</v>
      </c>
      <c r="J186" s="140">
        <f>SUM(J153:J185)</f>
        <v>245</v>
      </c>
      <c r="K186" s="195"/>
      <c r="L186" s="10"/>
      <c r="M186" s="10"/>
      <c r="N186" s="10"/>
      <c r="O186" s="86">
        <f>J186/12</f>
        <v>20.416666666666668</v>
      </c>
    </row>
    <row r="187" spans="1:14" ht="13.5">
      <c r="A187" s="10"/>
      <c r="B187" s="10"/>
      <c r="C187" s="10"/>
      <c r="D187" s="10"/>
      <c r="E187" s="10"/>
      <c r="F187" s="35"/>
      <c r="G187" s="10"/>
      <c r="H187" s="10"/>
      <c r="I187" s="10"/>
      <c r="J187" s="10"/>
      <c r="K187" s="10"/>
      <c r="L187" s="10"/>
      <c r="M187" s="10"/>
      <c r="N187" s="10"/>
    </row>
    <row r="188" spans="1:14" ht="14.25" thickBot="1">
      <c r="A188" s="10"/>
      <c r="B188" s="10"/>
      <c r="C188" s="10"/>
      <c r="D188" s="10"/>
      <c r="E188" s="10"/>
      <c r="F188" s="35"/>
      <c r="G188" s="10"/>
      <c r="H188" s="10"/>
      <c r="I188" s="10"/>
      <c r="J188" s="10"/>
      <c r="K188" s="10"/>
      <c r="L188" s="10"/>
      <c r="M188" s="10"/>
      <c r="N188" s="10"/>
    </row>
    <row r="189" spans="1:14" ht="13.5">
      <c r="A189" s="170" t="s">
        <v>157</v>
      </c>
      <c r="B189" s="171"/>
      <c r="C189" s="171"/>
      <c r="D189" s="172"/>
      <c r="E189" s="179" t="s">
        <v>72</v>
      </c>
      <c r="F189" s="154" t="s">
        <v>3</v>
      </c>
      <c r="G189" s="156" t="s">
        <v>161</v>
      </c>
      <c r="H189" s="157"/>
      <c r="I189" s="157"/>
      <c r="J189" s="158"/>
      <c r="K189" s="159" t="s">
        <v>5</v>
      </c>
      <c r="L189" s="10"/>
      <c r="M189" s="10"/>
      <c r="N189" s="10"/>
    </row>
    <row r="190" spans="1:14" ht="13.5">
      <c r="A190" s="173"/>
      <c r="B190" s="174"/>
      <c r="C190" s="174"/>
      <c r="D190" s="175"/>
      <c r="E190" s="180"/>
      <c r="F190" s="155"/>
      <c r="G190" s="68" t="s">
        <v>6</v>
      </c>
      <c r="H190" s="69" t="s">
        <v>7</v>
      </c>
      <c r="I190" s="69" t="s">
        <v>8</v>
      </c>
      <c r="J190" s="70" t="s">
        <v>12</v>
      </c>
      <c r="K190" s="160"/>
      <c r="L190" s="10"/>
      <c r="M190" s="10"/>
      <c r="N190" s="10"/>
    </row>
    <row r="191" spans="1:14" ht="14.25" thickBot="1">
      <c r="A191" s="176"/>
      <c r="B191" s="177"/>
      <c r="C191" s="177"/>
      <c r="D191" s="178"/>
      <c r="E191" s="71">
        <f>E52+E55+E57</f>
        <v>32</v>
      </c>
      <c r="F191" s="85">
        <f>F52+F55+F57+F186</f>
        <v>65</v>
      </c>
      <c r="G191" s="72">
        <f>G52+G55+G57+G186</f>
        <v>149</v>
      </c>
      <c r="H191" s="72">
        <f>H52+H55+H57+H186</f>
        <v>163</v>
      </c>
      <c r="I191" s="72">
        <f>I52+I55+I57+I186</f>
        <v>164</v>
      </c>
      <c r="J191" s="73">
        <f>SUM(G191:I191)</f>
        <v>476</v>
      </c>
      <c r="K191" s="74"/>
      <c r="L191" s="10"/>
      <c r="M191" s="10"/>
      <c r="N191" s="10"/>
    </row>
    <row r="192" spans="1:14" ht="14.25" thickBo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61"/>
      <c r="L192" s="61"/>
      <c r="M192" s="61"/>
      <c r="N192" s="61"/>
    </row>
    <row r="193" spans="1:14" ht="14.25" thickBot="1">
      <c r="A193" s="22" t="s">
        <v>75</v>
      </c>
      <c r="B193" s="23"/>
      <c r="C193" s="23"/>
      <c r="D193" s="23"/>
      <c r="E193" s="60"/>
      <c r="F193" s="10"/>
      <c r="G193" s="10"/>
      <c r="H193" s="10"/>
      <c r="I193" s="10"/>
      <c r="J193" s="10"/>
      <c r="K193" s="61"/>
      <c r="L193" s="61"/>
      <c r="M193" s="161" t="s">
        <v>52</v>
      </c>
      <c r="N193" s="162"/>
    </row>
    <row r="194" spans="1:14" ht="13.5">
      <c r="A194" s="24" t="s">
        <v>76</v>
      </c>
      <c r="B194" s="16"/>
      <c r="C194" s="16"/>
      <c r="D194" s="16"/>
      <c r="E194" s="62"/>
      <c r="F194" s="10"/>
      <c r="G194" s="10"/>
      <c r="H194" s="10"/>
      <c r="I194" s="10"/>
      <c r="J194" s="10"/>
      <c r="K194" s="61"/>
      <c r="L194" s="61"/>
      <c r="M194" s="63" t="s">
        <v>2</v>
      </c>
      <c r="N194" s="77" t="s">
        <v>3</v>
      </c>
    </row>
    <row r="195" spans="1:14" ht="14.25" thickBot="1">
      <c r="A195" s="24" t="s">
        <v>79</v>
      </c>
      <c r="B195" s="16"/>
      <c r="C195" s="16"/>
      <c r="D195" s="16"/>
      <c r="E195" s="62"/>
      <c r="F195" s="10"/>
      <c r="G195" s="10"/>
      <c r="H195" s="10"/>
      <c r="I195" s="10"/>
      <c r="J195" s="10"/>
      <c r="K195" s="61"/>
      <c r="L195" s="61"/>
      <c r="M195" s="64">
        <f>SUM(E191,E142)</f>
        <v>115</v>
      </c>
      <c r="N195" s="78">
        <f>SUM(F191,F142)</f>
        <v>237</v>
      </c>
    </row>
    <row r="196" spans="1:14" ht="13.5">
      <c r="A196" s="24" t="s">
        <v>78</v>
      </c>
      <c r="B196" s="16"/>
      <c r="C196" s="16"/>
      <c r="D196" s="16"/>
      <c r="E196" s="62"/>
      <c r="F196" s="10"/>
      <c r="G196" s="10"/>
      <c r="H196" s="10"/>
      <c r="I196" s="10"/>
      <c r="J196" s="10"/>
      <c r="K196" s="61"/>
      <c r="L196" s="61"/>
      <c r="M196" s="163" t="s">
        <v>80</v>
      </c>
      <c r="N196" s="164"/>
    </row>
    <row r="197" spans="1:14" ht="14.25" thickBot="1">
      <c r="A197" s="25" t="s">
        <v>77</v>
      </c>
      <c r="B197" s="26"/>
      <c r="C197" s="26"/>
      <c r="D197" s="26"/>
      <c r="E197" s="65"/>
      <c r="F197" s="10"/>
      <c r="G197" s="10"/>
      <c r="H197" s="10"/>
      <c r="I197" s="10"/>
      <c r="J197" s="10"/>
      <c r="K197" s="61"/>
      <c r="L197" s="61"/>
      <c r="M197" s="165">
        <f>SUM(J191,M142)</f>
        <v>1955</v>
      </c>
      <c r="N197" s="166"/>
    </row>
  </sheetData>
  <sheetProtection/>
  <mergeCells count="310">
    <mergeCell ref="N5:N6"/>
    <mergeCell ref="C15:D15"/>
    <mergeCell ref="A3:K3"/>
    <mergeCell ref="L3:N3"/>
    <mergeCell ref="A4:C4"/>
    <mergeCell ref="J4:L4"/>
    <mergeCell ref="A5:B6"/>
    <mergeCell ref="C5:D6"/>
    <mergeCell ref="E5:E6"/>
    <mergeCell ref="F5:F6"/>
    <mergeCell ref="G5:M5"/>
    <mergeCell ref="C9:D9"/>
    <mergeCell ref="C10:D10"/>
    <mergeCell ref="C11:D11"/>
    <mergeCell ref="C12:D12"/>
    <mergeCell ref="C13:D13"/>
    <mergeCell ref="C8:D8"/>
    <mergeCell ref="C14:D14"/>
    <mergeCell ref="C16:D16"/>
    <mergeCell ref="C17:D17"/>
    <mergeCell ref="C18:D18"/>
    <mergeCell ref="C19:D19"/>
    <mergeCell ref="C20:D20"/>
    <mergeCell ref="C21:D21"/>
    <mergeCell ref="C22:D22"/>
    <mergeCell ref="A23:D23"/>
    <mergeCell ref="A25:B25"/>
    <mergeCell ref="C25:D25"/>
    <mergeCell ref="A27:B28"/>
    <mergeCell ref="C27:D27"/>
    <mergeCell ref="C28:D28"/>
    <mergeCell ref="A7:B22"/>
    <mergeCell ref="C7:D7"/>
    <mergeCell ref="A29:D29"/>
    <mergeCell ref="A31:B35"/>
    <mergeCell ref="C31:D31"/>
    <mergeCell ref="C32:D32"/>
    <mergeCell ref="C33:D33"/>
    <mergeCell ref="C34:D34"/>
    <mergeCell ref="C35:D35"/>
    <mergeCell ref="A36:D36"/>
    <mergeCell ref="A38:B38"/>
    <mergeCell ref="C38:D38"/>
    <mergeCell ref="A41:C41"/>
    <mergeCell ref="A42:B43"/>
    <mergeCell ref="C42:D43"/>
    <mergeCell ref="E42:E43"/>
    <mergeCell ref="F42:F43"/>
    <mergeCell ref="G42:J42"/>
    <mergeCell ref="K42:L43"/>
    <mergeCell ref="A44:B51"/>
    <mergeCell ref="C44:D44"/>
    <mergeCell ref="K44:L44"/>
    <mergeCell ref="C45:D45"/>
    <mergeCell ref="K45:L45"/>
    <mergeCell ref="C46:D46"/>
    <mergeCell ref="K46:L46"/>
    <mergeCell ref="C47:D47"/>
    <mergeCell ref="K47:L47"/>
    <mergeCell ref="C48:D48"/>
    <mergeCell ref="K48:L48"/>
    <mergeCell ref="C49:D49"/>
    <mergeCell ref="K49:L49"/>
    <mergeCell ref="C50:D50"/>
    <mergeCell ref="K50:L50"/>
    <mergeCell ref="C51:D51"/>
    <mergeCell ref="K51:L51"/>
    <mergeCell ref="A52:D52"/>
    <mergeCell ref="K52:L52"/>
    <mergeCell ref="A55:B55"/>
    <mergeCell ref="C55:D55"/>
    <mergeCell ref="K55:L55"/>
    <mergeCell ref="A57:B57"/>
    <mergeCell ref="C57:D57"/>
    <mergeCell ref="K57:L57"/>
    <mergeCell ref="M64:N64"/>
    <mergeCell ref="M67:N67"/>
    <mergeCell ref="M68:N68"/>
    <mergeCell ref="B69:K69"/>
    <mergeCell ref="A70:A71"/>
    <mergeCell ref="B70:C71"/>
    <mergeCell ref="D70:E71"/>
    <mergeCell ref="F70:F71"/>
    <mergeCell ref="G70:M70"/>
    <mergeCell ref="N70:N71"/>
    <mergeCell ref="N72:N136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A137:E137"/>
    <mergeCell ref="A140:D142"/>
    <mergeCell ref="E140:E141"/>
    <mergeCell ref="B132:C132"/>
    <mergeCell ref="D132:E132"/>
    <mergeCell ref="B133:C133"/>
    <mergeCell ref="D133:E133"/>
    <mergeCell ref="B134:C134"/>
    <mergeCell ref="D134:E134"/>
    <mergeCell ref="F140:F141"/>
    <mergeCell ref="A72:A136"/>
    <mergeCell ref="B72:C72"/>
    <mergeCell ref="D72:E72"/>
    <mergeCell ref="G140:M140"/>
    <mergeCell ref="N140:N141"/>
    <mergeCell ref="B135:C135"/>
    <mergeCell ref="D135:E135"/>
    <mergeCell ref="B136:C136"/>
    <mergeCell ref="D136:E136"/>
    <mergeCell ref="M144:N144"/>
    <mergeCell ref="M147:N147"/>
    <mergeCell ref="M148:N148"/>
    <mergeCell ref="B150:K150"/>
    <mergeCell ref="A151:A152"/>
    <mergeCell ref="B151:C152"/>
    <mergeCell ref="D151:E152"/>
    <mergeCell ref="F151:F152"/>
    <mergeCell ref="G151:J151"/>
    <mergeCell ref="K151:K152"/>
    <mergeCell ref="K153:K186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185:C185"/>
    <mergeCell ref="D185:E185"/>
    <mergeCell ref="B180:C180"/>
    <mergeCell ref="D180:E180"/>
    <mergeCell ref="B181:C181"/>
    <mergeCell ref="D181:E181"/>
    <mergeCell ref="B182:C182"/>
    <mergeCell ref="D182:E182"/>
    <mergeCell ref="A186:E186"/>
    <mergeCell ref="A189:D191"/>
    <mergeCell ref="E189:E190"/>
    <mergeCell ref="A153:A185"/>
    <mergeCell ref="B153:C153"/>
    <mergeCell ref="D153:E153"/>
    <mergeCell ref="B183:C183"/>
    <mergeCell ref="D183:E183"/>
    <mergeCell ref="B184:C184"/>
    <mergeCell ref="D184:E184"/>
    <mergeCell ref="F189:F190"/>
    <mergeCell ref="G189:J189"/>
    <mergeCell ref="K189:K190"/>
    <mergeCell ref="M193:N193"/>
    <mergeCell ref="M196:N196"/>
    <mergeCell ref="M197:N197"/>
  </mergeCells>
  <printOptions/>
  <pageMargins left="0.984251968503937" right="0.11811023622047245" top="0.3937007874015748" bottom="0" header="0.11811023622047245" footer="0.11811023622047245"/>
  <pageSetup horizontalDpi="600" verticalDpi="600" orientation="portrait" paperSize="9" scale="81" r:id="rId1"/>
  <rowBreaks count="1" manualBreakCount="1"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学務課就学相談係</dc:creator>
  <cp:keywords/>
  <dc:description/>
  <cp:lastModifiedBy>山西　孝枝</cp:lastModifiedBy>
  <cp:lastPrinted>2023-01-12T02:51:37Z</cp:lastPrinted>
  <dcterms:created xsi:type="dcterms:W3CDTF">2005-05-12T23:57:03Z</dcterms:created>
  <dcterms:modified xsi:type="dcterms:W3CDTF">2023-01-12T02:53:00Z</dcterms:modified>
  <cp:category/>
  <cp:version/>
  <cp:contentType/>
  <cp:contentStatus/>
</cp:coreProperties>
</file>